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08茨城県\環境省廃棄物実態調査集約結果（08茨城県）\"/>
    </mc:Choice>
  </mc:AlternateContent>
  <xr:revisionPtr revIDLastSave="0" documentId="13_ncr:1_{631726B1-DED3-4E27-996C-132E2E663A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水洗化人口等!$A$6:$AD$50</definedName>
    <definedName name="_xlnm.Print_Area" localSheetId="2">し尿集計結果!$A$1:$M$37</definedName>
    <definedName name="_xlnm.Print_Area" localSheetId="1">し尿処理状況!$2:$51</definedName>
    <definedName name="_xlnm.Print_Area" localSheetId="0">水洗化人口等!$2:$51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C8" i="2"/>
  <c r="AC9" i="2"/>
  <c r="AC10" i="2"/>
  <c r="AC11" i="2"/>
  <c r="N11" i="2" s="1"/>
  <c r="AC12" i="2"/>
  <c r="N12" i="2" s="1"/>
  <c r="AC13" i="2"/>
  <c r="AC14" i="2"/>
  <c r="N14" i="2" s="1"/>
  <c r="AC15" i="2"/>
  <c r="AC16" i="2"/>
  <c r="AC17" i="2"/>
  <c r="AC18" i="2"/>
  <c r="AC19" i="2"/>
  <c r="AC20" i="2"/>
  <c r="AC21" i="2"/>
  <c r="N21" i="2" s="1"/>
  <c r="AC22" i="2"/>
  <c r="AC23" i="2"/>
  <c r="AC24" i="2"/>
  <c r="N24" i="2" s="1"/>
  <c r="AC25" i="2"/>
  <c r="AC26" i="2"/>
  <c r="AC27" i="2"/>
  <c r="N27" i="2" s="1"/>
  <c r="AC28" i="2"/>
  <c r="N28" i="2" s="1"/>
  <c r="AC29" i="2"/>
  <c r="N29" i="2" s="1"/>
  <c r="AC30" i="2"/>
  <c r="N30" i="2" s="1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N43" i="2" s="1"/>
  <c r="AC44" i="2"/>
  <c r="AC45" i="2"/>
  <c r="N45" i="2" s="1"/>
  <c r="AC46" i="2"/>
  <c r="N46" i="2" s="1"/>
  <c r="AC47" i="2"/>
  <c r="AC48" i="2"/>
  <c r="AC49" i="2"/>
  <c r="AC50" i="2"/>
  <c r="AC51" i="2"/>
  <c r="V8" i="2"/>
  <c r="V9" i="2"/>
  <c r="V10" i="2"/>
  <c r="V11" i="2"/>
  <c r="V12" i="2"/>
  <c r="V13" i="2"/>
  <c r="V14" i="2"/>
  <c r="V15" i="2"/>
  <c r="V16" i="2"/>
  <c r="N16" i="2" s="1"/>
  <c r="V17" i="2"/>
  <c r="V18" i="2"/>
  <c r="N18" i="2" s="1"/>
  <c r="V19" i="2"/>
  <c r="V20" i="2"/>
  <c r="N20" i="2" s="1"/>
  <c r="V21" i="2"/>
  <c r="V22" i="2"/>
  <c r="V23" i="2"/>
  <c r="N23" i="2" s="1"/>
  <c r="V24" i="2"/>
  <c r="V25" i="2"/>
  <c r="V26" i="2"/>
  <c r="V27" i="2"/>
  <c r="V28" i="2"/>
  <c r="V29" i="2"/>
  <c r="V30" i="2"/>
  <c r="V31" i="2"/>
  <c r="N31" i="2" s="1"/>
  <c r="V32" i="2"/>
  <c r="N32" i="2" s="1"/>
  <c r="V33" i="2"/>
  <c r="V34" i="2"/>
  <c r="V35" i="2"/>
  <c r="V36" i="2"/>
  <c r="N36" i="2" s="1"/>
  <c r="V37" i="2"/>
  <c r="V38" i="2"/>
  <c r="V39" i="2"/>
  <c r="V40" i="2"/>
  <c r="V41" i="2"/>
  <c r="V42" i="2"/>
  <c r="N42" i="2" s="1"/>
  <c r="V43" i="2"/>
  <c r="V44" i="2"/>
  <c r="N44" i="2" s="1"/>
  <c r="V45" i="2"/>
  <c r="V46" i="2"/>
  <c r="V47" i="2"/>
  <c r="N47" i="2" s="1"/>
  <c r="V48" i="2"/>
  <c r="N48" i="2" s="1"/>
  <c r="V49" i="2"/>
  <c r="V50" i="2"/>
  <c r="N50" i="2" s="1"/>
  <c r="V51" i="2"/>
  <c r="O8" i="2"/>
  <c r="N8" i="2" s="1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N10" i="2"/>
  <c r="N13" i="2"/>
  <c r="N15" i="2"/>
  <c r="N26" i="2"/>
  <c r="N34" i="2"/>
  <c r="N37" i="2"/>
  <c r="N39" i="2"/>
  <c r="N40" i="2"/>
  <c r="K8" i="2"/>
  <c r="K9" i="2"/>
  <c r="K10" i="2"/>
  <c r="K11" i="2"/>
  <c r="D11" i="2" s="1"/>
  <c r="K12" i="2"/>
  <c r="K13" i="2"/>
  <c r="D13" i="2" s="1"/>
  <c r="K14" i="2"/>
  <c r="D14" i="2" s="1"/>
  <c r="K15" i="2"/>
  <c r="K16" i="2"/>
  <c r="K17" i="2"/>
  <c r="D17" i="2" s="1"/>
  <c r="K18" i="2"/>
  <c r="K19" i="2"/>
  <c r="K20" i="2"/>
  <c r="K21" i="2"/>
  <c r="K22" i="2"/>
  <c r="K23" i="2"/>
  <c r="D23" i="2" s="1"/>
  <c r="K24" i="2"/>
  <c r="K25" i="2"/>
  <c r="K26" i="2"/>
  <c r="K27" i="2"/>
  <c r="D27" i="2" s="1"/>
  <c r="K28" i="2"/>
  <c r="D28" i="2" s="1"/>
  <c r="K29" i="2"/>
  <c r="D29" i="2" s="1"/>
  <c r="K30" i="2"/>
  <c r="D30" i="2" s="1"/>
  <c r="K31" i="2"/>
  <c r="K32" i="2"/>
  <c r="K33" i="2"/>
  <c r="D33" i="2" s="1"/>
  <c r="K34" i="2"/>
  <c r="K35" i="2"/>
  <c r="K36" i="2"/>
  <c r="K37" i="2"/>
  <c r="K38" i="2"/>
  <c r="K39" i="2"/>
  <c r="K40" i="2"/>
  <c r="K41" i="2"/>
  <c r="K42" i="2"/>
  <c r="K43" i="2"/>
  <c r="D43" i="2" s="1"/>
  <c r="K44" i="2"/>
  <c r="K45" i="2"/>
  <c r="K46" i="2"/>
  <c r="D46" i="2" s="1"/>
  <c r="K47" i="2"/>
  <c r="K48" i="2"/>
  <c r="K49" i="2"/>
  <c r="D49" i="2" s="1"/>
  <c r="K50" i="2"/>
  <c r="K51" i="2"/>
  <c r="H8" i="2"/>
  <c r="H9" i="2"/>
  <c r="H10" i="2"/>
  <c r="H11" i="2"/>
  <c r="H12" i="2"/>
  <c r="H13" i="2"/>
  <c r="H14" i="2"/>
  <c r="H15" i="2"/>
  <c r="H16" i="2"/>
  <c r="H17" i="2"/>
  <c r="H18" i="2"/>
  <c r="D18" i="2" s="1"/>
  <c r="H19" i="2"/>
  <c r="H20" i="2"/>
  <c r="D20" i="2" s="1"/>
  <c r="H21" i="2"/>
  <c r="D21" i="2" s="1"/>
  <c r="H22" i="2"/>
  <c r="H23" i="2"/>
  <c r="H24" i="2"/>
  <c r="D24" i="2" s="1"/>
  <c r="H25" i="2"/>
  <c r="H26" i="2"/>
  <c r="D26" i="2" s="1"/>
  <c r="H27" i="2"/>
  <c r="H28" i="2"/>
  <c r="H29" i="2"/>
  <c r="H30" i="2"/>
  <c r="H31" i="2"/>
  <c r="D31" i="2" s="1"/>
  <c r="H32" i="2"/>
  <c r="D32" i="2" s="1"/>
  <c r="H33" i="2"/>
  <c r="H34" i="2"/>
  <c r="H35" i="2"/>
  <c r="H36" i="2"/>
  <c r="D36" i="2" s="1"/>
  <c r="H37" i="2"/>
  <c r="D37" i="2" s="1"/>
  <c r="H38" i="2"/>
  <c r="H39" i="2"/>
  <c r="H40" i="2"/>
  <c r="H41" i="2"/>
  <c r="H42" i="2"/>
  <c r="H43" i="2"/>
  <c r="H44" i="2"/>
  <c r="D44" i="2" s="1"/>
  <c r="H45" i="2"/>
  <c r="D45" i="2" s="1"/>
  <c r="H46" i="2"/>
  <c r="H47" i="2"/>
  <c r="D47" i="2" s="1"/>
  <c r="H48" i="2"/>
  <c r="D48" i="2" s="1"/>
  <c r="H49" i="2"/>
  <c r="H50" i="2"/>
  <c r="D50" i="2" s="1"/>
  <c r="H51" i="2"/>
  <c r="E8" i="2"/>
  <c r="D8" i="2" s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D10" i="2"/>
  <c r="D12" i="2"/>
  <c r="D15" i="2"/>
  <c r="D16" i="2"/>
  <c r="D34" i="2"/>
  <c r="D39" i="2"/>
  <c r="D40" i="2"/>
  <c r="D42" i="2"/>
  <c r="P8" i="1"/>
  <c r="P9" i="1"/>
  <c r="P10" i="1"/>
  <c r="I10" i="1" s="1"/>
  <c r="D10" i="1" s="1"/>
  <c r="P11" i="1"/>
  <c r="P12" i="1"/>
  <c r="I12" i="1" s="1"/>
  <c r="D12" i="1" s="1"/>
  <c r="L12" i="1" s="1"/>
  <c r="P13" i="1"/>
  <c r="I13" i="1" s="1"/>
  <c r="P14" i="1"/>
  <c r="I14" i="1" s="1"/>
  <c r="D14" i="1" s="1"/>
  <c r="N14" i="1" s="1"/>
  <c r="P15" i="1"/>
  <c r="I15" i="1" s="1"/>
  <c r="P16" i="1"/>
  <c r="I16" i="1" s="1"/>
  <c r="D16" i="1" s="1"/>
  <c r="T16" i="1" s="1"/>
  <c r="P17" i="1"/>
  <c r="I17" i="1" s="1"/>
  <c r="D17" i="1" s="1"/>
  <c r="T17" i="1" s="1"/>
  <c r="P18" i="1"/>
  <c r="I18" i="1" s="1"/>
  <c r="D18" i="1" s="1"/>
  <c r="P19" i="1"/>
  <c r="P20" i="1"/>
  <c r="P21" i="1"/>
  <c r="P22" i="1"/>
  <c r="P23" i="1"/>
  <c r="I23" i="1" s="1"/>
  <c r="P24" i="1"/>
  <c r="P25" i="1"/>
  <c r="P26" i="1"/>
  <c r="I26" i="1" s="1"/>
  <c r="D26" i="1" s="1"/>
  <c r="P27" i="1"/>
  <c r="P28" i="1"/>
  <c r="I28" i="1" s="1"/>
  <c r="D28" i="1" s="1"/>
  <c r="L28" i="1" s="1"/>
  <c r="P29" i="1"/>
  <c r="I29" i="1" s="1"/>
  <c r="P30" i="1"/>
  <c r="I30" i="1" s="1"/>
  <c r="D30" i="1" s="1"/>
  <c r="T30" i="1" s="1"/>
  <c r="P31" i="1"/>
  <c r="I31" i="1" s="1"/>
  <c r="P32" i="1"/>
  <c r="I32" i="1" s="1"/>
  <c r="D32" i="1" s="1"/>
  <c r="T32" i="1" s="1"/>
  <c r="P33" i="1"/>
  <c r="I33" i="1" s="1"/>
  <c r="D33" i="1" s="1"/>
  <c r="T33" i="1" s="1"/>
  <c r="P34" i="1"/>
  <c r="I34" i="1" s="1"/>
  <c r="D34" i="1" s="1"/>
  <c r="P35" i="1"/>
  <c r="P36" i="1"/>
  <c r="P37" i="1"/>
  <c r="P38" i="1"/>
  <c r="P39" i="1"/>
  <c r="I39" i="1" s="1"/>
  <c r="P40" i="1"/>
  <c r="P41" i="1"/>
  <c r="P42" i="1"/>
  <c r="I42" i="1" s="1"/>
  <c r="D42" i="1" s="1"/>
  <c r="P43" i="1"/>
  <c r="P44" i="1"/>
  <c r="I44" i="1" s="1"/>
  <c r="D44" i="1" s="1"/>
  <c r="L44" i="1" s="1"/>
  <c r="P45" i="1"/>
  <c r="I45" i="1" s="1"/>
  <c r="P46" i="1"/>
  <c r="I46" i="1" s="1"/>
  <c r="D46" i="1" s="1"/>
  <c r="L46" i="1" s="1"/>
  <c r="P47" i="1"/>
  <c r="I47" i="1" s="1"/>
  <c r="P48" i="1"/>
  <c r="I48" i="1" s="1"/>
  <c r="D48" i="1" s="1"/>
  <c r="T48" i="1" s="1"/>
  <c r="P49" i="1"/>
  <c r="I49" i="1" s="1"/>
  <c r="D49" i="1" s="1"/>
  <c r="T49" i="1" s="1"/>
  <c r="P50" i="1"/>
  <c r="I50" i="1" s="1"/>
  <c r="D50" i="1" s="1"/>
  <c r="P51" i="1"/>
  <c r="I8" i="1"/>
  <c r="I9" i="1"/>
  <c r="I11" i="1"/>
  <c r="I19" i="1"/>
  <c r="D19" i="1" s="1"/>
  <c r="T19" i="1" s="1"/>
  <c r="I20" i="1"/>
  <c r="D20" i="1" s="1"/>
  <c r="L20" i="1" s="1"/>
  <c r="I21" i="1"/>
  <c r="I22" i="1"/>
  <c r="D22" i="1" s="1"/>
  <c r="F22" i="1" s="1"/>
  <c r="I24" i="1"/>
  <c r="I25" i="1"/>
  <c r="D25" i="1" s="1"/>
  <c r="T25" i="1" s="1"/>
  <c r="I27" i="1"/>
  <c r="D27" i="1" s="1"/>
  <c r="T27" i="1" s="1"/>
  <c r="I35" i="1"/>
  <c r="D35" i="1" s="1"/>
  <c r="T35" i="1" s="1"/>
  <c r="I36" i="1"/>
  <c r="D36" i="1" s="1"/>
  <c r="L36" i="1" s="1"/>
  <c r="I37" i="1"/>
  <c r="I38" i="1"/>
  <c r="D38" i="1" s="1"/>
  <c r="N38" i="1" s="1"/>
  <c r="I40" i="1"/>
  <c r="I41" i="1"/>
  <c r="I43" i="1"/>
  <c r="I51" i="1"/>
  <c r="D51" i="1" s="1"/>
  <c r="T51" i="1" s="1"/>
  <c r="E8" i="1"/>
  <c r="D8" i="1" s="1"/>
  <c r="T8" i="1" s="1"/>
  <c r="E9" i="1"/>
  <c r="D9" i="1" s="1"/>
  <c r="T9" i="1" s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D24" i="1" s="1"/>
  <c r="T24" i="1" s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D11" i="1"/>
  <c r="T11" i="1" s="1"/>
  <c r="D40" i="1"/>
  <c r="T40" i="1" s="1"/>
  <c r="D41" i="1"/>
  <c r="T41" i="1" s="1"/>
  <c r="D43" i="1"/>
  <c r="T43" i="1" s="1"/>
  <c r="D21" i="1" l="1"/>
  <c r="D9" i="2"/>
  <c r="N38" i="2"/>
  <c r="N22" i="2"/>
  <c r="D41" i="2"/>
  <c r="D15" i="1"/>
  <c r="L15" i="1" s="1"/>
  <c r="D22" i="2"/>
  <c r="D37" i="1"/>
  <c r="L37" i="1" s="1"/>
  <c r="D47" i="1"/>
  <c r="F47" i="1" s="1"/>
  <c r="D31" i="1"/>
  <c r="D38" i="2"/>
  <c r="D51" i="2"/>
  <c r="D35" i="2"/>
  <c r="D19" i="2"/>
  <c r="D25" i="2"/>
  <c r="D45" i="1"/>
  <c r="D29" i="1"/>
  <c r="D13" i="1"/>
  <c r="N51" i="2"/>
  <c r="N35" i="2"/>
  <c r="N19" i="2"/>
  <c r="N49" i="2"/>
  <c r="N33" i="2"/>
  <c r="N17" i="2"/>
  <c r="D39" i="1"/>
  <c r="L39" i="1" s="1"/>
  <c r="D23" i="1"/>
  <c r="N41" i="2"/>
  <c r="N25" i="2"/>
  <c r="N9" i="2"/>
  <c r="L10" i="1"/>
  <c r="T10" i="1"/>
  <c r="N10" i="1"/>
  <c r="J10" i="1"/>
  <c r="F10" i="1"/>
  <c r="T34" i="1"/>
  <c r="N34" i="1"/>
  <c r="J34" i="1"/>
  <c r="F34" i="1"/>
  <c r="L34" i="1"/>
  <c r="T26" i="1"/>
  <c r="N26" i="1"/>
  <c r="J26" i="1"/>
  <c r="F26" i="1"/>
  <c r="L26" i="1"/>
  <c r="L31" i="1"/>
  <c r="T31" i="1"/>
  <c r="N31" i="1"/>
  <c r="J31" i="1"/>
  <c r="F31" i="1"/>
  <c r="L23" i="1"/>
  <c r="T23" i="1"/>
  <c r="N23" i="1"/>
  <c r="J23" i="1"/>
  <c r="F23" i="1"/>
  <c r="L42" i="1"/>
  <c r="T42" i="1"/>
  <c r="N42" i="1"/>
  <c r="J42" i="1"/>
  <c r="F42" i="1"/>
  <c r="T18" i="1"/>
  <c r="N18" i="1"/>
  <c r="J18" i="1"/>
  <c r="F18" i="1"/>
  <c r="L18" i="1"/>
  <c r="L45" i="1"/>
  <c r="T45" i="1"/>
  <c r="N45" i="1"/>
  <c r="J45" i="1"/>
  <c r="F45" i="1"/>
  <c r="L29" i="1"/>
  <c r="T29" i="1"/>
  <c r="N29" i="1"/>
  <c r="J29" i="1"/>
  <c r="F29" i="1"/>
  <c r="L21" i="1"/>
  <c r="T21" i="1"/>
  <c r="N21" i="1"/>
  <c r="J21" i="1"/>
  <c r="F21" i="1"/>
  <c r="L13" i="1"/>
  <c r="T13" i="1"/>
  <c r="N13" i="1"/>
  <c r="J13" i="1"/>
  <c r="F13" i="1"/>
  <c r="T50" i="1"/>
  <c r="N50" i="1"/>
  <c r="J50" i="1"/>
  <c r="F50" i="1"/>
  <c r="L50" i="1"/>
  <c r="F38" i="1"/>
  <c r="J38" i="1"/>
  <c r="N30" i="1"/>
  <c r="L51" i="1"/>
  <c r="L43" i="1"/>
  <c r="L35" i="1"/>
  <c r="L27" i="1"/>
  <c r="L19" i="1"/>
  <c r="L11" i="1"/>
  <c r="F46" i="1"/>
  <c r="J14" i="1"/>
  <c r="T46" i="1"/>
  <c r="L49" i="1"/>
  <c r="L41" i="1"/>
  <c r="L33" i="1"/>
  <c r="L25" i="1"/>
  <c r="L17" i="1"/>
  <c r="L9" i="1"/>
  <c r="J46" i="1"/>
  <c r="N22" i="1"/>
  <c r="T14" i="1"/>
  <c r="F44" i="1"/>
  <c r="F36" i="1"/>
  <c r="F28" i="1"/>
  <c r="F20" i="1"/>
  <c r="F12" i="1"/>
  <c r="J44" i="1"/>
  <c r="J36" i="1"/>
  <c r="J28" i="1"/>
  <c r="J20" i="1"/>
  <c r="J12" i="1"/>
  <c r="L48" i="1"/>
  <c r="L40" i="1"/>
  <c r="L32" i="1"/>
  <c r="L24" i="1"/>
  <c r="L16" i="1"/>
  <c r="L8" i="1"/>
  <c r="N44" i="1"/>
  <c r="N36" i="1"/>
  <c r="N28" i="1"/>
  <c r="N20" i="1"/>
  <c r="N12" i="1"/>
  <c r="T44" i="1"/>
  <c r="T36" i="1"/>
  <c r="T28" i="1"/>
  <c r="T20" i="1"/>
  <c r="T12" i="1"/>
  <c r="F14" i="1"/>
  <c r="N46" i="1"/>
  <c r="T22" i="1"/>
  <c r="F51" i="1"/>
  <c r="F43" i="1"/>
  <c r="F35" i="1"/>
  <c r="F27" i="1"/>
  <c r="F19" i="1"/>
  <c r="F11" i="1"/>
  <c r="J51" i="1"/>
  <c r="J43" i="1"/>
  <c r="J35" i="1"/>
  <c r="J27" i="1"/>
  <c r="J19" i="1"/>
  <c r="J11" i="1"/>
  <c r="N51" i="1"/>
  <c r="N43" i="1"/>
  <c r="N35" i="1"/>
  <c r="N27" i="1"/>
  <c r="N19" i="1"/>
  <c r="N11" i="1"/>
  <c r="J30" i="1"/>
  <c r="L38" i="1"/>
  <c r="L30" i="1"/>
  <c r="L22" i="1"/>
  <c r="L14" i="1"/>
  <c r="F30" i="1"/>
  <c r="J22" i="1"/>
  <c r="T38" i="1"/>
  <c r="F49" i="1"/>
  <c r="F41" i="1"/>
  <c r="F33" i="1"/>
  <c r="F25" i="1"/>
  <c r="F17" i="1"/>
  <c r="F9" i="1"/>
  <c r="J49" i="1"/>
  <c r="J41" i="1"/>
  <c r="J33" i="1"/>
  <c r="J25" i="1"/>
  <c r="J17" i="1"/>
  <c r="J9" i="1"/>
  <c r="N49" i="1"/>
  <c r="N41" i="1"/>
  <c r="N33" i="1"/>
  <c r="N25" i="1"/>
  <c r="N17" i="1"/>
  <c r="N9" i="1"/>
  <c r="F48" i="1"/>
  <c r="F40" i="1"/>
  <c r="F32" i="1"/>
  <c r="F24" i="1"/>
  <c r="F16" i="1"/>
  <c r="F8" i="1"/>
  <c r="J48" i="1"/>
  <c r="J40" i="1"/>
  <c r="J32" i="1"/>
  <c r="J24" i="1"/>
  <c r="J16" i="1"/>
  <c r="J8" i="1"/>
  <c r="N48" i="1"/>
  <c r="N40" i="1"/>
  <c r="N32" i="1"/>
  <c r="N24" i="1"/>
  <c r="N16" i="1"/>
  <c r="N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J15" i="1" l="1"/>
  <c r="J47" i="1"/>
  <c r="F37" i="1"/>
  <c r="N47" i="1"/>
  <c r="N37" i="1"/>
  <c r="L47" i="1"/>
  <c r="J37" i="1"/>
  <c r="T37" i="1"/>
  <c r="F39" i="1"/>
  <c r="F15" i="1"/>
  <c r="N39" i="1"/>
  <c r="T47" i="1"/>
  <c r="J39" i="1"/>
  <c r="T39" i="1"/>
  <c r="T15" i="1"/>
  <c r="N15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I7" i="1"/>
  <c r="E7" i="2"/>
  <c r="AZ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<sst xmlns="http://schemas.openxmlformats.org/spreadsheetml/2006/main" count="890" uniqueCount="350">
  <si>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</si>
  <si>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</si>
  <si>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</si>
  <si>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</si>
  <si>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</si>
  <si>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</si>
  <si>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</si>
  <si>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</si>
  <si>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</si>
  <si>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</si>
  <si>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</si>
  <si>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</si>
  <si>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</si>
  <si>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</si>
  <si>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</si>
  <si>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</si>
  <si>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</si>
  <si>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</si>
  <si>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</si>
  <si>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</si>
  <si>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</si>
  <si>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</si>
  <si>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</si>
  <si>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</si>
  <si>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</si>
  <si>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</si>
  <si>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</si>
  <si>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</si>
  <si>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</si>
  <si>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</si>
  <si>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</si>
  <si>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</si>
  <si>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</si>
  <si>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</si>
  <si>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</si>
  <si>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</si>
  <si>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</si>
  <si>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</si>
  <si>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</si>
  <si>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</si>
  <si>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</si>
  <si>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</si>
  <si>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</si>
  <si>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</si>
  <si>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</si>
  <si>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</si>
  <si>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</si>
  <si>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</si>
  <si>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</si>
  <si>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</si>
  <si>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</si>
  <si>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</si>
  <si>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</si>
  <si>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</si>
  <si>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</si>
  <si>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</si>
  <si>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</si>
  <si>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</si>
  <si>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</si>
  <si>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</si>
  <si>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</si>
  <si>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</si>
  <si>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</si>
  <si>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</si>
  <si>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</si>
  <si>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</si>
  <si>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</si>
  <si>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</si>
  <si>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</si>
  <si>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</si>
  <si>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</si>
  <si>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</si>
  <si>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</si>
  <si>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</si>
  <si>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</si>
  <si>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</si>
  <si>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</si>
  <si>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</si>
  <si>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</si>
  <si>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</si>
  <si>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</si>
  <si>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</si>
  <si>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</si>
  <si>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</si>
  <si>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</si>
  <si>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</si>
  <si>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</si>
  <si>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</si>
  <si>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</si>
  <si>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</si>
  <si>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</si>
  <si>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</si>
  <si>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</si>
  <si>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</si>
  <si>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</si>
  <si>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</si>
  <si>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</si>
  <si>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</si>
  <si>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</si>
  <si>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</si>
  <si>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</si>
  <si>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</si>
  <si>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</si>
  <si>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</si>
  <si>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</si>
  <si>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</si>
  <si>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</si>
  <si>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</si>
  <si>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</si>
  <si>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</si>
  <si>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</si>
  <si>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</si>
  <si>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</si>
  <si>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</si>
  <si>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</si>
  <si>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</si>
  <si>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</si>
  <si>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</si>
  <si>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</si>
  <si>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</si>
  <si>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</si>
  <si>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</si>
  <si>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</si>
  <si>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</si>
  <si>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</si>
  <si>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</si>
  <si>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</si>
  <si>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</si>
  <si>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</si>
  <si>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</si>
  <si>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</si>
  <si>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</si>
  <si>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</si>
  <si>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</si>
  <si>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</si>
  <si>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</si>
  <si>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</si>
  <si>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</si>
  <si>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</si>
  <si>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</si>
  <si>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</si>
  <si>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</si>
  <si>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</si>
  <si>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</si>
  <si>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</si>
  <si>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</si>
  <si>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</si>
  <si>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</si>
  <si>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</si>
  <si>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</si>
  <si>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</si>
  <si>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</si>
  <si>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</si>
  <si>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</si>
  <si>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</si>
  <si>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</si>
  <si>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</si>
  <si>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</si>
  <si>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</si>
  <si>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</si>
  <si>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</si>
  <si>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</si>
  <si>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</si>
  <si>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</si>
  <si>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</si>
  <si>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</si>
  <si>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</si>
  <si>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</si>
  <si>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</si>
  <si>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</si>
  <si>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</si>
  <si>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</si>
  <si>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</si>
  <si>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</si>
  <si>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</si>
  <si>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</si>
  <si>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</si>
  <si>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</si>
  <si>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</si>
  <si>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</si>
  <si>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</si>
  <si>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</si>
  <si>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</si>
  <si>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</si>
  <si>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</si>
  <si>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</si>
  <si>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</si>
  <si>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</si>
  <si>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</si>
  <si>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</si>
  <si>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</si>
  <si>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</si>
  <si>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</si>
  <si>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</si>
  <si>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</si>
  <si>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</si>
  <si>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</si>
  <si>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</si>
  <si>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</si>
  <si>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</si>
  <si>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</si>
  <si>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</si>
  <si>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</si>
  <si>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</si>
  <si>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</si>
  <si>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</si>
  <si>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</si>
  <si>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</si>
  <si>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</si>
  <si>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</si>
  <si>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</si>
  <si>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</si>
  <si>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</si>
  <si>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</si>
  <si>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</si>
  <si>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</si>
  <si>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</si>
  <si>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</si>
  <si>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</si>
  <si>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</si>
  <si>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</si>
  <si>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</si>
  <si>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</si>
  <si>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</si>
  <si>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</si>
  <si>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</si>
  <si>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</si>
  <si>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</si>
  <si>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</si>
  <si>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</si>
  <si>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</si>
  <si>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</si>
  <si>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</si>
  <si>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</si>
  <si>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</si>
  <si>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</si>
  <si>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</si>
  <si>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</si>
  <si>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</si>
  <si>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</si>
  <si>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</si>
  <si>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</si>
  <si>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</si>
  <si>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</si>
  <si>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</si>
  <si>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</si>
  <si>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</si>
  <si>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</si>
  <si>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</si>
  <si>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</si>
  <si>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</si>
  <si>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</si>
  <si>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</si>
  <si>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</si>
  <si>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</si>
  <si>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</si>
  <si>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08000</t>
  </si>
  <si>
    <t>水洗化人口等（令和5年度実績）</t>
    <phoneticPr fontId="3"/>
  </si>
  <si>
    <t>し尿処理の状況（令和5年度実績）</t>
    <phoneticPr fontId="3"/>
  </si>
  <si>
    <t>08201</t>
  </si>
  <si>
    <t>水戸市</t>
  </si>
  <si>
    <t/>
  </si>
  <si>
    <t>○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</si>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</sst>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1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349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46</v>
      </c>
      <c r="B7" s="108" t="s">
        <v>256</v>
      </c>
      <c r="C7" s="92" t="s">
        <v>198</v>
      </c>
      <c r="D7" s="93">
        <f t="shared" ref="D7:D51" si="0">+SUM(E7,+I7)</f>
        <v>2867491</v>
      </c>
      <c r="E7" s="93">
        <f t="shared" ref="E7:E51" si="1">+SUM(G7+H7)</f>
        <v>181286</v>
      </c>
      <c r="F7" s="94">
        <f t="shared" ref="F7:F51" si="2">IF(D7&gt;0,E7/D7*100,"-")</f>
        <v>6.3221122577193798</v>
      </c>
      <c r="G7" s="93">
        <f>SUM(G$8:G$207)</f>
        <v>181246</v>
      </c>
      <c r="H7" s="93">
        <f>SUM(H$8:H$207)</f>
        <v>40</v>
      </c>
      <c r="I7" s="93">
        <f t="shared" ref="I7:I51" si="3">+SUM(K7,+M7,O7+P7)</f>
        <v>2686205</v>
      </c>
      <c r="J7" s="94">
        <f t="shared" ref="J7:J51" si="4">IF(D7&gt;0,I7/D7*100,"-")</f>
        <v>93.677887742280618</v>
      </c>
      <c r="K7" s="93">
        <f>SUM(K$8:K$207)</f>
        <v>1713598</v>
      </c>
      <c r="L7" s="94">
        <f t="shared" ref="L7:L51" si="5">IF(D7&gt;0,K7/D7*100,"-")</f>
        <v>59.75949009081458</v>
      </c>
      <c r="M7" s="93">
        <f>SUM(M$8:M$207)</f>
        <v>7188</v>
      </c>
      <c r="N7" s="94">
        <f t="shared" ref="N7:N51" si="6">IF(D7&gt;0,M7/D7*100,"-")</f>
        <v>0.25067210324286981</v>
      </c>
      <c r="O7" s="91">
        <f>SUM(O$8:O$207)</f>
        <v>129984</v>
      </c>
      <c r="P7" s="93">
        <f t="shared" ref="P7:P51" si="7">SUM(Q7:S7)</f>
        <v>835435</v>
      </c>
      <c r="Q7" s="93">
        <f>SUM(Q$8:Q$207)</f>
        <v>242299</v>
      </c>
      <c r="R7" s="93">
        <f>SUM(R$8:R$207)</f>
        <v>560333</v>
      </c>
      <c r="S7" s="93">
        <f>SUM(S$8:S$207)</f>
        <v>32803</v>
      </c>
      <c r="T7" s="94">
        <f t="shared" ref="T7:T51" si="8">IF(D7&gt;0,P7/D7*100,"-")</f>
        <v>29.13470347422189</v>
      </c>
      <c r="U7" s="93">
        <f>SUM(U$8:U$207)</f>
        <v>87044</v>
      </c>
      <c r="V7" s="95">
        <f t="shared" ref="V7:AC7" si="9">COUNTIF(V$8:V$207,"○")</f>
        <v>19</v>
      </c>
      <c r="W7" s="95">
        <f t="shared" si="9"/>
        <v>0</v>
      </c>
      <c r="X7" s="95">
        <f t="shared" si="9"/>
        <v>0</v>
      </c>
      <c r="Y7" s="95">
        <f t="shared" si="9"/>
        <v>25</v>
      </c>
      <c r="Z7" s="95">
        <f t="shared" si="9"/>
        <v>15</v>
      </c>
      <c r="AA7" s="95">
        <f t="shared" si="9"/>
        <v>0</v>
      </c>
      <c r="AB7" s="95">
        <f t="shared" si="9"/>
        <v>0</v>
      </c>
      <c r="AC7" s="95">
        <f t="shared" si="9"/>
        <v>29</v>
      </c>
    </row>
    <row r="8" spans="1:31" ht="13.5" customHeight="1" x14ac:dyDescent="0.15">
      <c r="A8" s="85" t="s">
        <v>46</v>
      </c>
      <c r="B8" s="86" t="s">
        <v>259</v>
      </c>
      <c r="C8" s="85" t="s">
        <v>260</v>
      </c>
      <c r="D8" s="87">
        <f t="shared" si="0"/>
        <v>269038</v>
      </c>
      <c r="E8" s="87">
        <f t="shared" si="1"/>
        <v>5269</v>
      </c>
      <c r="F8" s="106">
        <f t="shared" si="2"/>
        <v>1.9584593997873907</v>
      </c>
      <c r="G8" s="87">
        <v>5269</v>
      </c>
      <c r="H8" s="87">
        <v>0</v>
      </c>
      <c r="I8" s="87">
        <f t="shared" si="3"/>
        <v>263769</v>
      </c>
      <c r="J8" s="88">
        <f t="shared" si="4"/>
        <v>98.041540600212613</v>
      </c>
      <c r="K8" s="87">
        <v>191240</v>
      </c>
      <c r="L8" s="88">
        <f t="shared" si="5"/>
        <v>71.0828953530728</v>
      </c>
      <c r="M8" s="87">
        <v>0</v>
      </c>
      <c r="N8" s="88">
        <f t="shared" si="6"/>
        <v>0</v>
      </c>
      <c r="O8" s="87">
        <v>8293</v>
      </c>
      <c r="P8" s="87">
        <f t="shared" si="7"/>
        <v>64236</v>
      </c>
      <c r="Q8" s="87">
        <v>16643</v>
      </c>
      <c r="R8" s="87">
        <v>47593</v>
      </c>
      <c r="S8" s="87">
        <v>0</v>
      </c>
      <c r="T8" s="88">
        <f t="shared" si="8"/>
        <v>23.876181059924619</v>
      </c>
      <c r="U8" s="87">
        <v>3917</v>
      </c>
      <c r="V8" s="85" t="s">
        <v>262</v>
      </c>
      <c r="W8" s="85"/>
      <c r="X8" s="85"/>
      <c r="Y8" s="85"/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46</v>
      </c>
      <c r="B9" s="86" t="s">
        <v>263</v>
      </c>
      <c r="C9" s="85" t="s">
        <v>264</v>
      </c>
      <c r="D9" s="87">
        <f t="shared" si="0"/>
        <v>167678</v>
      </c>
      <c r="E9" s="87">
        <f t="shared" si="1"/>
        <v>1440</v>
      </c>
      <c r="F9" s="106">
        <f t="shared" si="2"/>
        <v>0.85878886914204611</v>
      </c>
      <c r="G9" s="87">
        <v>1440</v>
      </c>
      <c r="H9" s="87">
        <v>0</v>
      </c>
      <c r="I9" s="87">
        <f t="shared" si="3"/>
        <v>166238</v>
      </c>
      <c r="J9" s="88">
        <f t="shared" si="4"/>
        <v>99.141211130857954</v>
      </c>
      <c r="K9" s="87">
        <v>163612</v>
      </c>
      <c r="L9" s="88">
        <f t="shared" si="5"/>
        <v>97.575114206991969</v>
      </c>
      <c r="M9" s="87">
        <v>0</v>
      </c>
      <c r="N9" s="88">
        <f t="shared" si="6"/>
        <v>0</v>
      </c>
      <c r="O9" s="87">
        <v>0</v>
      </c>
      <c r="P9" s="87">
        <f t="shared" si="7"/>
        <v>2626</v>
      </c>
      <c r="Q9" s="87">
        <v>687</v>
      </c>
      <c r="R9" s="87">
        <v>1939</v>
      </c>
      <c r="S9" s="87">
        <v>0</v>
      </c>
      <c r="T9" s="88">
        <f t="shared" si="8"/>
        <v>1.566096923865981</v>
      </c>
      <c r="U9" s="87">
        <v>1600</v>
      </c>
      <c r="V9" s="85"/>
      <c r="W9" s="85"/>
      <c r="X9" s="85"/>
      <c r="Y9" s="85" t="s">
        <v>262</v>
      </c>
      <c r="Z9" s="85"/>
      <c r="AA9" s="85"/>
      <c r="AB9" s="85"/>
      <c r="AC9" s="85" t="s">
        <v>262</v>
      </c>
      <c r="AD9" s="115" t="s">
        <v>261</v>
      </c>
    </row>
    <row r="10" spans="1:31" ht="13.5" customHeight="1" x14ac:dyDescent="0.15">
      <c r="A10" s="85" t="s">
        <v>46</v>
      </c>
      <c r="B10" s="86" t="s">
        <v>265</v>
      </c>
      <c r="C10" s="85" t="s">
        <v>266</v>
      </c>
      <c r="D10" s="87">
        <f t="shared" si="0"/>
        <v>141409</v>
      </c>
      <c r="E10" s="87">
        <f t="shared" si="1"/>
        <v>5452</v>
      </c>
      <c r="F10" s="106">
        <f t="shared" si="2"/>
        <v>3.8554830314902166</v>
      </c>
      <c r="G10" s="87">
        <v>5452</v>
      </c>
      <c r="H10" s="87">
        <v>0</v>
      </c>
      <c r="I10" s="87">
        <f t="shared" si="3"/>
        <v>135957</v>
      </c>
      <c r="J10" s="88">
        <f t="shared" si="4"/>
        <v>96.144516968509791</v>
      </c>
      <c r="K10" s="87">
        <v>117722</v>
      </c>
      <c r="L10" s="88">
        <f t="shared" si="5"/>
        <v>83.249298135196497</v>
      </c>
      <c r="M10" s="87">
        <v>0</v>
      </c>
      <c r="N10" s="88">
        <f t="shared" si="6"/>
        <v>0</v>
      </c>
      <c r="O10" s="87">
        <v>3627</v>
      </c>
      <c r="P10" s="87">
        <f t="shared" si="7"/>
        <v>14608</v>
      </c>
      <c r="Q10" s="87">
        <v>3077</v>
      </c>
      <c r="R10" s="87">
        <v>11531</v>
      </c>
      <c r="S10" s="87">
        <v>0</v>
      </c>
      <c r="T10" s="88">
        <f t="shared" si="8"/>
        <v>10.330318438006067</v>
      </c>
      <c r="U10" s="87">
        <v>5730</v>
      </c>
      <c r="V10" s="85" t="s">
        <v>262</v>
      </c>
      <c r="W10" s="85"/>
      <c r="X10" s="85"/>
      <c r="Y10" s="85"/>
      <c r="Z10" s="85" t="s">
        <v>262</v>
      </c>
      <c r="AA10" s="85"/>
      <c r="AB10" s="85"/>
      <c r="AC10" s="85"/>
      <c r="AD10" s="115" t="s">
        <v>261</v>
      </c>
    </row>
    <row r="11" spans="1:31" ht="13.5" customHeight="1" x14ac:dyDescent="0.15">
      <c r="A11" s="85" t="s">
        <v>46</v>
      </c>
      <c r="B11" s="86" t="s">
        <v>267</v>
      </c>
      <c r="C11" s="85" t="s">
        <v>268</v>
      </c>
      <c r="D11" s="87">
        <f t="shared" si="0"/>
        <v>140702</v>
      </c>
      <c r="E11" s="87">
        <f t="shared" si="1"/>
        <v>7715</v>
      </c>
      <c r="F11" s="106">
        <f t="shared" si="2"/>
        <v>5.4832198547284339</v>
      </c>
      <c r="G11" s="87">
        <v>7715</v>
      </c>
      <c r="H11" s="87">
        <v>0</v>
      </c>
      <c r="I11" s="87">
        <f t="shared" si="3"/>
        <v>132987</v>
      </c>
      <c r="J11" s="88">
        <f t="shared" si="4"/>
        <v>94.516780145271568</v>
      </c>
      <c r="K11" s="87">
        <v>76467</v>
      </c>
      <c r="L11" s="88">
        <f t="shared" si="5"/>
        <v>54.346775454506691</v>
      </c>
      <c r="M11" s="87">
        <v>0</v>
      </c>
      <c r="N11" s="88">
        <f t="shared" si="6"/>
        <v>0</v>
      </c>
      <c r="O11" s="87">
        <v>9445</v>
      </c>
      <c r="P11" s="87">
        <f t="shared" si="7"/>
        <v>47075</v>
      </c>
      <c r="Q11" s="87">
        <v>0</v>
      </c>
      <c r="R11" s="87">
        <v>19514</v>
      </c>
      <c r="S11" s="87">
        <v>27561</v>
      </c>
      <c r="T11" s="88">
        <f t="shared" si="8"/>
        <v>33.457235860186778</v>
      </c>
      <c r="U11" s="87">
        <v>4826</v>
      </c>
      <c r="V11" s="85"/>
      <c r="W11" s="85"/>
      <c r="X11" s="85"/>
      <c r="Y11" s="85" t="s">
        <v>262</v>
      </c>
      <c r="Z11" s="85"/>
      <c r="AA11" s="85"/>
      <c r="AB11" s="85"/>
      <c r="AC11" s="85" t="s">
        <v>262</v>
      </c>
      <c r="AD11" s="115" t="s">
        <v>261</v>
      </c>
    </row>
    <row r="12" spans="1:31" ht="13.5" customHeight="1" x14ac:dyDescent="0.15">
      <c r="A12" s="85" t="s">
        <v>46</v>
      </c>
      <c r="B12" s="86" t="s">
        <v>269</v>
      </c>
      <c r="C12" s="85" t="s">
        <v>270</v>
      </c>
      <c r="D12" s="87">
        <f t="shared" si="0"/>
        <v>71191</v>
      </c>
      <c r="E12" s="87">
        <f t="shared" si="1"/>
        <v>5532</v>
      </c>
      <c r="F12" s="106">
        <f t="shared" si="2"/>
        <v>7.7706451658215228</v>
      </c>
      <c r="G12" s="87">
        <v>5532</v>
      </c>
      <c r="H12" s="87">
        <v>0</v>
      </c>
      <c r="I12" s="87">
        <f t="shared" si="3"/>
        <v>65659</v>
      </c>
      <c r="J12" s="88">
        <f t="shared" si="4"/>
        <v>92.22935483417848</v>
      </c>
      <c r="K12" s="87">
        <v>35896</v>
      </c>
      <c r="L12" s="88">
        <f t="shared" si="5"/>
        <v>50.422103917630032</v>
      </c>
      <c r="M12" s="87">
        <v>0</v>
      </c>
      <c r="N12" s="88">
        <f t="shared" si="6"/>
        <v>0</v>
      </c>
      <c r="O12" s="87">
        <v>3437</v>
      </c>
      <c r="P12" s="87">
        <f t="shared" si="7"/>
        <v>26326</v>
      </c>
      <c r="Q12" s="87">
        <v>6421</v>
      </c>
      <c r="R12" s="87">
        <v>19905</v>
      </c>
      <c r="S12" s="87">
        <v>0</v>
      </c>
      <c r="T12" s="88">
        <f t="shared" si="8"/>
        <v>36.979393462656795</v>
      </c>
      <c r="U12" s="87">
        <v>1429</v>
      </c>
      <c r="V12" s="85"/>
      <c r="W12" s="85"/>
      <c r="X12" s="85"/>
      <c r="Y12" s="85" t="s">
        <v>262</v>
      </c>
      <c r="Z12" s="85"/>
      <c r="AA12" s="85"/>
      <c r="AB12" s="85"/>
      <c r="AC12" s="85" t="s">
        <v>262</v>
      </c>
      <c r="AD12" s="115" t="s">
        <v>261</v>
      </c>
    </row>
    <row r="13" spans="1:31" ht="13.5" customHeight="1" x14ac:dyDescent="0.15">
      <c r="A13" s="85" t="s">
        <v>46</v>
      </c>
      <c r="B13" s="86" t="s">
        <v>271</v>
      </c>
      <c r="C13" s="85" t="s">
        <v>272</v>
      </c>
      <c r="D13" s="87">
        <f t="shared" si="0"/>
        <v>50005</v>
      </c>
      <c r="E13" s="87">
        <f t="shared" si="1"/>
        <v>2655</v>
      </c>
      <c r="F13" s="106">
        <f t="shared" si="2"/>
        <v>5.3094690530946904</v>
      </c>
      <c r="G13" s="87">
        <v>2655</v>
      </c>
      <c r="H13" s="87">
        <v>0</v>
      </c>
      <c r="I13" s="87">
        <f t="shared" si="3"/>
        <v>47350</v>
      </c>
      <c r="J13" s="88">
        <f t="shared" si="4"/>
        <v>94.690530946905298</v>
      </c>
      <c r="K13" s="87">
        <v>27937</v>
      </c>
      <c r="L13" s="88">
        <f t="shared" si="5"/>
        <v>55.868413158684127</v>
      </c>
      <c r="M13" s="87">
        <v>0</v>
      </c>
      <c r="N13" s="88">
        <f t="shared" si="6"/>
        <v>0</v>
      </c>
      <c r="O13" s="87">
        <v>2165</v>
      </c>
      <c r="P13" s="87">
        <f t="shared" si="7"/>
        <v>17248</v>
      </c>
      <c r="Q13" s="87">
        <v>6352</v>
      </c>
      <c r="R13" s="87">
        <v>10896</v>
      </c>
      <c r="S13" s="87">
        <v>0</v>
      </c>
      <c r="T13" s="88">
        <f t="shared" si="8"/>
        <v>34.492550744925509</v>
      </c>
      <c r="U13" s="87">
        <v>2705</v>
      </c>
      <c r="V13" s="85"/>
      <c r="W13" s="85"/>
      <c r="X13" s="85"/>
      <c r="Y13" s="85" t="s">
        <v>262</v>
      </c>
      <c r="Z13" s="85"/>
      <c r="AA13" s="85"/>
      <c r="AB13" s="85"/>
      <c r="AC13" s="85" t="s">
        <v>262</v>
      </c>
      <c r="AD13" s="115" t="s">
        <v>261</v>
      </c>
    </row>
    <row r="14" spans="1:31" ht="13.5" customHeight="1" x14ac:dyDescent="0.15">
      <c r="A14" s="85" t="s">
        <v>46</v>
      </c>
      <c r="B14" s="86" t="s">
        <v>273</v>
      </c>
      <c r="C14" s="85" t="s">
        <v>274</v>
      </c>
      <c r="D14" s="87">
        <f t="shared" si="0"/>
        <v>75635</v>
      </c>
      <c r="E14" s="87">
        <f t="shared" si="1"/>
        <v>874</v>
      </c>
      <c r="F14" s="106">
        <f t="shared" si="2"/>
        <v>1.155549679381239</v>
      </c>
      <c r="G14" s="87">
        <v>874</v>
      </c>
      <c r="H14" s="87">
        <v>0</v>
      </c>
      <c r="I14" s="87">
        <f t="shared" si="3"/>
        <v>74761</v>
      </c>
      <c r="J14" s="88">
        <f t="shared" si="4"/>
        <v>98.844450320618762</v>
      </c>
      <c r="K14" s="87">
        <v>60692</v>
      </c>
      <c r="L14" s="88">
        <f t="shared" si="5"/>
        <v>80.243273616711846</v>
      </c>
      <c r="M14" s="87">
        <v>0</v>
      </c>
      <c r="N14" s="88">
        <f t="shared" si="6"/>
        <v>0</v>
      </c>
      <c r="O14" s="87">
        <v>299</v>
      </c>
      <c r="P14" s="87">
        <f t="shared" si="7"/>
        <v>13770</v>
      </c>
      <c r="Q14" s="87">
        <v>4951</v>
      </c>
      <c r="R14" s="87">
        <v>8819</v>
      </c>
      <c r="S14" s="87">
        <v>0</v>
      </c>
      <c r="T14" s="88">
        <f t="shared" si="8"/>
        <v>18.205857076750181</v>
      </c>
      <c r="U14" s="87">
        <v>2823</v>
      </c>
      <c r="V14" s="85"/>
      <c r="W14" s="85"/>
      <c r="X14" s="85"/>
      <c r="Y14" s="85" t="s">
        <v>262</v>
      </c>
      <c r="Z14" s="85"/>
      <c r="AA14" s="85"/>
      <c r="AB14" s="85"/>
      <c r="AC14" s="85" t="s">
        <v>262</v>
      </c>
      <c r="AD14" s="115" t="s">
        <v>261</v>
      </c>
    </row>
    <row r="15" spans="1:31" ht="13.5" customHeight="1" x14ac:dyDescent="0.15">
      <c r="A15" s="85" t="s">
        <v>46</v>
      </c>
      <c r="B15" s="86" t="s">
        <v>275</v>
      </c>
      <c r="C15" s="85" t="s">
        <v>276</v>
      </c>
      <c r="D15" s="87">
        <f t="shared" si="0"/>
        <v>42241</v>
      </c>
      <c r="E15" s="87">
        <f t="shared" si="1"/>
        <v>11420</v>
      </c>
      <c r="F15" s="106">
        <f t="shared" si="2"/>
        <v>27.035344807177857</v>
      </c>
      <c r="G15" s="87">
        <v>11420</v>
      </c>
      <c r="H15" s="87">
        <v>0</v>
      </c>
      <c r="I15" s="87">
        <f t="shared" si="3"/>
        <v>30821</v>
      </c>
      <c r="J15" s="88">
        <f t="shared" si="4"/>
        <v>72.964655192822136</v>
      </c>
      <c r="K15" s="87">
        <v>9480</v>
      </c>
      <c r="L15" s="88">
        <f t="shared" si="5"/>
        <v>22.442650505433111</v>
      </c>
      <c r="M15" s="87">
        <v>0</v>
      </c>
      <c r="N15" s="88">
        <f t="shared" si="6"/>
        <v>0</v>
      </c>
      <c r="O15" s="87">
        <v>0</v>
      </c>
      <c r="P15" s="87">
        <f t="shared" si="7"/>
        <v>21341</v>
      </c>
      <c r="Q15" s="87">
        <v>5074</v>
      </c>
      <c r="R15" s="87">
        <v>16267</v>
      </c>
      <c r="S15" s="87">
        <v>0</v>
      </c>
      <c r="T15" s="88">
        <f t="shared" si="8"/>
        <v>50.522004687389035</v>
      </c>
      <c r="U15" s="87">
        <v>2684</v>
      </c>
      <c r="V15" s="85"/>
      <c r="W15" s="85"/>
      <c r="X15" s="85"/>
      <c r="Y15" s="85" t="s">
        <v>262</v>
      </c>
      <c r="Z15" s="85"/>
      <c r="AA15" s="85"/>
      <c r="AB15" s="85"/>
      <c r="AC15" s="85" t="s">
        <v>262</v>
      </c>
      <c r="AD15" s="115" t="s">
        <v>261</v>
      </c>
    </row>
    <row r="16" spans="1:31" ht="13.5" customHeight="1" x14ac:dyDescent="0.15">
      <c r="A16" s="85" t="s">
        <v>46</v>
      </c>
      <c r="B16" s="86" t="s">
        <v>277</v>
      </c>
      <c r="C16" s="85" t="s">
        <v>278</v>
      </c>
      <c r="D16" s="87">
        <f t="shared" si="0"/>
        <v>61283</v>
      </c>
      <c r="E16" s="87">
        <f t="shared" si="1"/>
        <v>9989</v>
      </c>
      <c r="F16" s="106">
        <f t="shared" si="2"/>
        <v>16.299789501166718</v>
      </c>
      <c r="G16" s="87">
        <v>9989</v>
      </c>
      <c r="H16" s="87">
        <v>0</v>
      </c>
      <c r="I16" s="87">
        <f t="shared" si="3"/>
        <v>51294</v>
      </c>
      <c r="J16" s="88">
        <f t="shared" si="4"/>
        <v>83.700210498833286</v>
      </c>
      <c r="K16" s="87">
        <v>10112</v>
      </c>
      <c r="L16" s="88">
        <f t="shared" si="5"/>
        <v>16.500497691039929</v>
      </c>
      <c r="M16" s="87">
        <v>0</v>
      </c>
      <c r="N16" s="88">
        <f t="shared" si="6"/>
        <v>0</v>
      </c>
      <c r="O16" s="87">
        <v>3827</v>
      </c>
      <c r="P16" s="87">
        <f t="shared" si="7"/>
        <v>37355</v>
      </c>
      <c r="Q16" s="87">
        <v>7758</v>
      </c>
      <c r="R16" s="87">
        <v>29597</v>
      </c>
      <c r="S16" s="87">
        <v>0</v>
      </c>
      <c r="T16" s="88">
        <f t="shared" si="8"/>
        <v>60.954914087104093</v>
      </c>
      <c r="U16" s="87">
        <v>6272</v>
      </c>
      <c r="V16" s="85"/>
      <c r="W16" s="85"/>
      <c r="X16" s="85"/>
      <c r="Y16" s="85" t="s">
        <v>262</v>
      </c>
      <c r="Z16" s="85"/>
      <c r="AA16" s="85"/>
      <c r="AB16" s="85"/>
      <c r="AC16" s="85" t="s">
        <v>262</v>
      </c>
      <c r="AD16" s="115" t="s">
        <v>261</v>
      </c>
    </row>
    <row r="17" spans="1:30" ht="13.5" customHeight="1" x14ac:dyDescent="0.15">
      <c r="A17" s="85" t="s">
        <v>46</v>
      </c>
      <c r="B17" s="86" t="s">
        <v>279</v>
      </c>
      <c r="C17" s="85" t="s">
        <v>280</v>
      </c>
      <c r="D17" s="87">
        <f t="shared" si="0"/>
        <v>47509</v>
      </c>
      <c r="E17" s="87">
        <f t="shared" si="1"/>
        <v>2414</v>
      </c>
      <c r="F17" s="106">
        <f t="shared" si="2"/>
        <v>5.0811425203645628</v>
      </c>
      <c r="G17" s="87">
        <v>2414</v>
      </c>
      <c r="H17" s="87">
        <v>0</v>
      </c>
      <c r="I17" s="87">
        <f t="shared" si="3"/>
        <v>45095</v>
      </c>
      <c r="J17" s="88">
        <f t="shared" si="4"/>
        <v>94.918857479635435</v>
      </c>
      <c r="K17" s="87">
        <v>21212</v>
      </c>
      <c r="L17" s="88">
        <f t="shared" si="5"/>
        <v>44.648382411753559</v>
      </c>
      <c r="M17" s="87">
        <v>47</v>
      </c>
      <c r="N17" s="88">
        <f t="shared" si="6"/>
        <v>9.8928624050179964E-2</v>
      </c>
      <c r="O17" s="87">
        <v>4746</v>
      </c>
      <c r="P17" s="87">
        <f t="shared" si="7"/>
        <v>19090</v>
      </c>
      <c r="Q17" s="87">
        <v>5708</v>
      </c>
      <c r="R17" s="87">
        <v>13382</v>
      </c>
      <c r="S17" s="87">
        <v>0</v>
      </c>
      <c r="T17" s="88">
        <f t="shared" si="8"/>
        <v>40.181860279105017</v>
      </c>
      <c r="U17" s="87">
        <v>227</v>
      </c>
      <c r="V17" s="85"/>
      <c r="W17" s="85"/>
      <c r="X17" s="85"/>
      <c r="Y17" s="85" t="s">
        <v>262</v>
      </c>
      <c r="Z17" s="85"/>
      <c r="AA17" s="85"/>
      <c r="AB17" s="85"/>
      <c r="AC17" s="85" t="s">
        <v>262</v>
      </c>
      <c r="AD17" s="115" t="s">
        <v>261</v>
      </c>
    </row>
    <row r="18" spans="1:30" ht="13.5" customHeight="1" x14ac:dyDescent="0.15">
      <c r="A18" s="85" t="s">
        <v>46</v>
      </c>
      <c r="B18" s="86" t="s">
        <v>281</v>
      </c>
      <c r="C18" s="85" t="s">
        <v>282</v>
      </c>
      <c r="D18" s="87">
        <f t="shared" si="0"/>
        <v>26469</v>
      </c>
      <c r="E18" s="87">
        <f t="shared" si="1"/>
        <v>2059</v>
      </c>
      <c r="F18" s="106">
        <f t="shared" si="2"/>
        <v>7.7789111791151919</v>
      </c>
      <c r="G18" s="87">
        <v>2059</v>
      </c>
      <c r="H18" s="87">
        <v>0</v>
      </c>
      <c r="I18" s="87">
        <f t="shared" si="3"/>
        <v>24410</v>
      </c>
      <c r="J18" s="88">
        <f t="shared" si="4"/>
        <v>92.221088820884816</v>
      </c>
      <c r="K18" s="87">
        <v>21688</v>
      </c>
      <c r="L18" s="88">
        <f t="shared" si="5"/>
        <v>81.937360686085611</v>
      </c>
      <c r="M18" s="87">
        <v>0</v>
      </c>
      <c r="N18" s="88">
        <f t="shared" si="6"/>
        <v>0</v>
      </c>
      <c r="O18" s="87">
        <v>0</v>
      </c>
      <c r="P18" s="87">
        <f t="shared" si="7"/>
        <v>2722</v>
      </c>
      <c r="Q18" s="87">
        <v>1487</v>
      </c>
      <c r="R18" s="87">
        <v>1235</v>
      </c>
      <c r="S18" s="87">
        <v>0</v>
      </c>
      <c r="T18" s="88">
        <f t="shared" si="8"/>
        <v>10.283728134799199</v>
      </c>
      <c r="U18" s="87">
        <v>253</v>
      </c>
      <c r="V18" s="85" t="s">
        <v>262</v>
      </c>
      <c r="W18" s="85"/>
      <c r="X18" s="85"/>
      <c r="Y18" s="85"/>
      <c r="Z18" s="85" t="s">
        <v>262</v>
      </c>
      <c r="AA18" s="85"/>
      <c r="AB18" s="85"/>
      <c r="AC18" s="85"/>
      <c r="AD18" s="115" t="s">
        <v>261</v>
      </c>
    </row>
    <row r="19" spans="1:30" ht="13.5" customHeight="1" x14ac:dyDescent="0.15">
      <c r="A19" s="85" t="s">
        <v>46</v>
      </c>
      <c r="B19" s="86" t="s">
        <v>283</v>
      </c>
      <c r="C19" s="85" t="s">
        <v>284</v>
      </c>
      <c r="D19" s="87">
        <f t="shared" si="0"/>
        <v>40914</v>
      </c>
      <c r="E19" s="87">
        <f t="shared" si="1"/>
        <v>4847</v>
      </c>
      <c r="F19" s="106">
        <f t="shared" si="2"/>
        <v>11.846800606149484</v>
      </c>
      <c r="G19" s="87">
        <v>4847</v>
      </c>
      <c r="H19" s="87">
        <v>0</v>
      </c>
      <c r="I19" s="87">
        <f t="shared" si="3"/>
        <v>36067</v>
      </c>
      <c r="J19" s="88">
        <f t="shared" si="4"/>
        <v>88.153199393850514</v>
      </c>
      <c r="K19" s="87">
        <v>3441</v>
      </c>
      <c r="L19" s="88">
        <f t="shared" si="5"/>
        <v>8.4103240944420001</v>
      </c>
      <c r="M19" s="87">
        <v>0</v>
      </c>
      <c r="N19" s="88">
        <f t="shared" si="6"/>
        <v>0</v>
      </c>
      <c r="O19" s="87">
        <v>0</v>
      </c>
      <c r="P19" s="87">
        <f t="shared" si="7"/>
        <v>32626</v>
      </c>
      <c r="Q19" s="87">
        <v>8263</v>
      </c>
      <c r="R19" s="87">
        <v>24363</v>
      </c>
      <c r="S19" s="87">
        <v>0</v>
      </c>
      <c r="T19" s="88">
        <f t="shared" si="8"/>
        <v>79.74287529940851</v>
      </c>
      <c r="U19" s="87">
        <v>618</v>
      </c>
      <c r="V19" s="85" t="s">
        <v>262</v>
      </c>
      <c r="W19" s="85"/>
      <c r="X19" s="85"/>
      <c r="Y19" s="85"/>
      <c r="Z19" s="85" t="s">
        <v>262</v>
      </c>
      <c r="AA19" s="85"/>
      <c r="AB19" s="85"/>
      <c r="AC19" s="85"/>
      <c r="AD19" s="115" t="s">
        <v>261</v>
      </c>
    </row>
    <row r="20" spans="1:30" ht="13.5" customHeight="1" x14ac:dyDescent="0.15">
      <c r="A20" s="85" t="s">
        <v>46</v>
      </c>
      <c r="B20" s="86" t="s">
        <v>285</v>
      </c>
      <c r="C20" s="85" t="s">
        <v>286</v>
      </c>
      <c r="D20" s="87">
        <f t="shared" si="0"/>
        <v>72918</v>
      </c>
      <c r="E20" s="87">
        <f t="shared" si="1"/>
        <v>7012</v>
      </c>
      <c r="F20" s="106">
        <f t="shared" si="2"/>
        <v>9.616281302284758</v>
      </c>
      <c r="G20" s="87">
        <v>7012</v>
      </c>
      <c r="H20" s="87">
        <v>0</v>
      </c>
      <c r="I20" s="87">
        <f t="shared" si="3"/>
        <v>65906</v>
      </c>
      <c r="J20" s="88">
        <f t="shared" si="4"/>
        <v>90.383718697715238</v>
      </c>
      <c r="K20" s="87">
        <v>32151</v>
      </c>
      <c r="L20" s="88">
        <f t="shared" si="5"/>
        <v>44.091993746400064</v>
      </c>
      <c r="M20" s="87">
        <v>0</v>
      </c>
      <c r="N20" s="88">
        <f t="shared" si="6"/>
        <v>0</v>
      </c>
      <c r="O20" s="87">
        <v>5489</v>
      </c>
      <c r="P20" s="87">
        <f t="shared" si="7"/>
        <v>28266</v>
      </c>
      <c r="Q20" s="87">
        <v>6594</v>
      </c>
      <c r="R20" s="87">
        <v>21672</v>
      </c>
      <c r="S20" s="87">
        <v>0</v>
      </c>
      <c r="T20" s="88">
        <f t="shared" si="8"/>
        <v>38.764091170904301</v>
      </c>
      <c r="U20" s="87">
        <v>1171</v>
      </c>
      <c r="V20" s="85"/>
      <c r="W20" s="85"/>
      <c r="X20" s="85"/>
      <c r="Y20" s="85" t="s">
        <v>262</v>
      </c>
      <c r="Z20" s="85"/>
      <c r="AA20" s="85"/>
      <c r="AB20" s="85"/>
      <c r="AC20" s="85" t="s">
        <v>262</v>
      </c>
      <c r="AD20" s="115" t="s">
        <v>261</v>
      </c>
    </row>
    <row r="21" spans="1:30" ht="13.5" customHeight="1" x14ac:dyDescent="0.15">
      <c r="A21" s="85" t="s">
        <v>46</v>
      </c>
      <c r="B21" s="86" t="s">
        <v>287</v>
      </c>
      <c r="C21" s="85" t="s">
        <v>288</v>
      </c>
      <c r="D21" s="87">
        <f t="shared" si="0"/>
        <v>105971</v>
      </c>
      <c r="E21" s="87">
        <f t="shared" si="1"/>
        <v>3090</v>
      </c>
      <c r="F21" s="106">
        <f t="shared" si="2"/>
        <v>2.9158920836832718</v>
      </c>
      <c r="G21" s="87">
        <v>3090</v>
      </c>
      <c r="H21" s="87">
        <v>0</v>
      </c>
      <c r="I21" s="87">
        <f t="shared" si="3"/>
        <v>102881</v>
      </c>
      <c r="J21" s="88">
        <f t="shared" si="4"/>
        <v>97.084107916316725</v>
      </c>
      <c r="K21" s="87">
        <v>78042</v>
      </c>
      <c r="L21" s="88">
        <f t="shared" si="5"/>
        <v>73.644676373724877</v>
      </c>
      <c r="M21" s="87">
        <v>0</v>
      </c>
      <c r="N21" s="88">
        <f t="shared" si="6"/>
        <v>0</v>
      </c>
      <c r="O21" s="87">
        <v>104</v>
      </c>
      <c r="P21" s="87">
        <f t="shared" si="7"/>
        <v>24735</v>
      </c>
      <c r="Q21" s="87">
        <v>10636</v>
      </c>
      <c r="R21" s="87">
        <v>14099</v>
      </c>
      <c r="S21" s="87">
        <v>0</v>
      </c>
      <c r="T21" s="88">
        <f t="shared" si="8"/>
        <v>23.341291485406384</v>
      </c>
      <c r="U21" s="87">
        <v>2404</v>
      </c>
      <c r="V21" s="85" t="s">
        <v>262</v>
      </c>
      <c r="W21" s="85"/>
      <c r="X21" s="85"/>
      <c r="Y21" s="85"/>
      <c r="Z21" s="85"/>
      <c r="AA21" s="85"/>
      <c r="AB21" s="85"/>
      <c r="AC21" s="85" t="s">
        <v>262</v>
      </c>
      <c r="AD21" s="115" t="s">
        <v>261</v>
      </c>
    </row>
    <row r="22" spans="1:30" ht="13.5" customHeight="1" x14ac:dyDescent="0.15">
      <c r="A22" s="85" t="s">
        <v>46</v>
      </c>
      <c r="B22" s="86" t="s">
        <v>289</v>
      </c>
      <c r="C22" s="85" t="s">
        <v>290</v>
      </c>
      <c r="D22" s="87">
        <f t="shared" si="0"/>
        <v>84117</v>
      </c>
      <c r="E22" s="87">
        <f t="shared" si="1"/>
        <v>802</v>
      </c>
      <c r="F22" s="106">
        <f t="shared" si="2"/>
        <v>0.95343390753355439</v>
      </c>
      <c r="G22" s="87">
        <v>802</v>
      </c>
      <c r="H22" s="87">
        <v>0</v>
      </c>
      <c r="I22" s="87">
        <f t="shared" si="3"/>
        <v>83315</v>
      </c>
      <c r="J22" s="88">
        <f t="shared" si="4"/>
        <v>99.046566092466449</v>
      </c>
      <c r="K22" s="87">
        <v>73075</v>
      </c>
      <c r="L22" s="88">
        <f t="shared" si="5"/>
        <v>86.873045876576668</v>
      </c>
      <c r="M22" s="87">
        <v>0</v>
      </c>
      <c r="N22" s="88">
        <f t="shared" si="6"/>
        <v>0</v>
      </c>
      <c r="O22" s="87">
        <v>0</v>
      </c>
      <c r="P22" s="87">
        <f t="shared" si="7"/>
        <v>10240</v>
      </c>
      <c r="Q22" s="87">
        <v>4676</v>
      </c>
      <c r="R22" s="87">
        <v>5564</v>
      </c>
      <c r="S22" s="87">
        <v>0</v>
      </c>
      <c r="T22" s="88">
        <f t="shared" si="8"/>
        <v>12.173520215889774</v>
      </c>
      <c r="U22" s="87">
        <v>1756</v>
      </c>
      <c r="V22" s="85"/>
      <c r="W22" s="85"/>
      <c r="X22" s="85"/>
      <c r="Y22" s="85" t="s">
        <v>262</v>
      </c>
      <c r="Z22" s="85"/>
      <c r="AA22" s="85"/>
      <c r="AB22" s="85"/>
      <c r="AC22" s="85" t="s">
        <v>262</v>
      </c>
      <c r="AD22" s="115" t="s">
        <v>261</v>
      </c>
    </row>
    <row r="23" spans="1:30" ht="13.5" customHeight="1" x14ac:dyDescent="0.15">
      <c r="A23" s="85" t="s">
        <v>46</v>
      </c>
      <c r="B23" s="86" t="s">
        <v>291</v>
      </c>
      <c r="C23" s="85" t="s">
        <v>292</v>
      </c>
      <c r="D23" s="87">
        <f t="shared" si="0"/>
        <v>254534</v>
      </c>
      <c r="E23" s="87">
        <f t="shared" si="1"/>
        <v>4932</v>
      </c>
      <c r="F23" s="106">
        <f t="shared" si="2"/>
        <v>1.937658623209473</v>
      </c>
      <c r="G23" s="87">
        <v>4932</v>
      </c>
      <c r="H23" s="87">
        <v>0</v>
      </c>
      <c r="I23" s="87">
        <f t="shared" si="3"/>
        <v>249602</v>
      </c>
      <c r="J23" s="88">
        <f t="shared" si="4"/>
        <v>98.062341376790528</v>
      </c>
      <c r="K23" s="87">
        <v>210540</v>
      </c>
      <c r="L23" s="88">
        <f t="shared" si="5"/>
        <v>82.715865071071065</v>
      </c>
      <c r="M23" s="87">
        <v>0</v>
      </c>
      <c r="N23" s="88">
        <f t="shared" si="6"/>
        <v>0</v>
      </c>
      <c r="O23" s="87">
        <v>0</v>
      </c>
      <c r="P23" s="87">
        <f t="shared" si="7"/>
        <v>39062</v>
      </c>
      <c r="Q23" s="87">
        <v>10979</v>
      </c>
      <c r="R23" s="87">
        <v>28083</v>
      </c>
      <c r="S23" s="87">
        <v>0</v>
      </c>
      <c r="T23" s="88">
        <f t="shared" si="8"/>
        <v>15.346476305719472</v>
      </c>
      <c r="U23" s="87">
        <v>12602</v>
      </c>
      <c r="V23" s="85"/>
      <c r="W23" s="85"/>
      <c r="X23" s="85"/>
      <c r="Y23" s="85" t="s">
        <v>262</v>
      </c>
      <c r="Z23" s="85"/>
      <c r="AA23" s="85"/>
      <c r="AB23" s="85"/>
      <c r="AC23" s="85" t="s">
        <v>262</v>
      </c>
      <c r="AD23" s="115" t="s">
        <v>261</v>
      </c>
    </row>
    <row r="24" spans="1:30" ht="13.5" customHeight="1" x14ac:dyDescent="0.15">
      <c r="A24" s="85" t="s">
        <v>46</v>
      </c>
      <c r="B24" s="86" t="s">
        <v>293</v>
      </c>
      <c r="C24" s="85" t="s">
        <v>294</v>
      </c>
      <c r="D24" s="87">
        <f t="shared" si="0"/>
        <v>155948</v>
      </c>
      <c r="E24" s="87">
        <f t="shared" si="1"/>
        <v>7039</v>
      </c>
      <c r="F24" s="106">
        <f t="shared" si="2"/>
        <v>4.5136840485289964</v>
      </c>
      <c r="G24" s="87">
        <v>7039</v>
      </c>
      <c r="H24" s="87">
        <v>0</v>
      </c>
      <c r="I24" s="87">
        <f t="shared" si="3"/>
        <v>148909</v>
      </c>
      <c r="J24" s="88">
        <f t="shared" si="4"/>
        <v>95.486315951470999</v>
      </c>
      <c r="K24" s="87">
        <v>97469</v>
      </c>
      <c r="L24" s="88">
        <f t="shared" si="5"/>
        <v>62.500961859081229</v>
      </c>
      <c r="M24" s="87">
        <v>0</v>
      </c>
      <c r="N24" s="88">
        <f t="shared" si="6"/>
        <v>0</v>
      </c>
      <c r="O24" s="87">
        <v>765</v>
      </c>
      <c r="P24" s="87">
        <f t="shared" si="7"/>
        <v>50675</v>
      </c>
      <c r="Q24" s="87">
        <v>8718</v>
      </c>
      <c r="R24" s="87">
        <v>41957</v>
      </c>
      <c r="S24" s="87">
        <v>0</v>
      </c>
      <c r="T24" s="88">
        <f t="shared" si="8"/>
        <v>32.494805960961351</v>
      </c>
      <c r="U24" s="87">
        <v>2291</v>
      </c>
      <c r="V24" s="85" t="s">
        <v>262</v>
      </c>
      <c r="W24" s="85"/>
      <c r="X24" s="85"/>
      <c r="Y24" s="85"/>
      <c r="Z24" s="85"/>
      <c r="AA24" s="85"/>
      <c r="AB24" s="85"/>
      <c r="AC24" s="85" t="s">
        <v>262</v>
      </c>
      <c r="AD24" s="115" t="s">
        <v>261</v>
      </c>
    </row>
    <row r="25" spans="1:30" ht="13.5" customHeight="1" x14ac:dyDescent="0.15">
      <c r="A25" s="85" t="s">
        <v>46</v>
      </c>
      <c r="B25" s="86" t="s">
        <v>295</v>
      </c>
      <c r="C25" s="85" t="s">
        <v>296</v>
      </c>
      <c r="D25" s="87">
        <f t="shared" si="0"/>
        <v>65953</v>
      </c>
      <c r="E25" s="87">
        <f t="shared" si="1"/>
        <v>6503</v>
      </c>
      <c r="F25" s="106">
        <f t="shared" si="2"/>
        <v>9.8600518551089404</v>
      </c>
      <c r="G25" s="87">
        <v>6503</v>
      </c>
      <c r="H25" s="87">
        <v>0</v>
      </c>
      <c r="I25" s="87">
        <f t="shared" si="3"/>
        <v>59450</v>
      </c>
      <c r="J25" s="88">
        <f t="shared" si="4"/>
        <v>90.139948144891065</v>
      </c>
      <c r="K25" s="87">
        <v>34550</v>
      </c>
      <c r="L25" s="88">
        <f t="shared" si="5"/>
        <v>52.385789880672597</v>
      </c>
      <c r="M25" s="87">
        <v>0</v>
      </c>
      <c r="N25" s="88">
        <f t="shared" si="6"/>
        <v>0</v>
      </c>
      <c r="O25" s="87">
        <v>1461</v>
      </c>
      <c r="P25" s="87">
        <f t="shared" si="7"/>
        <v>23439</v>
      </c>
      <c r="Q25" s="87">
        <v>4448</v>
      </c>
      <c r="R25" s="87">
        <v>18991</v>
      </c>
      <c r="S25" s="87">
        <v>0</v>
      </c>
      <c r="T25" s="88">
        <f t="shared" si="8"/>
        <v>35.53894439979986</v>
      </c>
      <c r="U25" s="87">
        <v>1124</v>
      </c>
      <c r="V25" s="85" t="s">
        <v>262</v>
      </c>
      <c r="W25" s="85"/>
      <c r="X25" s="85"/>
      <c r="Y25" s="85"/>
      <c r="Z25" s="85" t="s">
        <v>262</v>
      </c>
      <c r="AA25" s="85"/>
      <c r="AB25" s="85"/>
      <c r="AC25" s="85"/>
      <c r="AD25" s="115" t="s">
        <v>261</v>
      </c>
    </row>
    <row r="26" spans="1:30" ht="13.5" customHeight="1" x14ac:dyDescent="0.15">
      <c r="A26" s="85" t="s">
        <v>46</v>
      </c>
      <c r="B26" s="86" t="s">
        <v>297</v>
      </c>
      <c r="C26" s="85" t="s">
        <v>298</v>
      </c>
      <c r="D26" s="87">
        <f t="shared" si="0"/>
        <v>26590</v>
      </c>
      <c r="E26" s="87">
        <f t="shared" si="1"/>
        <v>1535</v>
      </c>
      <c r="F26" s="106">
        <f t="shared" si="2"/>
        <v>5.772846934937947</v>
      </c>
      <c r="G26" s="87">
        <v>1535</v>
      </c>
      <c r="H26" s="87">
        <v>0</v>
      </c>
      <c r="I26" s="87">
        <f t="shared" si="3"/>
        <v>25055</v>
      </c>
      <c r="J26" s="88">
        <f t="shared" si="4"/>
        <v>94.227153065062055</v>
      </c>
      <c r="K26" s="87">
        <v>17866</v>
      </c>
      <c r="L26" s="88">
        <f t="shared" si="5"/>
        <v>67.190673185408045</v>
      </c>
      <c r="M26" s="87">
        <v>0</v>
      </c>
      <c r="N26" s="88">
        <f t="shared" si="6"/>
        <v>0</v>
      </c>
      <c r="O26" s="87">
        <v>724</v>
      </c>
      <c r="P26" s="87">
        <f t="shared" si="7"/>
        <v>6465</v>
      </c>
      <c r="Q26" s="87">
        <v>3741</v>
      </c>
      <c r="R26" s="87">
        <v>2724</v>
      </c>
      <c r="S26" s="87">
        <v>0</v>
      </c>
      <c r="T26" s="88">
        <f t="shared" si="8"/>
        <v>24.313651748777737</v>
      </c>
      <c r="U26" s="87">
        <v>460</v>
      </c>
      <c r="V26" s="85"/>
      <c r="W26" s="85"/>
      <c r="X26" s="85"/>
      <c r="Y26" s="85" t="s">
        <v>262</v>
      </c>
      <c r="Z26" s="85"/>
      <c r="AA26" s="85"/>
      <c r="AB26" s="85"/>
      <c r="AC26" s="85" t="s">
        <v>262</v>
      </c>
      <c r="AD26" s="115" t="s">
        <v>261</v>
      </c>
    </row>
    <row r="27" spans="1:30" ht="13.5" customHeight="1" x14ac:dyDescent="0.15">
      <c r="A27" s="85" t="s">
        <v>46</v>
      </c>
      <c r="B27" s="86" t="s">
        <v>299</v>
      </c>
      <c r="C27" s="85" t="s">
        <v>300</v>
      </c>
      <c r="D27" s="87">
        <f t="shared" si="0"/>
        <v>70580</v>
      </c>
      <c r="E27" s="87">
        <f t="shared" si="1"/>
        <v>0</v>
      </c>
      <c r="F27" s="106">
        <f t="shared" si="2"/>
        <v>0</v>
      </c>
      <c r="G27" s="87">
        <v>0</v>
      </c>
      <c r="H27" s="87">
        <v>0</v>
      </c>
      <c r="I27" s="87">
        <f t="shared" si="3"/>
        <v>70580</v>
      </c>
      <c r="J27" s="88">
        <f t="shared" si="4"/>
        <v>100</v>
      </c>
      <c r="K27" s="87">
        <v>69550</v>
      </c>
      <c r="L27" s="88">
        <f t="shared" si="5"/>
        <v>98.540663077359028</v>
      </c>
      <c r="M27" s="87">
        <v>0</v>
      </c>
      <c r="N27" s="88">
        <f t="shared" si="6"/>
        <v>0</v>
      </c>
      <c r="O27" s="87">
        <v>544</v>
      </c>
      <c r="P27" s="87">
        <f t="shared" si="7"/>
        <v>486</v>
      </c>
      <c r="Q27" s="87">
        <v>236</v>
      </c>
      <c r="R27" s="87">
        <v>250</v>
      </c>
      <c r="S27" s="87">
        <v>0</v>
      </c>
      <c r="T27" s="88">
        <f t="shared" si="8"/>
        <v>0.68858033437234345</v>
      </c>
      <c r="U27" s="87">
        <v>1342</v>
      </c>
      <c r="V27" s="85"/>
      <c r="W27" s="85"/>
      <c r="X27" s="85"/>
      <c r="Y27" s="85" t="s">
        <v>262</v>
      </c>
      <c r="Z27" s="85"/>
      <c r="AA27" s="85"/>
      <c r="AB27" s="85"/>
      <c r="AC27" s="85" t="s">
        <v>262</v>
      </c>
      <c r="AD27" s="115" t="s">
        <v>261</v>
      </c>
    </row>
    <row r="28" spans="1:30" ht="13.5" customHeight="1" x14ac:dyDescent="0.15">
      <c r="A28" s="85" t="s">
        <v>46</v>
      </c>
      <c r="B28" s="86" t="s">
        <v>301</v>
      </c>
      <c r="C28" s="85" t="s">
        <v>302</v>
      </c>
      <c r="D28" s="87">
        <f t="shared" si="0"/>
        <v>38416</v>
      </c>
      <c r="E28" s="87">
        <f t="shared" si="1"/>
        <v>12835</v>
      </c>
      <c r="F28" s="106">
        <f t="shared" si="2"/>
        <v>33.410558100791334</v>
      </c>
      <c r="G28" s="87">
        <v>12835</v>
      </c>
      <c r="H28" s="87">
        <v>0</v>
      </c>
      <c r="I28" s="87">
        <f t="shared" si="3"/>
        <v>25581</v>
      </c>
      <c r="J28" s="88">
        <f t="shared" si="4"/>
        <v>66.589441899208666</v>
      </c>
      <c r="K28" s="87">
        <v>8983</v>
      </c>
      <c r="L28" s="88">
        <f t="shared" si="5"/>
        <v>23.383486047480218</v>
      </c>
      <c r="M28" s="87">
        <v>0</v>
      </c>
      <c r="N28" s="88">
        <f t="shared" si="6"/>
        <v>0</v>
      </c>
      <c r="O28" s="87">
        <v>5275</v>
      </c>
      <c r="P28" s="87">
        <f t="shared" si="7"/>
        <v>11323</v>
      </c>
      <c r="Q28" s="87">
        <v>1398</v>
      </c>
      <c r="R28" s="87">
        <v>9925</v>
      </c>
      <c r="S28" s="87">
        <v>0</v>
      </c>
      <c r="T28" s="88">
        <f t="shared" si="8"/>
        <v>29.474698042482299</v>
      </c>
      <c r="U28" s="87">
        <v>426</v>
      </c>
      <c r="V28" s="85" t="s">
        <v>262</v>
      </c>
      <c r="W28" s="85"/>
      <c r="X28" s="85"/>
      <c r="Y28" s="85"/>
      <c r="Z28" s="85" t="s">
        <v>262</v>
      </c>
      <c r="AA28" s="85"/>
      <c r="AB28" s="85"/>
      <c r="AC28" s="85"/>
      <c r="AD28" s="115" t="s">
        <v>261</v>
      </c>
    </row>
    <row r="29" spans="1:30" ht="13.5" customHeight="1" x14ac:dyDescent="0.15">
      <c r="A29" s="85" t="s">
        <v>46</v>
      </c>
      <c r="B29" s="86" t="s">
        <v>303</v>
      </c>
      <c r="C29" s="85" t="s">
        <v>304</v>
      </c>
      <c r="D29" s="87">
        <f t="shared" si="0"/>
        <v>53556</v>
      </c>
      <c r="E29" s="87">
        <f t="shared" si="1"/>
        <v>2686</v>
      </c>
      <c r="F29" s="106">
        <f t="shared" si="2"/>
        <v>5.0153110762566291</v>
      </c>
      <c r="G29" s="87">
        <v>2686</v>
      </c>
      <c r="H29" s="87">
        <v>0</v>
      </c>
      <c r="I29" s="87">
        <f t="shared" si="3"/>
        <v>50870</v>
      </c>
      <c r="J29" s="88">
        <f t="shared" si="4"/>
        <v>94.984688923743377</v>
      </c>
      <c r="K29" s="87">
        <v>28063</v>
      </c>
      <c r="L29" s="88">
        <f t="shared" si="5"/>
        <v>52.399357681678993</v>
      </c>
      <c r="M29" s="87">
        <v>0</v>
      </c>
      <c r="N29" s="88">
        <f t="shared" si="6"/>
        <v>0</v>
      </c>
      <c r="O29" s="87">
        <v>6013</v>
      </c>
      <c r="P29" s="87">
        <f t="shared" si="7"/>
        <v>16794</v>
      </c>
      <c r="Q29" s="87">
        <v>5601</v>
      </c>
      <c r="R29" s="87">
        <v>11193</v>
      </c>
      <c r="S29" s="87">
        <v>0</v>
      </c>
      <c r="T29" s="88">
        <f t="shared" si="8"/>
        <v>31.357831055343937</v>
      </c>
      <c r="U29" s="87">
        <v>345</v>
      </c>
      <c r="V29" s="85" t="s">
        <v>262</v>
      </c>
      <c r="W29" s="85"/>
      <c r="X29" s="85"/>
      <c r="Y29" s="85"/>
      <c r="Z29" s="85" t="s">
        <v>262</v>
      </c>
      <c r="AA29" s="85"/>
      <c r="AB29" s="85"/>
      <c r="AC29" s="85"/>
      <c r="AD29" s="115" t="s">
        <v>261</v>
      </c>
    </row>
    <row r="30" spans="1:30" ht="13.5" customHeight="1" x14ac:dyDescent="0.15">
      <c r="A30" s="85" t="s">
        <v>46</v>
      </c>
      <c r="B30" s="86" t="s">
        <v>305</v>
      </c>
      <c r="C30" s="85" t="s">
        <v>306</v>
      </c>
      <c r="D30" s="87">
        <f t="shared" si="0"/>
        <v>100903</v>
      </c>
      <c r="E30" s="87">
        <f t="shared" si="1"/>
        <v>8961</v>
      </c>
      <c r="F30" s="106">
        <f t="shared" si="2"/>
        <v>8.8808063189399729</v>
      </c>
      <c r="G30" s="87">
        <v>8961</v>
      </c>
      <c r="H30" s="87">
        <v>0</v>
      </c>
      <c r="I30" s="87">
        <f t="shared" si="3"/>
        <v>91942</v>
      </c>
      <c r="J30" s="88">
        <f t="shared" si="4"/>
        <v>91.119193681060025</v>
      </c>
      <c r="K30" s="87">
        <v>29124</v>
      </c>
      <c r="L30" s="88">
        <f t="shared" si="5"/>
        <v>28.863363824663292</v>
      </c>
      <c r="M30" s="87">
        <v>5326</v>
      </c>
      <c r="N30" s="88">
        <f t="shared" si="6"/>
        <v>5.278336620318524</v>
      </c>
      <c r="O30" s="87">
        <v>14979</v>
      </c>
      <c r="P30" s="87">
        <f t="shared" si="7"/>
        <v>42513</v>
      </c>
      <c r="Q30" s="87">
        <v>15140</v>
      </c>
      <c r="R30" s="87">
        <v>23412</v>
      </c>
      <c r="S30" s="87">
        <v>3961</v>
      </c>
      <c r="T30" s="88">
        <f t="shared" si="8"/>
        <v>42.132543135486557</v>
      </c>
      <c r="U30" s="87">
        <v>3781</v>
      </c>
      <c r="V30" s="85"/>
      <c r="W30" s="85"/>
      <c r="X30" s="85"/>
      <c r="Y30" s="85" t="s">
        <v>262</v>
      </c>
      <c r="Z30" s="85"/>
      <c r="AA30" s="85"/>
      <c r="AB30" s="85"/>
      <c r="AC30" s="85" t="s">
        <v>262</v>
      </c>
      <c r="AD30" s="115" t="s">
        <v>261</v>
      </c>
    </row>
    <row r="31" spans="1:30" ht="13.5" customHeight="1" x14ac:dyDescent="0.15">
      <c r="A31" s="85" t="s">
        <v>46</v>
      </c>
      <c r="B31" s="86" t="s">
        <v>307</v>
      </c>
      <c r="C31" s="85" t="s">
        <v>308</v>
      </c>
      <c r="D31" s="87">
        <f t="shared" si="0"/>
        <v>52382</v>
      </c>
      <c r="E31" s="87">
        <f t="shared" si="1"/>
        <v>1240</v>
      </c>
      <c r="F31" s="106">
        <f t="shared" si="2"/>
        <v>2.367225382765072</v>
      </c>
      <c r="G31" s="87">
        <v>1240</v>
      </c>
      <c r="H31" s="87">
        <v>0</v>
      </c>
      <c r="I31" s="87">
        <f t="shared" si="3"/>
        <v>51142</v>
      </c>
      <c r="J31" s="88">
        <f t="shared" si="4"/>
        <v>97.632774617234929</v>
      </c>
      <c r="K31" s="87">
        <v>15443</v>
      </c>
      <c r="L31" s="88">
        <f t="shared" si="5"/>
        <v>29.481501279065327</v>
      </c>
      <c r="M31" s="87">
        <v>0</v>
      </c>
      <c r="N31" s="88">
        <f t="shared" si="6"/>
        <v>0</v>
      </c>
      <c r="O31" s="87">
        <v>4778</v>
      </c>
      <c r="P31" s="87">
        <f t="shared" si="7"/>
        <v>30921</v>
      </c>
      <c r="Q31" s="87">
        <v>16017</v>
      </c>
      <c r="R31" s="87">
        <v>14904</v>
      </c>
      <c r="S31" s="87">
        <v>0</v>
      </c>
      <c r="T31" s="88">
        <f t="shared" si="8"/>
        <v>59.029819403611924</v>
      </c>
      <c r="U31" s="87">
        <v>3651</v>
      </c>
      <c r="V31" s="85"/>
      <c r="W31" s="85"/>
      <c r="X31" s="85"/>
      <c r="Y31" s="85" t="s">
        <v>262</v>
      </c>
      <c r="Z31" s="85"/>
      <c r="AA31" s="85"/>
      <c r="AB31" s="85"/>
      <c r="AC31" s="85" t="s">
        <v>262</v>
      </c>
      <c r="AD31" s="115" t="s">
        <v>261</v>
      </c>
    </row>
    <row r="32" spans="1:30" ht="13.5" customHeight="1" x14ac:dyDescent="0.15">
      <c r="A32" s="85" t="s">
        <v>46</v>
      </c>
      <c r="B32" s="86" t="s">
        <v>309</v>
      </c>
      <c r="C32" s="85" t="s">
        <v>310</v>
      </c>
      <c r="D32" s="87">
        <f t="shared" si="0"/>
        <v>37824</v>
      </c>
      <c r="E32" s="87">
        <f t="shared" si="1"/>
        <v>4938</v>
      </c>
      <c r="F32" s="106">
        <f t="shared" si="2"/>
        <v>13.055203045685278</v>
      </c>
      <c r="G32" s="87">
        <v>4938</v>
      </c>
      <c r="H32" s="87">
        <v>0</v>
      </c>
      <c r="I32" s="87">
        <f t="shared" si="3"/>
        <v>32886</v>
      </c>
      <c r="J32" s="88">
        <f t="shared" si="4"/>
        <v>86.944796954314711</v>
      </c>
      <c r="K32" s="87">
        <v>13787</v>
      </c>
      <c r="L32" s="88">
        <f t="shared" si="5"/>
        <v>36.450401861252111</v>
      </c>
      <c r="M32" s="87">
        <v>0</v>
      </c>
      <c r="N32" s="88">
        <f t="shared" si="6"/>
        <v>0</v>
      </c>
      <c r="O32" s="87">
        <v>6574</v>
      </c>
      <c r="P32" s="87">
        <f t="shared" si="7"/>
        <v>12525</v>
      </c>
      <c r="Q32" s="87">
        <v>7823</v>
      </c>
      <c r="R32" s="87">
        <v>4702</v>
      </c>
      <c r="S32" s="87">
        <v>0</v>
      </c>
      <c r="T32" s="88">
        <f t="shared" si="8"/>
        <v>33.113895939086298</v>
      </c>
      <c r="U32" s="87">
        <v>1573</v>
      </c>
      <c r="V32" s="85" t="s">
        <v>262</v>
      </c>
      <c r="W32" s="85"/>
      <c r="X32" s="85"/>
      <c r="Y32" s="85"/>
      <c r="Z32" s="85" t="s">
        <v>262</v>
      </c>
      <c r="AA32" s="85"/>
      <c r="AB32" s="85"/>
      <c r="AC32" s="85"/>
      <c r="AD32" s="115" t="s">
        <v>261</v>
      </c>
    </row>
    <row r="33" spans="1:30" ht="13.5" customHeight="1" x14ac:dyDescent="0.15">
      <c r="A33" s="85" t="s">
        <v>46</v>
      </c>
      <c r="B33" s="86" t="s">
        <v>311</v>
      </c>
      <c r="C33" s="85" t="s">
        <v>312</v>
      </c>
      <c r="D33" s="87">
        <f t="shared" si="0"/>
        <v>40405</v>
      </c>
      <c r="E33" s="87">
        <f t="shared" si="1"/>
        <v>834</v>
      </c>
      <c r="F33" s="106">
        <f t="shared" si="2"/>
        <v>2.064100977601782</v>
      </c>
      <c r="G33" s="87">
        <v>834</v>
      </c>
      <c r="H33" s="87">
        <v>0</v>
      </c>
      <c r="I33" s="87">
        <f t="shared" si="3"/>
        <v>39571</v>
      </c>
      <c r="J33" s="88">
        <f t="shared" si="4"/>
        <v>97.935899022398218</v>
      </c>
      <c r="K33" s="87">
        <v>26581</v>
      </c>
      <c r="L33" s="88">
        <f t="shared" si="5"/>
        <v>65.786412572701408</v>
      </c>
      <c r="M33" s="87">
        <v>0</v>
      </c>
      <c r="N33" s="88">
        <f t="shared" si="6"/>
        <v>0</v>
      </c>
      <c r="O33" s="87">
        <v>6627</v>
      </c>
      <c r="P33" s="87">
        <f t="shared" si="7"/>
        <v>6363</v>
      </c>
      <c r="Q33" s="87">
        <v>1440</v>
      </c>
      <c r="R33" s="87">
        <v>4923</v>
      </c>
      <c r="S33" s="87">
        <v>0</v>
      </c>
      <c r="T33" s="88">
        <f t="shared" si="8"/>
        <v>15.748050983789136</v>
      </c>
      <c r="U33" s="87">
        <v>1733</v>
      </c>
      <c r="V33" s="85"/>
      <c r="W33" s="85"/>
      <c r="X33" s="85"/>
      <c r="Y33" s="85" t="s">
        <v>262</v>
      </c>
      <c r="Z33" s="85"/>
      <c r="AA33" s="85"/>
      <c r="AB33" s="85"/>
      <c r="AC33" s="85" t="s">
        <v>262</v>
      </c>
      <c r="AD33" s="115" t="s">
        <v>261</v>
      </c>
    </row>
    <row r="34" spans="1:30" ht="13.5" customHeight="1" x14ac:dyDescent="0.15">
      <c r="A34" s="85" t="s">
        <v>46</v>
      </c>
      <c r="B34" s="86" t="s">
        <v>313</v>
      </c>
      <c r="C34" s="85" t="s">
        <v>314</v>
      </c>
      <c r="D34" s="87">
        <f t="shared" si="0"/>
        <v>38803</v>
      </c>
      <c r="E34" s="87">
        <f t="shared" si="1"/>
        <v>4789</v>
      </c>
      <c r="F34" s="106">
        <f t="shared" si="2"/>
        <v>12.341829240007215</v>
      </c>
      <c r="G34" s="87">
        <v>4789</v>
      </c>
      <c r="H34" s="87">
        <v>0</v>
      </c>
      <c r="I34" s="87">
        <f t="shared" si="3"/>
        <v>34014</v>
      </c>
      <c r="J34" s="88">
        <f t="shared" si="4"/>
        <v>87.658170759992785</v>
      </c>
      <c r="K34" s="87">
        <v>4219</v>
      </c>
      <c r="L34" s="88">
        <f t="shared" si="5"/>
        <v>10.87287065433085</v>
      </c>
      <c r="M34" s="87">
        <v>397</v>
      </c>
      <c r="N34" s="88">
        <f t="shared" si="6"/>
        <v>1.0231167693219596</v>
      </c>
      <c r="O34" s="87">
        <v>5491</v>
      </c>
      <c r="P34" s="87">
        <f t="shared" si="7"/>
        <v>23907</v>
      </c>
      <c r="Q34" s="87">
        <v>10433</v>
      </c>
      <c r="R34" s="87">
        <v>13474</v>
      </c>
      <c r="S34" s="87">
        <v>0</v>
      </c>
      <c r="T34" s="88">
        <f t="shared" si="8"/>
        <v>61.611215627657657</v>
      </c>
      <c r="U34" s="87">
        <v>617</v>
      </c>
      <c r="V34" s="85" t="s">
        <v>262</v>
      </c>
      <c r="W34" s="85"/>
      <c r="X34" s="85"/>
      <c r="Y34" s="85"/>
      <c r="Z34" s="85" t="s">
        <v>262</v>
      </c>
      <c r="AA34" s="85"/>
      <c r="AB34" s="85"/>
      <c r="AC34" s="85"/>
      <c r="AD34" s="115" t="s">
        <v>261</v>
      </c>
    </row>
    <row r="35" spans="1:30" ht="13.5" customHeight="1" x14ac:dyDescent="0.15">
      <c r="A35" s="85" t="s">
        <v>46</v>
      </c>
      <c r="B35" s="86" t="s">
        <v>315</v>
      </c>
      <c r="C35" s="85" t="s">
        <v>316</v>
      </c>
      <c r="D35" s="87">
        <f t="shared" si="0"/>
        <v>94274</v>
      </c>
      <c r="E35" s="87">
        <f t="shared" si="1"/>
        <v>2174</v>
      </c>
      <c r="F35" s="106">
        <f t="shared" si="2"/>
        <v>2.3060440842650149</v>
      </c>
      <c r="G35" s="87">
        <v>2174</v>
      </c>
      <c r="H35" s="87">
        <v>0</v>
      </c>
      <c r="I35" s="87">
        <f t="shared" si="3"/>
        <v>92100</v>
      </c>
      <c r="J35" s="88">
        <f t="shared" si="4"/>
        <v>97.693955915734989</v>
      </c>
      <c r="K35" s="87">
        <v>39100</v>
      </c>
      <c r="L35" s="88">
        <f t="shared" si="5"/>
        <v>41.474849905594333</v>
      </c>
      <c r="M35" s="87">
        <v>0</v>
      </c>
      <c r="N35" s="88">
        <f t="shared" si="6"/>
        <v>0</v>
      </c>
      <c r="O35" s="87">
        <v>0</v>
      </c>
      <c r="P35" s="87">
        <f t="shared" si="7"/>
        <v>53000</v>
      </c>
      <c r="Q35" s="87">
        <v>25888</v>
      </c>
      <c r="R35" s="87">
        <v>27112</v>
      </c>
      <c r="S35" s="87">
        <v>0</v>
      </c>
      <c r="T35" s="88">
        <f t="shared" si="8"/>
        <v>56.219106010140649</v>
      </c>
      <c r="U35" s="87">
        <v>2891</v>
      </c>
      <c r="V35" s="85" t="s">
        <v>262</v>
      </c>
      <c r="W35" s="85"/>
      <c r="X35" s="85"/>
      <c r="Y35" s="85"/>
      <c r="Z35" s="85" t="s">
        <v>262</v>
      </c>
      <c r="AA35" s="85"/>
      <c r="AB35" s="85"/>
      <c r="AC35" s="85"/>
      <c r="AD35" s="115" t="s">
        <v>261</v>
      </c>
    </row>
    <row r="36" spans="1:30" ht="13.5" customHeight="1" x14ac:dyDescent="0.15">
      <c r="A36" s="85" t="s">
        <v>46</v>
      </c>
      <c r="B36" s="86" t="s">
        <v>317</v>
      </c>
      <c r="C36" s="85" t="s">
        <v>318</v>
      </c>
      <c r="D36" s="87">
        <f t="shared" si="0"/>
        <v>32174</v>
      </c>
      <c r="E36" s="87">
        <f t="shared" si="1"/>
        <v>11502</v>
      </c>
      <c r="F36" s="106">
        <f t="shared" si="2"/>
        <v>35.749362839559893</v>
      </c>
      <c r="G36" s="87">
        <v>11502</v>
      </c>
      <c r="H36" s="87">
        <v>0</v>
      </c>
      <c r="I36" s="87">
        <f t="shared" si="3"/>
        <v>20672</v>
      </c>
      <c r="J36" s="88">
        <f t="shared" si="4"/>
        <v>64.250637160440107</v>
      </c>
      <c r="K36" s="87">
        <v>4226</v>
      </c>
      <c r="L36" s="88">
        <f t="shared" si="5"/>
        <v>13.13482936532604</v>
      </c>
      <c r="M36" s="87">
        <v>0</v>
      </c>
      <c r="N36" s="88">
        <f t="shared" si="6"/>
        <v>0</v>
      </c>
      <c r="O36" s="87">
        <v>1628</v>
      </c>
      <c r="P36" s="87">
        <f t="shared" si="7"/>
        <v>14818</v>
      </c>
      <c r="Q36" s="87">
        <v>1668</v>
      </c>
      <c r="R36" s="87">
        <v>13150</v>
      </c>
      <c r="S36" s="87">
        <v>0</v>
      </c>
      <c r="T36" s="88">
        <f t="shared" si="8"/>
        <v>46.055821470752782</v>
      </c>
      <c r="U36" s="87">
        <v>1300</v>
      </c>
      <c r="V36" s="85"/>
      <c r="W36" s="85"/>
      <c r="X36" s="85"/>
      <c r="Y36" s="85" t="s">
        <v>262</v>
      </c>
      <c r="Z36" s="85"/>
      <c r="AA36" s="85"/>
      <c r="AB36" s="85"/>
      <c r="AC36" s="85" t="s">
        <v>262</v>
      </c>
      <c r="AD36" s="115" t="s">
        <v>261</v>
      </c>
    </row>
    <row r="37" spans="1:30" ht="13.5" customHeight="1" x14ac:dyDescent="0.15">
      <c r="A37" s="85" t="s">
        <v>46</v>
      </c>
      <c r="B37" s="86" t="s">
        <v>319</v>
      </c>
      <c r="C37" s="85" t="s">
        <v>320</v>
      </c>
      <c r="D37" s="87">
        <f t="shared" si="0"/>
        <v>46941</v>
      </c>
      <c r="E37" s="87">
        <f t="shared" si="1"/>
        <v>12772</v>
      </c>
      <c r="F37" s="106">
        <f t="shared" si="2"/>
        <v>27.208623591316762</v>
      </c>
      <c r="G37" s="87">
        <v>12772</v>
      </c>
      <c r="H37" s="87">
        <v>0</v>
      </c>
      <c r="I37" s="87">
        <f t="shared" si="3"/>
        <v>34169</v>
      </c>
      <c r="J37" s="88">
        <f t="shared" si="4"/>
        <v>72.791376408683234</v>
      </c>
      <c r="K37" s="87">
        <v>1287</v>
      </c>
      <c r="L37" s="88">
        <f t="shared" si="5"/>
        <v>2.7417396306001152</v>
      </c>
      <c r="M37" s="87">
        <v>0</v>
      </c>
      <c r="N37" s="88">
        <f t="shared" si="6"/>
        <v>0</v>
      </c>
      <c r="O37" s="87">
        <v>1832</v>
      </c>
      <c r="P37" s="87">
        <f t="shared" si="7"/>
        <v>31050</v>
      </c>
      <c r="Q37" s="87">
        <v>6027</v>
      </c>
      <c r="R37" s="87">
        <v>25023</v>
      </c>
      <c r="S37" s="87">
        <v>0</v>
      </c>
      <c r="T37" s="88">
        <f t="shared" si="8"/>
        <v>66.146865213778995</v>
      </c>
      <c r="U37" s="87">
        <v>3498</v>
      </c>
      <c r="V37" s="85"/>
      <c r="W37" s="85"/>
      <c r="X37" s="85"/>
      <c r="Y37" s="85" t="s">
        <v>262</v>
      </c>
      <c r="Z37" s="85"/>
      <c r="AA37" s="85"/>
      <c r="AB37" s="85"/>
      <c r="AC37" s="85" t="s">
        <v>262</v>
      </c>
      <c r="AD37" s="115" t="s">
        <v>261</v>
      </c>
    </row>
    <row r="38" spans="1:30" ht="13.5" customHeight="1" x14ac:dyDescent="0.15">
      <c r="A38" s="85" t="s">
        <v>46</v>
      </c>
      <c r="B38" s="86" t="s">
        <v>321</v>
      </c>
      <c r="C38" s="85" t="s">
        <v>322</v>
      </c>
      <c r="D38" s="87">
        <f t="shared" si="0"/>
        <v>53402</v>
      </c>
      <c r="E38" s="87">
        <f t="shared" si="1"/>
        <v>3340</v>
      </c>
      <c r="F38" s="106">
        <f t="shared" si="2"/>
        <v>6.254447398973821</v>
      </c>
      <c r="G38" s="87">
        <v>3340</v>
      </c>
      <c r="H38" s="87">
        <v>0</v>
      </c>
      <c r="I38" s="87">
        <f t="shared" si="3"/>
        <v>50062</v>
      </c>
      <c r="J38" s="88">
        <f t="shared" si="4"/>
        <v>93.745552601026176</v>
      </c>
      <c r="K38" s="87">
        <v>38795</v>
      </c>
      <c r="L38" s="88">
        <f t="shared" si="5"/>
        <v>72.647091869218386</v>
      </c>
      <c r="M38" s="87">
        <v>1350</v>
      </c>
      <c r="N38" s="88">
        <f t="shared" si="6"/>
        <v>2.5279952061720534</v>
      </c>
      <c r="O38" s="87">
        <v>4326</v>
      </c>
      <c r="P38" s="87">
        <f t="shared" si="7"/>
        <v>5591</v>
      </c>
      <c r="Q38" s="87">
        <v>1901</v>
      </c>
      <c r="R38" s="87">
        <v>3690</v>
      </c>
      <c r="S38" s="87">
        <v>0</v>
      </c>
      <c r="T38" s="88">
        <f t="shared" si="8"/>
        <v>10.469645331635519</v>
      </c>
      <c r="U38" s="87">
        <v>842</v>
      </c>
      <c r="V38" s="85"/>
      <c r="W38" s="85"/>
      <c r="X38" s="85"/>
      <c r="Y38" s="85" t="s">
        <v>262</v>
      </c>
      <c r="Z38" s="85"/>
      <c r="AA38" s="85"/>
      <c r="AB38" s="85"/>
      <c r="AC38" s="85" t="s">
        <v>262</v>
      </c>
      <c r="AD38" s="115" t="s">
        <v>261</v>
      </c>
    </row>
    <row r="39" spans="1:30" ht="13.5" customHeight="1" x14ac:dyDescent="0.15">
      <c r="A39" s="85" t="s">
        <v>46</v>
      </c>
      <c r="B39" s="86" t="s">
        <v>323</v>
      </c>
      <c r="C39" s="85" t="s">
        <v>324</v>
      </c>
      <c r="D39" s="87">
        <f t="shared" si="0"/>
        <v>48547</v>
      </c>
      <c r="E39" s="87">
        <f t="shared" si="1"/>
        <v>2811</v>
      </c>
      <c r="F39" s="106">
        <f t="shared" si="2"/>
        <v>5.7902651039199133</v>
      </c>
      <c r="G39" s="87">
        <v>2811</v>
      </c>
      <c r="H39" s="87">
        <v>0</v>
      </c>
      <c r="I39" s="87">
        <f t="shared" si="3"/>
        <v>45736</v>
      </c>
      <c r="J39" s="88">
        <f t="shared" si="4"/>
        <v>94.209734896080093</v>
      </c>
      <c r="K39" s="87">
        <v>20008</v>
      </c>
      <c r="L39" s="88">
        <f t="shared" si="5"/>
        <v>41.213669227758665</v>
      </c>
      <c r="M39" s="87">
        <v>0</v>
      </c>
      <c r="N39" s="88">
        <f t="shared" si="6"/>
        <v>0</v>
      </c>
      <c r="O39" s="87">
        <v>3208</v>
      </c>
      <c r="P39" s="87">
        <f t="shared" si="7"/>
        <v>22520</v>
      </c>
      <c r="Q39" s="87">
        <v>6168</v>
      </c>
      <c r="R39" s="87">
        <v>16352</v>
      </c>
      <c r="S39" s="87">
        <v>0</v>
      </c>
      <c r="T39" s="88">
        <f t="shared" si="8"/>
        <v>46.388036335921889</v>
      </c>
      <c r="U39" s="87">
        <v>2043</v>
      </c>
      <c r="V39" s="85" t="s">
        <v>262</v>
      </c>
      <c r="W39" s="85"/>
      <c r="X39" s="85"/>
      <c r="Y39" s="85"/>
      <c r="Z39" s="85" t="s">
        <v>262</v>
      </c>
      <c r="AA39" s="85"/>
      <c r="AB39" s="85"/>
      <c r="AC39" s="85"/>
      <c r="AD39" s="115" t="s">
        <v>261</v>
      </c>
    </row>
    <row r="40" spans="1:30" ht="13.5" customHeight="1" x14ac:dyDescent="0.15">
      <c r="A40" s="85" t="s">
        <v>46</v>
      </c>
      <c r="B40" s="86" t="s">
        <v>325</v>
      </c>
      <c r="C40" s="85" t="s">
        <v>326</v>
      </c>
      <c r="D40" s="87">
        <f t="shared" si="0"/>
        <v>30833</v>
      </c>
      <c r="E40" s="87">
        <f t="shared" si="1"/>
        <v>3453</v>
      </c>
      <c r="F40" s="106">
        <f t="shared" si="2"/>
        <v>11.199039989621509</v>
      </c>
      <c r="G40" s="87">
        <v>3453</v>
      </c>
      <c r="H40" s="87">
        <v>0</v>
      </c>
      <c r="I40" s="87">
        <f t="shared" si="3"/>
        <v>27380</v>
      </c>
      <c r="J40" s="88">
        <f t="shared" si="4"/>
        <v>88.800960010378489</v>
      </c>
      <c r="K40" s="87">
        <v>7130</v>
      </c>
      <c r="L40" s="88">
        <f t="shared" si="5"/>
        <v>23.124574319722374</v>
      </c>
      <c r="M40" s="87">
        <v>0</v>
      </c>
      <c r="N40" s="88">
        <f t="shared" si="6"/>
        <v>0</v>
      </c>
      <c r="O40" s="87">
        <v>3422</v>
      </c>
      <c r="P40" s="87">
        <f t="shared" si="7"/>
        <v>16828</v>
      </c>
      <c r="Q40" s="87">
        <v>4594</v>
      </c>
      <c r="R40" s="87">
        <v>12234</v>
      </c>
      <c r="S40" s="87">
        <v>0</v>
      </c>
      <c r="T40" s="88">
        <f t="shared" si="8"/>
        <v>54.577887328511665</v>
      </c>
      <c r="U40" s="87">
        <v>767</v>
      </c>
      <c r="V40" s="85" t="s">
        <v>262</v>
      </c>
      <c r="W40" s="85"/>
      <c r="X40" s="85"/>
      <c r="Y40" s="85"/>
      <c r="Z40" s="85" t="s">
        <v>262</v>
      </c>
      <c r="AA40" s="85"/>
      <c r="AB40" s="85"/>
      <c r="AC40" s="85"/>
      <c r="AD40" s="115" t="s">
        <v>261</v>
      </c>
    </row>
    <row r="41" spans="1:30" ht="13.5" customHeight="1" x14ac:dyDescent="0.15">
      <c r="A41" s="85" t="s">
        <v>46</v>
      </c>
      <c r="B41" s="86" t="s">
        <v>327</v>
      </c>
      <c r="C41" s="85" t="s">
        <v>328</v>
      </c>
      <c r="D41" s="87">
        <f t="shared" si="0"/>
        <v>15789</v>
      </c>
      <c r="E41" s="87">
        <f t="shared" si="1"/>
        <v>2538</v>
      </c>
      <c r="F41" s="106">
        <f t="shared" si="2"/>
        <v>16.074482234467034</v>
      </c>
      <c r="G41" s="87">
        <v>2538</v>
      </c>
      <c r="H41" s="87">
        <v>0</v>
      </c>
      <c r="I41" s="87">
        <f t="shared" si="3"/>
        <v>13251</v>
      </c>
      <c r="J41" s="88">
        <f t="shared" si="4"/>
        <v>83.925517765532959</v>
      </c>
      <c r="K41" s="87">
        <v>7043</v>
      </c>
      <c r="L41" s="88">
        <f t="shared" si="5"/>
        <v>44.607004876812972</v>
      </c>
      <c r="M41" s="87">
        <v>68</v>
      </c>
      <c r="N41" s="88">
        <f t="shared" si="6"/>
        <v>0.43067958705427833</v>
      </c>
      <c r="O41" s="87">
        <v>0</v>
      </c>
      <c r="P41" s="87">
        <f t="shared" si="7"/>
        <v>6140</v>
      </c>
      <c r="Q41" s="87">
        <v>3060</v>
      </c>
      <c r="R41" s="87">
        <v>3080</v>
      </c>
      <c r="S41" s="87">
        <v>0</v>
      </c>
      <c r="T41" s="88">
        <f t="shared" si="8"/>
        <v>38.887833301665715</v>
      </c>
      <c r="U41" s="87">
        <v>996</v>
      </c>
      <c r="V41" s="85" t="s">
        <v>262</v>
      </c>
      <c r="W41" s="85"/>
      <c r="X41" s="85"/>
      <c r="Y41" s="85"/>
      <c r="Z41" s="85" t="s">
        <v>262</v>
      </c>
      <c r="AA41" s="85"/>
      <c r="AB41" s="85"/>
      <c r="AC41" s="85"/>
      <c r="AD41" s="115" t="s">
        <v>261</v>
      </c>
    </row>
    <row r="42" spans="1:30" ht="13.5" customHeight="1" x14ac:dyDescent="0.15">
      <c r="A42" s="85" t="s">
        <v>46</v>
      </c>
      <c r="B42" s="86" t="s">
        <v>329</v>
      </c>
      <c r="C42" s="85" t="s">
        <v>330</v>
      </c>
      <c r="D42" s="87">
        <f t="shared" si="0"/>
        <v>18144</v>
      </c>
      <c r="E42" s="87">
        <f t="shared" si="1"/>
        <v>1644</v>
      </c>
      <c r="F42" s="106">
        <f t="shared" si="2"/>
        <v>9.0608465608465618</v>
      </c>
      <c r="G42" s="87">
        <v>1644</v>
      </c>
      <c r="H42" s="87">
        <v>0</v>
      </c>
      <c r="I42" s="87">
        <f t="shared" si="3"/>
        <v>16500</v>
      </c>
      <c r="J42" s="88">
        <f t="shared" si="4"/>
        <v>90.939153439153444</v>
      </c>
      <c r="K42" s="87">
        <v>9129</v>
      </c>
      <c r="L42" s="88">
        <f t="shared" si="5"/>
        <v>50.314153439153444</v>
      </c>
      <c r="M42" s="87">
        <v>0</v>
      </c>
      <c r="N42" s="88">
        <f t="shared" si="6"/>
        <v>0</v>
      </c>
      <c r="O42" s="87">
        <v>3333</v>
      </c>
      <c r="P42" s="87">
        <f t="shared" si="7"/>
        <v>4038</v>
      </c>
      <c r="Q42" s="87">
        <v>1186</v>
      </c>
      <c r="R42" s="87">
        <v>2852</v>
      </c>
      <c r="S42" s="87">
        <v>0</v>
      </c>
      <c r="T42" s="88">
        <f t="shared" si="8"/>
        <v>22.255291005291006</v>
      </c>
      <c r="U42" s="87">
        <v>110</v>
      </c>
      <c r="V42" s="85"/>
      <c r="W42" s="85"/>
      <c r="X42" s="85"/>
      <c r="Y42" s="85" t="s">
        <v>262</v>
      </c>
      <c r="Z42" s="85"/>
      <c r="AA42" s="85"/>
      <c r="AB42" s="85"/>
      <c r="AC42" s="85" t="s">
        <v>262</v>
      </c>
      <c r="AD42" s="115" t="s">
        <v>261</v>
      </c>
    </row>
    <row r="43" spans="1:30" ht="13.5" customHeight="1" x14ac:dyDescent="0.15">
      <c r="A43" s="85" t="s">
        <v>46</v>
      </c>
      <c r="B43" s="86" t="s">
        <v>331</v>
      </c>
      <c r="C43" s="85" t="s">
        <v>332</v>
      </c>
      <c r="D43" s="87">
        <f t="shared" si="0"/>
        <v>38303</v>
      </c>
      <c r="E43" s="87">
        <f t="shared" si="1"/>
        <v>1508</v>
      </c>
      <c r="F43" s="106">
        <f t="shared" si="2"/>
        <v>3.937028431193379</v>
      </c>
      <c r="G43" s="87">
        <v>1508</v>
      </c>
      <c r="H43" s="87">
        <v>0</v>
      </c>
      <c r="I43" s="87">
        <f t="shared" si="3"/>
        <v>36795</v>
      </c>
      <c r="J43" s="88">
        <f t="shared" si="4"/>
        <v>96.062971568806617</v>
      </c>
      <c r="K43" s="87">
        <v>35096</v>
      </c>
      <c r="L43" s="88">
        <f t="shared" si="5"/>
        <v>91.627287679816206</v>
      </c>
      <c r="M43" s="87">
        <v>0</v>
      </c>
      <c r="N43" s="88">
        <f t="shared" si="6"/>
        <v>0</v>
      </c>
      <c r="O43" s="87">
        <v>0</v>
      </c>
      <c r="P43" s="87">
        <f t="shared" si="7"/>
        <v>1699</v>
      </c>
      <c r="Q43" s="87">
        <v>382</v>
      </c>
      <c r="R43" s="87">
        <v>1317</v>
      </c>
      <c r="S43" s="87">
        <v>0</v>
      </c>
      <c r="T43" s="88">
        <f t="shared" si="8"/>
        <v>4.4356838889904191</v>
      </c>
      <c r="U43" s="87">
        <v>418</v>
      </c>
      <c r="V43" s="85" t="s">
        <v>262</v>
      </c>
      <c r="W43" s="85"/>
      <c r="X43" s="85"/>
      <c r="Y43" s="85"/>
      <c r="Z43" s="85"/>
      <c r="AA43" s="85"/>
      <c r="AB43" s="85"/>
      <c r="AC43" s="85" t="s">
        <v>262</v>
      </c>
      <c r="AD43" s="115" t="s">
        <v>261</v>
      </c>
    </row>
    <row r="44" spans="1:30" ht="13.5" customHeight="1" x14ac:dyDescent="0.15">
      <c r="A44" s="85" t="s">
        <v>46</v>
      </c>
      <c r="B44" s="86" t="s">
        <v>333</v>
      </c>
      <c r="C44" s="85" t="s">
        <v>334</v>
      </c>
      <c r="D44" s="87">
        <f t="shared" si="0"/>
        <v>15073</v>
      </c>
      <c r="E44" s="87">
        <f t="shared" si="1"/>
        <v>1830</v>
      </c>
      <c r="F44" s="106">
        <f t="shared" si="2"/>
        <v>12.140914217474954</v>
      </c>
      <c r="G44" s="87">
        <v>1790</v>
      </c>
      <c r="H44" s="87">
        <v>40</v>
      </c>
      <c r="I44" s="87">
        <f t="shared" si="3"/>
        <v>13243</v>
      </c>
      <c r="J44" s="88">
        <f t="shared" si="4"/>
        <v>87.859085782525042</v>
      </c>
      <c r="K44" s="87">
        <v>0</v>
      </c>
      <c r="L44" s="88">
        <f t="shared" si="5"/>
        <v>0</v>
      </c>
      <c r="M44" s="87">
        <v>0</v>
      </c>
      <c r="N44" s="88">
        <f t="shared" si="6"/>
        <v>0</v>
      </c>
      <c r="O44" s="87">
        <v>0</v>
      </c>
      <c r="P44" s="87">
        <f t="shared" si="7"/>
        <v>13243</v>
      </c>
      <c r="Q44" s="87">
        <v>4169</v>
      </c>
      <c r="R44" s="87">
        <v>9074</v>
      </c>
      <c r="S44" s="87">
        <v>0</v>
      </c>
      <c r="T44" s="88">
        <f t="shared" si="8"/>
        <v>87.859085782525042</v>
      </c>
      <c r="U44" s="87">
        <v>116</v>
      </c>
      <c r="V44" s="85" t="s">
        <v>262</v>
      </c>
      <c r="W44" s="85"/>
      <c r="X44" s="85"/>
      <c r="Y44" s="85"/>
      <c r="Z44" s="85" t="s">
        <v>262</v>
      </c>
      <c r="AA44" s="85"/>
      <c r="AB44" s="85"/>
      <c r="AC44" s="85"/>
      <c r="AD44" s="115" t="s">
        <v>261</v>
      </c>
    </row>
    <row r="45" spans="1:30" ht="13.5" customHeight="1" x14ac:dyDescent="0.15">
      <c r="A45" s="85" t="s">
        <v>46</v>
      </c>
      <c r="B45" s="86" t="s">
        <v>335</v>
      </c>
      <c r="C45" s="85" t="s">
        <v>336</v>
      </c>
      <c r="D45" s="87">
        <f t="shared" si="0"/>
        <v>14445</v>
      </c>
      <c r="E45" s="87">
        <f t="shared" si="1"/>
        <v>235</v>
      </c>
      <c r="F45" s="106">
        <f t="shared" si="2"/>
        <v>1.6268605053651783</v>
      </c>
      <c r="G45" s="87">
        <v>235</v>
      </c>
      <c r="H45" s="87">
        <v>0</v>
      </c>
      <c r="I45" s="87">
        <f t="shared" si="3"/>
        <v>14210</v>
      </c>
      <c r="J45" s="88">
        <f t="shared" si="4"/>
        <v>98.373139494634813</v>
      </c>
      <c r="K45" s="87">
        <v>4610</v>
      </c>
      <c r="L45" s="88">
        <f t="shared" si="5"/>
        <v>31.914157147802008</v>
      </c>
      <c r="M45" s="87">
        <v>0</v>
      </c>
      <c r="N45" s="88">
        <f t="shared" si="6"/>
        <v>0</v>
      </c>
      <c r="O45" s="87">
        <v>4610</v>
      </c>
      <c r="P45" s="87">
        <f t="shared" si="7"/>
        <v>4990</v>
      </c>
      <c r="Q45" s="87">
        <v>1672</v>
      </c>
      <c r="R45" s="87">
        <v>3318</v>
      </c>
      <c r="S45" s="87">
        <v>0</v>
      </c>
      <c r="T45" s="88">
        <f t="shared" si="8"/>
        <v>34.544825199030804</v>
      </c>
      <c r="U45" s="87">
        <v>489</v>
      </c>
      <c r="V45" s="85"/>
      <c r="W45" s="85"/>
      <c r="X45" s="85"/>
      <c r="Y45" s="85" t="s">
        <v>262</v>
      </c>
      <c r="Z45" s="85"/>
      <c r="AA45" s="85"/>
      <c r="AB45" s="85"/>
      <c r="AC45" s="85" t="s">
        <v>262</v>
      </c>
      <c r="AD45" s="115" t="s">
        <v>261</v>
      </c>
    </row>
    <row r="46" spans="1:30" ht="13.5" customHeight="1" x14ac:dyDescent="0.15">
      <c r="A46" s="85" t="s">
        <v>46</v>
      </c>
      <c r="B46" s="86" t="s">
        <v>337</v>
      </c>
      <c r="C46" s="85" t="s">
        <v>338</v>
      </c>
      <c r="D46" s="87">
        <f t="shared" si="0"/>
        <v>49364</v>
      </c>
      <c r="E46" s="87">
        <f t="shared" si="1"/>
        <v>531</v>
      </c>
      <c r="F46" s="106">
        <f t="shared" si="2"/>
        <v>1.0756826837371363</v>
      </c>
      <c r="G46" s="87">
        <v>531</v>
      </c>
      <c r="H46" s="87">
        <v>0</v>
      </c>
      <c r="I46" s="87">
        <f t="shared" si="3"/>
        <v>48833</v>
      </c>
      <c r="J46" s="88">
        <f t="shared" si="4"/>
        <v>98.924317316262872</v>
      </c>
      <c r="K46" s="87">
        <v>35733</v>
      </c>
      <c r="L46" s="88">
        <f t="shared" si="5"/>
        <v>72.386759581881535</v>
      </c>
      <c r="M46" s="87">
        <v>0</v>
      </c>
      <c r="N46" s="88">
        <f t="shared" si="6"/>
        <v>0</v>
      </c>
      <c r="O46" s="87">
        <v>1607</v>
      </c>
      <c r="P46" s="87">
        <f t="shared" si="7"/>
        <v>11493</v>
      </c>
      <c r="Q46" s="87">
        <v>998</v>
      </c>
      <c r="R46" s="87">
        <v>10495</v>
      </c>
      <c r="S46" s="87">
        <v>0</v>
      </c>
      <c r="T46" s="88">
        <f t="shared" si="8"/>
        <v>23.282148934446155</v>
      </c>
      <c r="U46" s="87">
        <v>1273</v>
      </c>
      <c r="V46" s="85"/>
      <c r="W46" s="85"/>
      <c r="X46" s="85"/>
      <c r="Y46" s="85" t="s">
        <v>262</v>
      </c>
      <c r="Z46" s="85"/>
      <c r="AA46" s="85"/>
      <c r="AB46" s="85"/>
      <c r="AC46" s="85" t="s">
        <v>262</v>
      </c>
      <c r="AD46" s="115" t="s">
        <v>261</v>
      </c>
    </row>
    <row r="47" spans="1:30" ht="13.5" customHeight="1" x14ac:dyDescent="0.15">
      <c r="A47" s="85" t="s">
        <v>46</v>
      </c>
      <c r="B47" s="86" t="s">
        <v>339</v>
      </c>
      <c r="C47" s="85" t="s">
        <v>340</v>
      </c>
      <c r="D47" s="87">
        <f t="shared" si="0"/>
        <v>8086</v>
      </c>
      <c r="E47" s="87">
        <f t="shared" si="1"/>
        <v>248</v>
      </c>
      <c r="F47" s="106">
        <f t="shared" si="2"/>
        <v>3.0670294335889192</v>
      </c>
      <c r="G47" s="87">
        <v>248</v>
      </c>
      <c r="H47" s="87">
        <v>0</v>
      </c>
      <c r="I47" s="87">
        <f t="shared" si="3"/>
        <v>7838</v>
      </c>
      <c r="J47" s="88">
        <f t="shared" si="4"/>
        <v>96.932970566411086</v>
      </c>
      <c r="K47" s="87">
        <v>2352</v>
      </c>
      <c r="L47" s="88">
        <f t="shared" si="5"/>
        <v>29.087311402423943</v>
      </c>
      <c r="M47" s="87">
        <v>0</v>
      </c>
      <c r="N47" s="88">
        <f t="shared" si="6"/>
        <v>0</v>
      </c>
      <c r="O47" s="87">
        <v>0</v>
      </c>
      <c r="P47" s="87">
        <f t="shared" si="7"/>
        <v>5486</v>
      </c>
      <c r="Q47" s="87">
        <v>1882</v>
      </c>
      <c r="R47" s="87">
        <v>3604</v>
      </c>
      <c r="S47" s="87">
        <v>0</v>
      </c>
      <c r="T47" s="88">
        <f t="shared" si="8"/>
        <v>67.845659163987136</v>
      </c>
      <c r="U47" s="87">
        <v>177</v>
      </c>
      <c r="V47" s="85"/>
      <c r="W47" s="85"/>
      <c r="X47" s="85"/>
      <c r="Y47" s="85" t="s">
        <v>262</v>
      </c>
      <c r="Z47" s="85"/>
      <c r="AA47" s="85"/>
      <c r="AB47" s="85"/>
      <c r="AC47" s="85" t="s">
        <v>262</v>
      </c>
      <c r="AD47" s="115" t="s">
        <v>261</v>
      </c>
    </row>
    <row r="48" spans="1:30" ht="13.5" customHeight="1" x14ac:dyDescent="0.15">
      <c r="A48" s="85" t="s">
        <v>46</v>
      </c>
      <c r="B48" s="86" t="s">
        <v>341</v>
      </c>
      <c r="C48" s="85" t="s">
        <v>342</v>
      </c>
      <c r="D48" s="87">
        <f t="shared" si="0"/>
        <v>21119</v>
      </c>
      <c r="E48" s="87">
        <f t="shared" si="1"/>
        <v>1476</v>
      </c>
      <c r="F48" s="106">
        <f t="shared" si="2"/>
        <v>6.9889672806477581</v>
      </c>
      <c r="G48" s="87">
        <v>1476</v>
      </c>
      <c r="H48" s="87">
        <v>0</v>
      </c>
      <c r="I48" s="87">
        <f t="shared" si="3"/>
        <v>19643</v>
      </c>
      <c r="J48" s="88">
        <f t="shared" si="4"/>
        <v>93.011032719352244</v>
      </c>
      <c r="K48" s="87">
        <v>2565</v>
      </c>
      <c r="L48" s="88">
        <f t="shared" si="5"/>
        <v>12.145461432832994</v>
      </c>
      <c r="M48" s="87">
        <v>0</v>
      </c>
      <c r="N48" s="88">
        <f t="shared" si="6"/>
        <v>0</v>
      </c>
      <c r="O48" s="87">
        <v>5519</v>
      </c>
      <c r="P48" s="87">
        <f t="shared" si="7"/>
        <v>11559</v>
      </c>
      <c r="Q48" s="87">
        <v>6281</v>
      </c>
      <c r="R48" s="87">
        <v>5278</v>
      </c>
      <c r="S48" s="87">
        <v>0</v>
      </c>
      <c r="T48" s="88">
        <f t="shared" si="8"/>
        <v>54.732705147024006</v>
      </c>
      <c r="U48" s="87">
        <v>1620</v>
      </c>
      <c r="V48" s="85"/>
      <c r="W48" s="85"/>
      <c r="X48" s="85"/>
      <c r="Y48" s="85" t="s">
        <v>262</v>
      </c>
      <c r="Z48" s="85"/>
      <c r="AA48" s="85"/>
      <c r="AB48" s="85"/>
      <c r="AC48" s="85" t="s">
        <v>262</v>
      </c>
      <c r="AD48" s="115" t="s">
        <v>261</v>
      </c>
    </row>
    <row r="49" spans="1:30" ht="13.5" customHeight="1" x14ac:dyDescent="0.15">
      <c r="A49" s="85" t="s">
        <v>46</v>
      </c>
      <c r="B49" s="86" t="s">
        <v>343</v>
      </c>
      <c r="C49" s="85" t="s">
        <v>344</v>
      </c>
      <c r="D49" s="87">
        <f t="shared" si="0"/>
        <v>8103</v>
      </c>
      <c r="E49" s="87">
        <f t="shared" si="1"/>
        <v>0</v>
      </c>
      <c r="F49" s="106">
        <f t="shared" si="2"/>
        <v>0</v>
      </c>
      <c r="G49" s="87">
        <v>0</v>
      </c>
      <c r="H49" s="87">
        <v>0</v>
      </c>
      <c r="I49" s="87">
        <f t="shared" si="3"/>
        <v>8103</v>
      </c>
      <c r="J49" s="88">
        <f t="shared" si="4"/>
        <v>100</v>
      </c>
      <c r="K49" s="87">
        <v>4510</v>
      </c>
      <c r="L49" s="88">
        <f t="shared" si="5"/>
        <v>55.658398124151553</v>
      </c>
      <c r="M49" s="87">
        <v>0</v>
      </c>
      <c r="N49" s="88">
        <f t="shared" si="6"/>
        <v>0</v>
      </c>
      <c r="O49" s="87">
        <v>2286</v>
      </c>
      <c r="P49" s="87">
        <f t="shared" si="7"/>
        <v>1307</v>
      </c>
      <c r="Q49" s="87">
        <v>68</v>
      </c>
      <c r="R49" s="87">
        <v>18</v>
      </c>
      <c r="S49" s="87">
        <v>1221</v>
      </c>
      <c r="T49" s="88">
        <f t="shared" si="8"/>
        <v>16.129828458595583</v>
      </c>
      <c r="U49" s="87">
        <v>0</v>
      </c>
      <c r="V49" s="85"/>
      <c r="W49" s="85"/>
      <c r="X49" s="85"/>
      <c r="Y49" s="85" t="s">
        <v>262</v>
      </c>
      <c r="Z49" s="85"/>
      <c r="AA49" s="85"/>
      <c r="AB49" s="85"/>
      <c r="AC49" s="85" t="s">
        <v>262</v>
      </c>
      <c r="AD49" s="115" t="s">
        <v>261</v>
      </c>
    </row>
    <row r="50" spans="1:30" ht="13.5" customHeight="1" x14ac:dyDescent="0.15">
      <c r="A50" s="85" t="s">
        <v>46</v>
      </c>
      <c r="B50" s="86" t="s">
        <v>345</v>
      </c>
      <c r="C50" s="85" t="s">
        <v>346</v>
      </c>
      <c r="D50" s="87">
        <f t="shared" si="0"/>
        <v>24649</v>
      </c>
      <c r="E50" s="87">
        <f t="shared" si="1"/>
        <v>8186</v>
      </c>
      <c r="F50" s="106">
        <f t="shared" si="2"/>
        <v>33.210272221996831</v>
      </c>
      <c r="G50" s="87">
        <v>8186</v>
      </c>
      <c r="H50" s="87">
        <v>0</v>
      </c>
      <c r="I50" s="87">
        <f t="shared" si="3"/>
        <v>16463</v>
      </c>
      <c r="J50" s="88">
        <f t="shared" si="4"/>
        <v>66.789727778003154</v>
      </c>
      <c r="K50" s="87">
        <v>9903</v>
      </c>
      <c r="L50" s="88">
        <f t="shared" si="5"/>
        <v>40.176072051604528</v>
      </c>
      <c r="M50" s="87">
        <v>0</v>
      </c>
      <c r="N50" s="88">
        <f t="shared" si="6"/>
        <v>0</v>
      </c>
      <c r="O50" s="87">
        <v>3550</v>
      </c>
      <c r="P50" s="87">
        <f t="shared" si="7"/>
        <v>3010</v>
      </c>
      <c r="Q50" s="87">
        <v>1322</v>
      </c>
      <c r="R50" s="87">
        <v>1688</v>
      </c>
      <c r="S50" s="87">
        <v>0</v>
      </c>
      <c r="T50" s="88">
        <f t="shared" si="8"/>
        <v>12.211448740314008</v>
      </c>
      <c r="U50" s="87">
        <v>1541</v>
      </c>
      <c r="V50" s="85" t="s">
        <v>262</v>
      </c>
      <c r="W50" s="85"/>
      <c r="X50" s="85"/>
      <c r="Y50" s="85"/>
      <c r="Z50" s="85" t="s">
        <v>262</v>
      </c>
      <c r="AA50" s="85"/>
      <c r="AB50" s="85"/>
      <c r="AC50" s="85"/>
      <c r="AD50" s="115" t="s">
        <v>261</v>
      </c>
    </row>
    <row r="51" spans="1:30" ht="13.5" customHeight="1" x14ac:dyDescent="0.15">
      <c r="A51" s="85" t="s">
        <v>46</v>
      </c>
      <c r="B51" s="86" t="s">
        <v>347</v>
      </c>
      <c r="C51" s="85" t="s">
        <v>348</v>
      </c>
      <c r="D51" s="87">
        <f t="shared" si="0"/>
        <v>15271</v>
      </c>
      <c r="E51" s="87">
        <f t="shared" si="1"/>
        <v>176</v>
      </c>
      <c r="F51" s="106">
        <f t="shared" si="2"/>
        <v>1.1525112959203718</v>
      </c>
      <c r="G51" s="87">
        <v>176</v>
      </c>
      <c r="H51" s="87">
        <v>0</v>
      </c>
      <c r="I51" s="87">
        <f t="shared" si="3"/>
        <v>15095</v>
      </c>
      <c r="J51" s="88">
        <f t="shared" si="4"/>
        <v>98.847488704079638</v>
      </c>
      <c r="K51" s="87">
        <v>13169</v>
      </c>
      <c r="L51" s="88">
        <f t="shared" si="5"/>
        <v>86.235348045314652</v>
      </c>
      <c r="M51" s="87">
        <v>0</v>
      </c>
      <c r="N51" s="88">
        <f t="shared" si="6"/>
        <v>0</v>
      </c>
      <c r="O51" s="87">
        <v>0</v>
      </c>
      <c r="P51" s="87">
        <f t="shared" si="7"/>
        <v>1926</v>
      </c>
      <c r="Q51" s="87">
        <v>732</v>
      </c>
      <c r="R51" s="87">
        <v>1134</v>
      </c>
      <c r="S51" s="87">
        <v>60</v>
      </c>
      <c r="T51" s="88">
        <f t="shared" si="8"/>
        <v>12.612140658764979</v>
      </c>
      <c r="U51" s="87">
        <v>603</v>
      </c>
      <c r="V51" s="85" t="s">
        <v>262</v>
      </c>
      <c r="W51" s="85"/>
      <c r="X51" s="85"/>
      <c r="Y51" s="85"/>
      <c r="Z51" s="85" t="s">
        <v>262</v>
      </c>
      <c r="AA51" s="85"/>
      <c r="AB51" s="85"/>
      <c r="AC51" s="85"/>
      <c r="AD51" s="115" t="s">
        <v>261</v>
      </c>
    </row>
    <row r="52" spans="1:30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30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30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30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30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30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30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30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30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30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30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30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30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51">
    <sortCondition ref="A8:A51"/>
    <sortCondition ref="B8:B51"/>
    <sortCondition ref="C8:C51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茨城県</v>
      </c>
      <c r="B7" s="90" t="str">
        <f>水洗化人口等!B7</f>
        <v>08000</v>
      </c>
      <c r="C7" s="89" t="s">
        <v>198</v>
      </c>
      <c r="D7" s="91">
        <f t="shared" ref="D7:D51" si="0">SUM(E7,+H7,+K7)</f>
        <v>570796</v>
      </c>
      <c r="E7" s="91">
        <f t="shared" ref="E7:E51" si="1">SUM(F7:G7)</f>
        <v>27151</v>
      </c>
      <c r="F7" s="91">
        <f>SUM(F$8:F$207)</f>
        <v>3540</v>
      </c>
      <c r="G7" s="91">
        <f>SUM(G$8:G$207)</f>
        <v>23611</v>
      </c>
      <c r="H7" s="91">
        <f t="shared" ref="H7:H51" si="2">SUM(I7:J7)</f>
        <v>22881</v>
      </c>
      <c r="I7" s="91">
        <f>SUM(I$8:I$207)</f>
        <v>15989</v>
      </c>
      <c r="J7" s="91">
        <f>SUM(J$8:J$207)</f>
        <v>6892</v>
      </c>
      <c r="K7" s="91">
        <f t="shared" ref="K7:K51" si="3">SUM(L7:M7)</f>
        <v>520764</v>
      </c>
      <c r="L7" s="91">
        <f>SUM(L$8:L$207)</f>
        <v>57026</v>
      </c>
      <c r="M7" s="91">
        <f>SUM(M$8:M$207)</f>
        <v>463738</v>
      </c>
      <c r="N7" s="91">
        <f t="shared" ref="N7:N51" si="4">SUM(O7,+V7,+AC7)</f>
        <v>570833</v>
      </c>
      <c r="O7" s="91">
        <f t="shared" ref="O7:O51" si="5">SUM(P7:U7)</f>
        <v>76555</v>
      </c>
      <c r="P7" s="91">
        <f t="shared" ref="P7:U7" si="6">SUM(P$8:P$207)</f>
        <v>74302</v>
      </c>
      <c r="Q7" s="91">
        <f t="shared" si="6"/>
        <v>0</v>
      </c>
      <c r="R7" s="91">
        <f t="shared" si="6"/>
        <v>0</v>
      </c>
      <c r="S7" s="91">
        <f t="shared" si="6"/>
        <v>2253</v>
      </c>
      <c r="T7" s="91">
        <f t="shared" si="6"/>
        <v>0</v>
      </c>
      <c r="U7" s="91">
        <f t="shared" si="6"/>
        <v>0</v>
      </c>
      <c r="V7" s="91">
        <f t="shared" ref="V7:V51" si="7">SUM(W7:AB7)</f>
        <v>494241</v>
      </c>
      <c r="W7" s="91">
        <f t="shared" ref="W7:AB7" si="8">SUM(W$8:W$207)</f>
        <v>488636</v>
      </c>
      <c r="X7" s="91">
        <f t="shared" si="8"/>
        <v>406</v>
      </c>
      <c r="Y7" s="91">
        <f t="shared" si="8"/>
        <v>0</v>
      </c>
      <c r="Z7" s="91">
        <f t="shared" si="8"/>
        <v>5199</v>
      </c>
      <c r="AA7" s="91">
        <f t="shared" si="8"/>
        <v>0</v>
      </c>
      <c r="AB7" s="91">
        <f t="shared" si="8"/>
        <v>0</v>
      </c>
      <c r="AC7" s="91">
        <f t="shared" ref="AC7:AC51" si="9">SUM(AD7:AE7)</f>
        <v>37</v>
      </c>
      <c r="AD7" s="91">
        <f>SUM(AD$8:AD$207)</f>
        <v>37</v>
      </c>
      <c r="AE7" s="91">
        <f>SUM(AE$8:AE$207)</f>
        <v>0</v>
      </c>
      <c r="AF7" s="91">
        <f t="shared" ref="AF7:AF51" si="10">SUM(AG7:AI7)</f>
        <v>10785</v>
      </c>
      <c r="AG7" s="91">
        <f>SUM(AG$8:AG$207)</f>
        <v>10785</v>
      </c>
      <c r="AH7" s="91">
        <f>SUM(AH$8:AH$207)</f>
        <v>0</v>
      </c>
      <c r="AI7" s="91">
        <f>SUM(AI$8:AI$207)</f>
        <v>0</v>
      </c>
      <c r="AJ7" s="91">
        <f t="shared" ref="AJ7:AJ51" si="11">SUM(AK7:AS7)</f>
        <v>14250</v>
      </c>
      <c r="AK7" s="91">
        <f t="shared" ref="AK7:AS7" si="12">SUM(AK$8:AK$207)</f>
        <v>3110</v>
      </c>
      <c r="AL7" s="91">
        <f t="shared" si="12"/>
        <v>645</v>
      </c>
      <c r="AM7" s="91">
        <f t="shared" si="12"/>
        <v>7576</v>
      </c>
      <c r="AN7" s="91">
        <f t="shared" si="12"/>
        <v>0</v>
      </c>
      <c r="AO7" s="91">
        <f t="shared" si="12"/>
        <v>0</v>
      </c>
      <c r="AP7" s="91">
        <f t="shared" si="12"/>
        <v>0</v>
      </c>
      <c r="AQ7" s="91">
        <f t="shared" si="12"/>
        <v>64</v>
      </c>
      <c r="AR7" s="91">
        <f t="shared" si="12"/>
        <v>348</v>
      </c>
      <c r="AS7" s="91">
        <f t="shared" si="12"/>
        <v>2507</v>
      </c>
      <c r="AT7" s="91">
        <f t="shared" ref="AT7:AT51" si="13">SUM(AU7:AY7)</f>
        <v>600</v>
      </c>
      <c r="AU7" s="91">
        <f>SUM(AU$8:AU$207)</f>
        <v>290</v>
      </c>
      <c r="AV7" s="91">
        <f>SUM(AV$8:AV$207)</f>
        <v>0</v>
      </c>
      <c r="AW7" s="91">
        <f>SUM(AW$8:AW$207)</f>
        <v>310</v>
      </c>
      <c r="AX7" s="91">
        <f>SUM(AX$8:AX$207)</f>
        <v>0</v>
      </c>
      <c r="AY7" s="91">
        <f>SUM(AY$8:AY$207)</f>
        <v>0</v>
      </c>
      <c r="AZ7" s="91">
        <f t="shared" ref="AZ7:AZ51" si="14">SUM(BA7:BC7)</f>
        <v>1206</v>
      </c>
      <c r="BA7" s="91">
        <f>SUM(BA$8:BA$207)</f>
        <v>1003</v>
      </c>
      <c r="BB7" s="91">
        <f>SUM(BB$8:BB$207)</f>
        <v>203</v>
      </c>
      <c r="BC7" s="91">
        <f>SUM(BC$8:BC$207)</f>
        <v>0</v>
      </c>
    </row>
    <row r="8" spans="1:55" ht="13.5" customHeight="1" x14ac:dyDescent="0.15">
      <c r="A8" s="98" t="s">
        <v>46</v>
      </c>
      <c r="B8" s="96" t="s">
        <v>259</v>
      </c>
      <c r="C8" s="85" t="s">
        <v>260</v>
      </c>
      <c r="D8" s="87">
        <f t="shared" si="0"/>
        <v>35167</v>
      </c>
      <c r="E8" s="87">
        <f t="shared" si="1"/>
        <v>0</v>
      </c>
      <c r="F8" s="87">
        <v>0</v>
      </c>
      <c r="G8" s="87">
        <v>0</v>
      </c>
      <c r="H8" s="87">
        <f t="shared" si="2"/>
        <v>4087</v>
      </c>
      <c r="I8" s="87">
        <v>4087</v>
      </c>
      <c r="J8" s="87">
        <v>0</v>
      </c>
      <c r="K8" s="87">
        <f t="shared" si="3"/>
        <v>31080</v>
      </c>
      <c r="L8" s="87">
        <v>760</v>
      </c>
      <c r="M8" s="87">
        <v>30320</v>
      </c>
      <c r="N8" s="87">
        <f t="shared" si="4"/>
        <v>35167</v>
      </c>
      <c r="O8" s="87">
        <f t="shared" si="5"/>
        <v>4847</v>
      </c>
      <c r="P8" s="87">
        <v>4847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30320</v>
      </c>
      <c r="W8" s="87">
        <v>30320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0</v>
      </c>
      <c r="AG8" s="87">
        <v>0</v>
      </c>
      <c r="AH8" s="87">
        <v>0</v>
      </c>
      <c r="AI8" s="87">
        <v>0</v>
      </c>
      <c r="AJ8" s="87">
        <f t="shared" si="11"/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46</v>
      </c>
      <c r="B9" s="96" t="s">
        <v>263</v>
      </c>
      <c r="C9" s="85" t="s">
        <v>264</v>
      </c>
      <c r="D9" s="87">
        <f t="shared" si="0"/>
        <v>3622</v>
      </c>
      <c r="E9" s="87">
        <f t="shared" si="1"/>
        <v>0</v>
      </c>
      <c r="F9" s="87">
        <v>0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3622</v>
      </c>
      <c r="L9" s="87">
        <v>1258</v>
      </c>
      <c r="M9" s="87">
        <v>2364</v>
      </c>
      <c r="N9" s="87">
        <f t="shared" si="4"/>
        <v>3622</v>
      </c>
      <c r="O9" s="87">
        <f t="shared" si="5"/>
        <v>1258</v>
      </c>
      <c r="P9" s="87">
        <v>0</v>
      </c>
      <c r="Q9" s="87">
        <v>0</v>
      </c>
      <c r="R9" s="87">
        <v>0</v>
      </c>
      <c r="S9" s="87">
        <v>1258</v>
      </c>
      <c r="T9" s="87">
        <v>0</v>
      </c>
      <c r="U9" s="87">
        <v>0</v>
      </c>
      <c r="V9" s="87">
        <f t="shared" si="7"/>
        <v>2364</v>
      </c>
      <c r="W9" s="87">
        <v>0</v>
      </c>
      <c r="X9" s="87">
        <v>0</v>
      </c>
      <c r="Y9" s="87">
        <v>0</v>
      </c>
      <c r="Z9" s="87">
        <v>2364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0</v>
      </c>
      <c r="AG9" s="87">
        <v>0</v>
      </c>
      <c r="AH9" s="87">
        <v>0</v>
      </c>
      <c r="AI9" s="87">
        <v>0</v>
      </c>
      <c r="AJ9" s="87">
        <f t="shared" si="11"/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46</v>
      </c>
      <c r="B10" s="96" t="s">
        <v>265</v>
      </c>
      <c r="C10" s="85" t="s">
        <v>266</v>
      </c>
      <c r="D10" s="87">
        <f t="shared" si="0"/>
        <v>7928</v>
      </c>
      <c r="E10" s="87">
        <f t="shared" si="1"/>
        <v>0</v>
      </c>
      <c r="F10" s="87">
        <v>0</v>
      </c>
      <c r="G10" s="87">
        <v>0</v>
      </c>
      <c r="H10" s="87">
        <f t="shared" si="2"/>
        <v>1780</v>
      </c>
      <c r="I10" s="87">
        <v>1780</v>
      </c>
      <c r="J10" s="87">
        <v>0</v>
      </c>
      <c r="K10" s="87">
        <f t="shared" si="3"/>
        <v>6148</v>
      </c>
      <c r="L10" s="87">
        <v>0</v>
      </c>
      <c r="M10" s="87">
        <v>6148</v>
      </c>
      <c r="N10" s="87">
        <f t="shared" si="4"/>
        <v>7928</v>
      </c>
      <c r="O10" s="87">
        <f t="shared" si="5"/>
        <v>1780</v>
      </c>
      <c r="P10" s="87">
        <v>1780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6148</v>
      </c>
      <c r="W10" s="87">
        <v>6148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353</v>
      </c>
      <c r="AG10" s="87">
        <v>353</v>
      </c>
      <c r="AH10" s="87">
        <v>0</v>
      </c>
      <c r="AI10" s="87">
        <v>0</v>
      </c>
      <c r="AJ10" s="87">
        <f t="shared" si="11"/>
        <v>353</v>
      </c>
      <c r="AK10" s="87">
        <v>0</v>
      </c>
      <c r="AL10" s="87">
        <v>0</v>
      </c>
      <c r="AM10" s="87">
        <v>353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46</v>
      </c>
      <c r="B11" s="96" t="s">
        <v>267</v>
      </c>
      <c r="C11" s="85" t="s">
        <v>268</v>
      </c>
      <c r="D11" s="87">
        <f t="shared" si="0"/>
        <v>27955</v>
      </c>
      <c r="E11" s="87">
        <f t="shared" si="1"/>
        <v>0</v>
      </c>
      <c r="F11" s="87">
        <v>0</v>
      </c>
      <c r="G11" s="87">
        <v>0</v>
      </c>
      <c r="H11" s="87">
        <f t="shared" si="2"/>
        <v>0</v>
      </c>
      <c r="I11" s="87">
        <v>0</v>
      </c>
      <c r="J11" s="87">
        <v>0</v>
      </c>
      <c r="K11" s="87">
        <f t="shared" si="3"/>
        <v>27955</v>
      </c>
      <c r="L11" s="87">
        <v>3444</v>
      </c>
      <c r="M11" s="87">
        <v>24511</v>
      </c>
      <c r="N11" s="87">
        <f t="shared" si="4"/>
        <v>27955</v>
      </c>
      <c r="O11" s="87">
        <f t="shared" si="5"/>
        <v>3444</v>
      </c>
      <c r="P11" s="87">
        <v>3444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24511</v>
      </c>
      <c r="W11" s="87">
        <v>24511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21</v>
      </c>
      <c r="AG11" s="87">
        <v>21</v>
      </c>
      <c r="AH11" s="87">
        <v>0</v>
      </c>
      <c r="AI11" s="87">
        <v>0</v>
      </c>
      <c r="AJ11" s="87">
        <f t="shared" si="11"/>
        <v>300</v>
      </c>
      <c r="AK11" s="87">
        <v>0</v>
      </c>
      <c r="AL11" s="87">
        <v>279</v>
      </c>
      <c r="AM11" s="87">
        <v>21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279</v>
      </c>
      <c r="BA11" s="87">
        <v>279</v>
      </c>
      <c r="BB11" s="87">
        <v>0</v>
      </c>
      <c r="BC11" s="87">
        <v>0</v>
      </c>
    </row>
    <row r="12" spans="1:55" ht="13.5" customHeight="1" x14ac:dyDescent="0.15">
      <c r="A12" s="98" t="s">
        <v>46</v>
      </c>
      <c r="B12" s="96" t="s">
        <v>269</v>
      </c>
      <c r="C12" s="85" t="s">
        <v>270</v>
      </c>
      <c r="D12" s="87">
        <f t="shared" si="0"/>
        <v>17485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17485</v>
      </c>
      <c r="L12" s="87">
        <v>1806</v>
      </c>
      <c r="M12" s="87">
        <v>15679</v>
      </c>
      <c r="N12" s="87">
        <f t="shared" si="4"/>
        <v>17485</v>
      </c>
      <c r="O12" s="87">
        <f t="shared" si="5"/>
        <v>1806</v>
      </c>
      <c r="P12" s="87">
        <v>1806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15679</v>
      </c>
      <c r="W12" s="87">
        <v>15679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38</v>
      </c>
      <c r="AG12" s="87">
        <v>38</v>
      </c>
      <c r="AH12" s="87">
        <v>0</v>
      </c>
      <c r="AI12" s="87">
        <v>0</v>
      </c>
      <c r="AJ12" s="87">
        <f t="shared" si="11"/>
        <v>1353</v>
      </c>
      <c r="AK12" s="87">
        <v>1266</v>
      </c>
      <c r="AL12" s="87">
        <v>87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38</v>
      </c>
      <c r="AU12" s="87">
        <v>38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57</v>
      </c>
      <c r="BA12" s="87">
        <v>57</v>
      </c>
      <c r="BB12" s="87">
        <v>0</v>
      </c>
      <c r="BC12" s="87">
        <v>0</v>
      </c>
    </row>
    <row r="13" spans="1:55" ht="13.5" customHeight="1" x14ac:dyDescent="0.15">
      <c r="A13" s="98" t="s">
        <v>46</v>
      </c>
      <c r="B13" s="96" t="s">
        <v>271</v>
      </c>
      <c r="C13" s="85" t="s">
        <v>272</v>
      </c>
      <c r="D13" s="87">
        <f t="shared" si="0"/>
        <v>8114</v>
      </c>
      <c r="E13" s="87">
        <f t="shared" si="1"/>
        <v>0</v>
      </c>
      <c r="F13" s="87">
        <v>0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8114</v>
      </c>
      <c r="L13" s="87">
        <v>135</v>
      </c>
      <c r="M13" s="87">
        <v>7979</v>
      </c>
      <c r="N13" s="87">
        <f t="shared" si="4"/>
        <v>8114</v>
      </c>
      <c r="O13" s="87">
        <f t="shared" si="5"/>
        <v>135</v>
      </c>
      <c r="P13" s="87">
        <v>135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7979</v>
      </c>
      <c r="W13" s="87">
        <v>7979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581</v>
      </c>
      <c r="AG13" s="87">
        <v>581</v>
      </c>
      <c r="AH13" s="87">
        <v>0</v>
      </c>
      <c r="AI13" s="87">
        <v>0</v>
      </c>
      <c r="AJ13" s="87">
        <f t="shared" si="11"/>
        <v>581</v>
      </c>
      <c r="AK13" s="87">
        <v>0</v>
      </c>
      <c r="AL13" s="87">
        <v>0</v>
      </c>
      <c r="AM13" s="87">
        <v>581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46</v>
      </c>
      <c r="B14" s="96" t="s">
        <v>273</v>
      </c>
      <c r="C14" s="85" t="s">
        <v>274</v>
      </c>
      <c r="D14" s="87">
        <f t="shared" si="0"/>
        <v>11913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11913</v>
      </c>
      <c r="L14" s="87">
        <v>444</v>
      </c>
      <c r="M14" s="87">
        <v>11469</v>
      </c>
      <c r="N14" s="87">
        <f t="shared" si="4"/>
        <v>11913</v>
      </c>
      <c r="O14" s="87">
        <f t="shared" si="5"/>
        <v>444</v>
      </c>
      <c r="P14" s="87">
        <v>444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11469</v>
      </c>
      <c r="W14" s="87">
        <v>11469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381</v>
      </c>
      <c r="AG14" s="87">
        <v>381</v>
      </c>
      <c r="AH14" s="87">
        <v>0</v>
      </c>
      <c r="AI14" s="87">
        <v>0</v>
      </c>
      <c r="AJ14" s="87">
        <f t="shared" si="11"/>
        <v>381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62</v>
      </c>
      <c r="AS14" s="87">
        <v>319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46</v>
      </c>
      <c r="B15" s="96" t="s">
        <v>275</v>
      </c>
      <c r="C15" s="85" t="s">
        <v>276</v>
      </c>
      <c r="D15" s="87">
        <f t="shared" si="0"/>
        <v>13158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13158</v>
      </c>
      <c r="L15" s="87">
        <v>638</v>
      </c>
      <c r="M15" s="87">
        <v>12520</v>
      </c>
      <c r="N15" s="87">
        <f t="shared" si="4"/>
        <v>13158</v>
      </c>
      <c r="O15" s="87">
        <f t="shared" si="5"/>
        <v>638</v>
      </c>
      <c r="P15" s="87">
        <v>638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12520</v>
      </c>
      <c r="W15" s="87">
        <v>12520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878</v>
      </c>
      <c r="AG15" s="87">
        <v>878</v>
      </c>
      <c r="AH15" s="87">
        <v>0</v>
      </c>
      <c r="AI15" s="87">
        <v>0</v>
      </c>
      <c r="AJ15" s="87">
        <f t="shared" si="11"/>
        <v>878</v>
      </c>
      <c r="AK15" s="87">
        <v>0</v>
      </c>
      <c r="AL15" s="87">
        <v>0</v>
      </c>
      <c r="AM15" s="87">
        <v>878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109</v>
      </c>
      <c r="AU15" s="87">
        <v>0</v>
      </c>
      <c r="AV15" s="87">
        <v>0</v>
      </c>
      <c r="AW15" s="87">
        <v>109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46</v>
      </c>
      <c r="B16" s="96" t="s">
        <v>277</v>
      </c>
      <c r="C16" s="85" t="s">
        <v>278</v>
      </c>
      <c r="D16" s="87">
        <f t="shared" si="0"/>
        <v>20152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20152</v>
      </c>
      <c r="L16" s="87">
        <v>800</v>
      </c>
      <c r="M16" s="87">
        <v>19352</v>
      </c>
      <c r="N16" s="87">
        <f t="shared" si="4"/>
        <v>20152</v>
      </c>
      <c r="O16" s="87">
        <f t="shared" si="5"/>
        <v>800</v>
      </c>
      <c r="P16" s="87">
        <v>800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19352</v>
      </c>
      <c r="W16" s="87">
        <v>19352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458</v>
      </c>
      <c r="AG16" s="87">
        <v>458</v>
      </c>
      <c r="AH16" s="87">
        <v>0</v>
      </c>
      <c r="AI16" s="87">
        <v>0</v>
      </c>
      <c r="AJ16" s="87">
        <f t="shared" si="11"/>
        <v>458</v>
      </c>
      <c r="AK16" s="87">
        <v>0</v>
      </c>
      <c r="AL16" s="87">
        <v>0</v>
      </c>
      <c r="AM16" s="87">
        <v>458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54</v>
      </c>
      <c r="AU16" s="87">
        <v>0</v>
      </c>
      <c r="AV16" s="87">
        <v>0</v>
      </c>
      <c r="AW16" s="87">
        <v>54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46</v>
      </c>
      <c r="B17" s="96" t="s">
        <v>279</v>
      </c>
      <c r="C17" s="85" t="s">
        <v>280</v>
      </c>
      <c r="D17" s="87">
        <f t="shared" si="0"/>
        <v>14551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14551</v>
      </c>
      <c r="L17" s="87">
        <v>2567</v>
      </c>
      <c r="M17" s="87">
        <v>11984</v>
      </c>
      <c r="N17" s="87">
        <f t="shared" si="4"/>
        <v>14551</v>
      </c>
      <c r="O17" s="87">
        <f t="shared" si="5"/>
        <v>2567</v>
      </c>
      <c r="P17" s="87">
        <v>2567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11984</v>
      </c>
      <c r="W17" s="87">
        <v>11984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23</v>
      </c>
      <c r="AG17" s="87">
        <v>23</v>
      </c>
      <c r="AH17" s="87">
        <v>0</v>
      </c>
      <c r="AI17" s="87">
        <v>0</v>
      </c>
      <c r="AJ17" s="87">
        <f t="shared" si="11"/>
        <v>23</v>
      </c>
      <c r="AK17" s="87">
        <v>0</v>
      </c>
      <c r="AL17" s="87">
        <v>0</v>
      </c>
      <c r="AM17" s="87">
        <v>23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3</v>
      </c>
      <c r="AU17" s="87">
        <v>0</v>
      </c>
      <c r="AV17" s="87">
        <v>0</v>
      </c>
      <c r="AW17" s="87">
        <v>3</v>
      </c>
      <c r="AX17" s="87">
        <v>0</v>
      </c>
      <c r="AY17" s="87">
        <v>0</v>
      </c>
      <c r="AZ17" s="87">
        <f t="shared" si="14"/>
        <v>30</v>
      </c>
      <c r="BA17" s="87">
        <v>30</v>
      </c>
      <c r="BB17" s="87">
        <v>0</v>
      </c>
      <c r="BC17" s="87">
        <v>0</v>
      </c>
    </row>
    <row r="18" spans="1:55" ht="13.5" customHeight="1" x14ac:dyDescent="0.15">
      <c r="A18" s="98" t="s">
        <v>46</v>
      </c>
      <c r="B18" s="96" t="s">
        <v>281</v>
      </c>
      <c r="C18" s="85" t="s">
        <v>282</v>
      </c>
      <c r="D18" s="87">
        <f t="shared" si="0"/>
        <v>3842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3842</v>
      </c>
      <c r="L18" s="87">
        <v>998</v>
      </c>
      <c r="M18" s="87">
        <v>2844</v>
      </c>
      <c r="N18" s="87">
        <f t="shared" si="4"/>
        <v>3842</v>
      </c>
      <c r="O18" s="87">
        <f t="shared" si="5"/>
        <v>998</v>
      </c>
      <c r="P18" s="87">
        <v>3</v>
      </c>
      <c r="Q18" s="87">
        <v>0</v>
      </c>
      <c r="R18" s="87">
        <v>0</v>
      </c>
      <c r="S18" s="87">
        <v>995</v>
      </c>
      <c r="T18" s="87">
        <v>0</v>
      </c>
      <c r="U18" s="87">
        <v>0</v>
      </c>
      <c r="V18" s="87">
        <f t="shared" si="7"/>
        <v>2844</v>
      </c>
      <c r="W18" s="87">
        <v>9</v>
      </c>
      <c r="X18" s="87">
        <v>0</v>
      </c>
      <c r="Y18" s="87">
        <v>0</v>
      </c>
      <c r="Z18" s="87">
        <v>2835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12</v>
      </c>
      <c r="AG18" s="87">
        <v>12</v>
      </c>
      <c r="AH18" s="87">
        <v>0</v>
      </c>
      <c r="AI18" s="87">
        <v>0</v>
      </c>
      <c r="AJ18" s="87">
        <f t="shared" si="11"/>
        <v>12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12</v>
      </c>
      <c r="AS18" s="87">
        <v>0</v>
      </c>
      <c r="AT18" s="87">
        <f t="shared" si="13"/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46</v>
      </c>
      <c r="B19" s="96" t="s">
        <v>283</v>
      </c>
      <c r="C19" s="85" t="s">
        <v>284</v>
      </c>
      <c r="D19" s="87">
        <f t="shared" si="0"/>
        <v>28716</v>
      </c>
      <c r="E19" s="87">
        <f t="shared" si="1"/>
        <v>0</v>
      </c>
      <c r="F19" s="87">
        <v>0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28716</v>
      </c>
      <c r="L19" s="87">
        <v>14130</v>
      </c>
      <c r="M19" s="87">
        <v>14586</v>
      </c>
      <c r="N19" s="87">
        <f t="shared" si="4"/>
        <v>28716</v>
      </c>
      <c r="O19" s="87">
        <f t="shared" si="5"/>
        <v>14130</v>
      </c>
      <c r="P19" s="87">
        <v>14130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14586</v>
      </c>
      <c r="W19" s="87">
        <v>14586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67</v>
      </c>
      <c r="AG19" s="87">
        <v>67</v>
      </c>
      <c r="AH19" s="87">
        <v>0</v>
      </c>
      <c r="AI19" s="87">
        <v>0</v>
      </c>
      <c r="AJ19" s="87">
        <f t="shared" si="11"/>
        <v>166</v>
      </c>
      <c r="AK19" s="87">
        <v>166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67</v>
      </c>
      <c r="AU19" s="87">
        <v>67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46</v>
      </c>
      <c r="B20" s="96" t="s">
        <v>285</v>
      </c>
      <c r="C20" s="85" t="s">
        <v>286</v>
      </c>
      <c r="D20" s="87">
        <f t="shared" si="0"/>
        <v>20501</v>
      </c>
      <c r="E20" s="87">
        <f t="shared" si="1"/>
        <v>0</v>
      </c>
      <c r="F20" s="87">
        <v>0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20501</v>
      </c>
      <c r="L20" s="87">
        <v>1555</v>
      </c>
      <c r="M20" s="87">
        <v>18946</v>
      </c>
      <c r="N20" s="87">
        <f t="shared" si="4"/>
        <v>20501</v>
      </c>
      <c r="O20" s="87">
        <f t="shared" si="5"/>
        <v>1555</v>
      </c>
      <c r="P20" s="87">
        <v>1555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18946</v>
      </c>
      <c r="W20" s="87">
        <v>18946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82</v>
      </c>
      <c r="AG20" s="87">
        <v>82</v>
      </c>
      <c r="AH20" s="87">
        <v>0</v>
      </c>
      <c r="AI20" s="87">
        <v>0</v>
      </c>
      <c r="AJ20" s="87">
        <f t="shared" si="11"/>
        <v>82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82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46</v>
      </c>
      <c r="B21" s="96" t="s">
        <v>287</v>
      </c>
      <c r="C21" s="85" t="s">
        <v>288</v>
      </c>
      <c r="D21" s="87">
        <f t="shared" si="0"/>
        <v>17409</v>
      </c>
      <c r="E21" s="87">
        <f t="shared" si="1"/>
        <v>0</v>
      </c>
      <c r="F21" s="87">
        <v>0</v>
      </c>
      <c r="G21" s="87">
        <v>0</v>
      </c>
      <c r="H21" s="87">
        <f t="shared" si="2"/>
        <v>1372</v>
      </c>
      <c r="I21" s="87">
        <v>1372</v>
      </c>
      <c r="J21" s="87">
        <v>0</v>
      </c>
      <c r="K21" s="87">
        <f t="shared" si="3"/>
        <v>16037</v>
      </c>
      <c r="L21" s="87">
        <v>0</v>
      </c>
      <c r="M21" s="87">
        <v>16037</v>
      </c>
      <c r="N21" s="87">
        <f t="shared" si="4"/>
        <v>17409</v>
      </c>
      <c r="O21" s="87">
        <f t="shared" si="5"/>
        <v>1372</v>
      </c>
      <c r="P21" s="87">
        <v>1372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16037</v>
      </c>
      <c r="W21" s="87">
        <v>16037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558</v>
      </c>
      <c r="AG21" s="87">
        <v>558</v>
      </c>
      <c r="AH21" s="87">
        <v>0</v>
      </c>
      <c r="AI21" s="87">
        <v>0</v>
      </c>
      <c r="AJ21" s="87">
        <f t="shared" si="11"/>
        <v>557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91</v>
      </c>
      <c r="AS21" s="87">
        <v>466</v>
      </c>
      <c r="AT21" s="87">
        <f t="shared" si="13"/>
        <v>1</v>
      </c>
      <c r="AU21" s="87">
        <v>1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46</v>
      </c>
      <c r="B22" s="96" t="s">
        <v>289</v>
      </c>
      <c r="C22" s="85" t="s">
        <v>290</v>
      </c>
      <c r="D22" s="87">
        <f t="shared" si="0"/>
        <v>7152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7152</v>
      </c>
      <c r="L22" s="87">
        <v>1684</v>
      </c>
      <c r="M22" s="87">
        <v>5468</v>
      </c>
      <c r="N22" s="87">
        <f t="shared" si="4"/>
        <v>7152</v>
      </c>
      <c r="O22" s="87">
        <f t="shared" si="5"/>
        <v>1684</v>
      </c>
      <c r="P22" s="87">
        <v>1684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5468</v>
      </c>
      <c r="W22" s="87">
        <v>5468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228</v>
      </c>
      <c r="AG22" s="87">
        <v>228</v>
      </c>
      <c r="AH22" s="87">
        <v>0</v>
      </c>
      <c r="AI22" s="87">
        <v>0</v>
      </c>
      <c r="AJ22" s="87">
        <f t="shared" si="11"/>
        <v>228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36</v>
      </c>
      <c r="AS22" s="87">
        <v>192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46</v>
      </c>
      <c r="B23" s="96" t="s">
        <v>291</v>
      </c>
      <c r="C23" s="85" t="s">
        <v>292</v>
      </c>
      <c r="D23" s="87">
        <f t="shared" si="0"/>
        <v>18618</v>
      </c>
      <c r="E23" s="87">
        <f t="shared" si="1"/>
        <v>0</v>
      </c>
      <c r="F23" s="87">
        <v>0</v>
      </c>
      <c r="G23" s="87">
        <v>0</v>
      </c>
      <c r="H23" s="87">
        <f t="shared" si="2"/>
        <v>0</v>
      </c>
      <c r="I23" s="87">
        <v>0</v>
      </c>
      <c r="J23" s="87">
        <v>0</v>
      </c>
      <c r="K23" s="87">
        <f t="shared" si="3"/>
        <v>18618</v>
      </c>
      <c r="L23" s="87">
        <v>1603</v>
      </c>
      <c r="M23" s="87">
        <v>17015</v>
      </c>
      <c r="N23" s="87">
        <f t="shared" si="4"/>
        <v>18618</v>
      </c>
      <c r="O23" s="87">
        <f t="shared" si="5"/>
        <v>1603</v>
      </c>
      <c r="P23" s="87">
        <v>1603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17015</v>
      </c>
      <c r="W23" s="87">
        <v>17015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787</v>
      </c>
      <c r="AG23" s="87">
        <v>787</v>
      </c>
      <c r="AH23" s="87">
        <v>0</v>
      </c>
      <c r="AI23" s="87">
        <v>0</v>
      </c>
      <c r="AJ23" s="87">
        <f t="shared" si="11"/>
        <v>787</v>
      </c>
      <c r="AK23" s="87">
        <v>0</v>
      </c>
      <c r="AL23" s="87">
        <v>0</v>
      </c>
      <c r="AM23" s="87">
        <v>787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46</v>
      </c>
      <c r="B24" s="96" t="s">
        <v>293</v>
      </c>
      <c r="C24" s="85" t="s">
        <v>294</v>
      </c>
      <c r="D24" s="87">
        <f t="shared" si="0"/>
        <v>34626</v>
      </c>
      <c r="E24" s="87">
        <f t="shared" si="1"/>
        <v>0</v>
      </c>
      <c r="F24" s="87">
        <v>0</v>
      </c>
      <c r="G24" s="87">
        <v>0</v>
      </c>
      <c r="H24" s="87">
        <f t="shared" si="2"/>
        <v>7597</v>
      </c>
      <c r="I24" s="87">
        <v>7597</v>
      </c>
      <c r="J24" s="87">
        <v>0</v>
      </c>
      <c r="K24" s="87">
        <f t="shared" si="3"/>
        <v>27029</v>
      </c>
      <c r="L24" s="87">
        <v>0</v>
      </c>
      <c r="M24" s="87">
        <v>27029</v>
      </c>
      <c r="N24" s="87">
        <f t="shared" si="4"/>
        <v>34626</v>
      </c>
      <c r="O24" s="87">
        <f t="shared" si="5"/>
        <v>7597</v>
      </c>
      <c r="P24" s="87">
        <v>7597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27029</v>
      </c>
      <c r="W24" s="87">
        <v>27029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87</v>
      </c>
      <c r="AG24" s="87">
        <v>87</v>
      </c>
      <c r="AH24" s="87">
        <v>0</v>
      </c>
      <c r="AI24" s="87">
        <v>0</v>
      </c>
      <c r="AJ24" s="87">
        <f t="shared" si="11"/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87</v>
      </c>
      <c r="AU24" s="87">
        <v>87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46</v>
      </c>
      <c r="B25" s="96" t="s">
        <v>295</v>
      </c>
      <c r="C25" s="85" t="s">
        <v>296</v>
      </c>
      <c r="D25" s="87">
        <f t="shared" si="0"/>
        <v>22144</v>
      </c>
      <c r="E25" s="87">
        <f t="shared" si="1"/>
        <v>0</v>
      </c>
      <c r="F25" s="87">
        <v>0</v>
      </c>
      <c r="G25" s="87">
        <v>0</v>
      </c>
      <c r="H25" s="87">
        <f t="shared" si="2"/>
        <v>0</v>
      </c>
      <c r="I25" s="87">
        <v>0</v>
      </c>
      <c r="J25" s="87">
        <v>0</v>
      </c>
      <c r="K25" s="87">
        <f t="shared" si="3"/>
        <v>22144</v>
      </c>
      <c r="L25" s="87">
        <v>35</v>
      </c>
      <c r="M25" s="87">
        <v>22109</v>
      </c>
      <c r="N25" s="87">
        <f t="shared" si="4"/>
        <v>22144</v>
      </c>
      <c r="O25" s="87">
        <f t="shared" si="5"/>
        <v>35</v>
      </c>
      <c r="P25" s="87">
        <v>35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22109</v>
      </c>
      <c r="W25" s="87">
        <v>22109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566</v>
      </c>
      <c r="AG25" s="87">
        <v>566</v>
      </c>
      <c r="AH25" s="87">
        <v>0</v>
      </c>
      <c r="AI25" s="87">
        <v>0</v>
      </c>
      <c r="AJ25" s="87">
        <f t="shared" si="11"/>
        <v>566</v>
      </c>
      <c r="AK25" s="87">
        <v>0</v>
      </c>
      <c r="AL25" s="87">
        <v>0</v>
      </c>
      <c r="AM25" s="87">
        <v>157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409</v>
      </c>
      <c r="AT25" s="87">
        <f t="shared" si="13"/>
        <v>16</v>
      </c>
      <c r="AU25" s="87">
        <v>0</v>
      </c>
      <c r="AV25" s="87">
        <v>0</v>
      </c>
      <c r="AW25" s="87">
        <v>16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46</v>
      </c>
      <c r="B26" s="96" t="s">
        <v>297</v>
      </c>
      <c r="C26" s="85" t="s">
        <v>298</v>
      </c>
      <c r="D26" s="87">
        <f t="shared" si="0"/>
        <v>3458</v>
      </c>
      <c r="E26" s="87">
        <f t="shared" si="1"/>
        <v>0</v>
      </c>
      <c r="F26" s="87">
        <v>0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3458</v>
      </c>
      <c r="L26" s="87">
        <v>201</v>
      </c>
      <c r="M26" s="87">
        <v>3257</v>
      </c>
      <c r="N26" s="87">
        <f t="shared" si="4"/>
        <v>3458</v>
      </c>
      <c r="O26" s="87">
        <f t="shared" si="5"/>
        <v>201</v>
      </c>
      <c r="P26" s="87">
        <v>201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3257</v>
      </c>
      <c r="W26" s="87">
        <v>3257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7</v>
      </c>
      <c r="AG26" s="87">
        <v>7</v>
      </c>
      <c r="AH26" s="87">
        <v>0</v>
      </c>
      <c r="AI26" s="87">
        <v>0</v>
      </c>
      <c r="AJ26" s="87">
        <f t="shared" si="11"/>
        <v>216</v>
      </c>
      <c r="AK26" s="87">
        <v>213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3</v>
      </c>
      <c r="AS26" s="87">
        <v>0</v>
      </c>
      <c r="AT26" s="87">
        <f t="shared" si="13"/>
        <v>4</v>
      </c>
      <c r="AU26" s="87">
        <v>4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46</v>
      </c>
      <c r="B27" s="96" t="s">
        <v>299</v>
      </c>
      <c r="C27" s="85" t="s">
        <v>300</v>
      </c>
      <c r="D27" s="87">
        <f t="shared" si="0"/>
        <v>290</v>
      </c>
      <c r="E27" s="87">
        <f t="shared" si="1"/>
        <v>0</v>
      </c>
      <c r="F27" s="87">
        <v>0</v>
      </c>
      <c r="G27" s="87">
        <v>0</v>
      </c>
      <c r="H27" s="87">
        <f t="shared" si="2"/>
        <v>0</v>
      </c>
      <c r="I27" s="87">
        <v>0</v>
      </c>
      <c r="J27" s="87">
        <v>0</v>
      </c>
      <c r="K27" s="87">
        <f t="shared" si="3"/>
        <v>290</v>
      </c>
      <c r="L27" s="87">
        <v>180</v>
      </c>
      <c r="M27" s="87">
        <v>110</v>
      </c>
      <c r="N27" s="87">
        <f t="shared" si="4"/>
        <v>290</v>
      </c>
      <c r="O27" s="87">
        <f t="shared" si="5"/>
        <v>180</v>
      </c>
      <c r="P27" s="87">
        <v>180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110</v>
      </c>
      <c r="W27" s="87">
        <v>110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0</v>
      </c>
      <c r="AG27" s="87">
        <v>0</v>
      </c>
      <c r="AH27" s="87">
        <v>0</v>
      </c>
      <c r="AI27" s="87">
        <v>0</v>
      </c>
      <c r="AJ27" s="87">
        <f t="shared" si="11"/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46</v>
      </c>
      <c r="B28" s="96" t="s">
        <v>301</v>
      </c>
      <c r="C28" s="85" t="s">
        <v>302</v>
      </c>
      <c r="D28" s="87">
        <f t="shared" si="0"/>
        <v>15840</v>
      </c>
      <c r="E28" s="87">
        <f t="shared" si="1"/>
        <v>15840</v>
      </c>
      <c r="F28" s="87">
        <v>2103</v>
      </c>
      <c r="G28" s="87">
        <v>13737</v>
      </c>
      <c r="H28" s="87">
        <f t="shared" si="2"/>
        <v>0</v>
      </c>
      <c r="I28" s="87">
        <v>0</v>
      </c>
      <c r="J28" s="87">
        <v>0</v>
      </c>
      <c r="K28" s="87">
        <f t="shared" si="3"/>
        <v>0</v>
      </c>
      <c r="L28" s="87">
        <v>0</v>
      </c>
      <c r="M28" s="87">
        <v>0</v>
      </c>
      <c r="N28" s="87">
        <f t="shared" si="4"/>
        <v>15840</v>
      </c>
      <c r="O28" s="87">
        <f t="shared" si="5"/>
        <v>2103</v>
      </c>
      <c r="P28" s="87">
        <v>2103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13737</v>
      </c>
      <c r="W28" s="87">
        <v>13737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82</v>
      </c>
      <c r="AG28" s="87">
        <v>82</v>
      </c>
      <c r="AH28" s="87">
        <v>0</v>
      </c>
      <c r="AI28" s="87">
        <v>0</v>
      </c>
      <c r="AJ28" s="87">
        <f t="shared" si="11"/>
        <v>214</v>
      </c>
      <c r="AK28" s="87">
        <v>0</v>
      </c>
      <c r="AL28" s="87">
        <v>132</v>
      </c>
      <c r="AM28" s="87">
        <v>19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63</v>
      </c>
      <c r="AT28" s="87">
        <f t="shared" si="13"/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132</v>
      </c>
      <c r="BA28" s="87">
        <v>132</v>
      </c>
      <c r="BB28" s="87">
        <v>0</v>
      </c>
      <c r="BC28" s="87">
        <v>0</v>
      </c>
    </row>
    <row r="29" spans="1:55" ht="13.5" customHeight="1" x14ac:dyDescent="0.15">
      <c r="A29" s="98" t="s">
        <v>46</v>
      </c>
      <c r="B29" s="96" t="s">
        <v>303</v>
      </c>
      <c r="C29" s="85" t="s">
        <v>304</v>
      </c>
      <c r="D29" s="87">
        <f t="shared" si="0"/>
        <v>11741</v>
      </c>
      <c r="E29" s="87">
        <f t="shared" si="1"/>
        <v>0</v>
      </c>
      <c r="F29" s="87">
        <v>0</v>
      </c>
      <c r="G29" s="87">
        <v>0</v>
      </c>
      <c r="H29" s="87">
        <f t="shared" si="2"/>
        <v>0</v>
      </c>
      <c r="I29" s="87">
        <v>0</v>
      </c>
      <c r="J29" s="87">
        <v>0</v>
      </c>
      <c r="K29" s="87">
        <f t="shared" si="3"/>
        <v>11741</v>
      </c>
      <c r="L29" s="87">
        <v>1706</v>
      </c>
      <c r="M29" s="87">
        <v>10035</v>
      </c>
      <c r="N29" s="87">
        <f t="shared" si="4"/>
        <v>11741</v>
      </c>
      <c r="O29" s="87">
        <f t="shared" si="5"/>
        <v>1706</v>
      </c>
      <c r="P29" s="87">
        <v>1706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10035</v>
      </c>
      <c r="W29" s="87">
        <v>10035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60</v>
      </c>
      <c r="AG29" s="87">
        <v>60</v>
      </c>
      <c r="AH29" s="87">
        <v>0</v>
      </c>
      <c r="AI29" s="87">
        <v>0</v>
      </c>
      <c r="AJ29" s="87">
        <f t="shared" si="11"/>
        <v>158</v>
      </c>
      <c r="AK29" s="87">
        <v>0</v>
      </c>
      <c r="AL29" s="87">
        <v>98</v>
      </c>
      <c r="AM29" s="87">
        <v>14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46</v>
      </c>
      <c r="AT29" s="87">
        <f t="shared" si="13"/>
        <v>3</v>
      </c>
      <c r="AU29" s="87">
        <v>0</v>
      </c>
      <c r="AV29" s="87">
        <v>0</v>
      </c>
      <c r="AW29" s="87">
        <v>3</v>
      </c>
      <c r="AX29" s="87">
        <v>0</v>
      </c>
      <c r="AY29" s="87">
        <v>0</v>
      </c>
      <c r="AZ29" s="87">
        <f t="shared" si="14"/>
        <v>98</v>
      </c>
      <c r="BA29" s="87">
        <v>98</v>
      </c>
      <c r="BB29" s="87">
        <v>0</v>
      </c>
      <c r="BC29" s="87">
        <v>0</v>
      </c>
    </row>
    <row r="30" spans="1:55" ht="13.5" customHeight="1" x14ac:dyDescent="0.15">
      <c r="A30" s="98" t="s">
        <v>46</v>
      </c>
      <c r="B30" s="96" t="s">
        <v>305</v>
      </c>
      <c r="C30" s="85" t="s">
        <v>306</v>
      </c>
      <c r="D30" s="87">
        <f t="shared" si="0"/>
        <v>25960</v>
      </c>
      <c r="E30" s="87">
        <f t="shared" si="1"/>
        <v>0</v>
      </c>
      <c r="F30" s="87">
        <v>0</v>
      </c>
      <c r="G30" s="87">
        <v>0</v>
      </c>
      <c r="H30" s="87">
        <f t="shared" si="2"/>
        <v>0</v>
      </c>
      <c r="I30" s="87">
        <v>0</v>
      </c>
      <c r="J30" s="87">
        <v>0</v>
      </c>
      <c r="K30" s="87">
        <f t="shared" si="3"/>
        <v>25960</v>
      </c>
      <c r="L30" s="87">
        <v>402</v>
      </c>
      <c r="M30" s="87">
        <v>25558</v>
      </c>
      <c r="N30" s="87">
        <f t="shared" si="4"/>
        <v>25960</v>
      </c>
      <c r="O30" s="87">
        <f t="shared" si="5"/>
        <v>402</v>
      </c>
      <c r="P30" s="87">
        <v>402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25558</v>
      </c>
      <c r="W30" s="87">
        <v>25558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1858</v>
      </c>
      <c r="AG30" s="87">
        <v>1858</v>
      </c>
      <c r="AH30" s="87">
        <v>0</v>
      </c>
      <c r="AI30" s="87">
        <v>0</v>
      </c>
      <c r="AJ30" s="87">
        <f t="shared" si="11"/>
        <v>1858</v>
      </c>
      <c r="AK30" s="87">
        <v>0</v>
      </c>
      <c r="AL30" s="87">
        <v>0</v>
      </c>
      <c r="AM30" s="87">
        <v>1858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0</v>
      </c>
      <c r="BA30" s="87">
        <v>0</v>
      </c>
      <c r="BB30" s="87">
        <v>0</v>
      </c>
      <c r="BC30" s="87">
        <v>0</v>
      </c>
    </row>
    <row r="31" spans="1:55" ht="13.5" customHeight="1" x14ac:dyDescent="0.15">
      <c r="A31" s="98" t="s">
        <v>46</v>
      </c>
      <c r="B31" s="96" t="s">
        <v>307</v>
      </c>
      <c r="C31" s="85" t="s">
        <v>308</v>
      </c>
      <c r="D31" s="87">
        <f t="shared" si="0"/>
        <v>14356</v>
      </c>
      <c r="E31" s="87">
        <f t="shared" si="1"/>
        <v>0</v>
      </c>
      <c r="F31" s="87">
        <v>0</v>
      </c>
      <c r="G31" s="87">
        <v>0</v>
      </c>
      <c r="H31" s="87">
        <f t="shared" si="2"/>
        <v>0</v>
      </c>
      <c r="I31" s="87">
        <v>0</v>
      </c>
      <c r="J31" s="87">
        <v>0</v>
      </c>
      <c r="K31" s="87">
        <f t="shared" si="3"/>
        <v>14356</v>
      </c>
      <c r="L31" s="87">
        <v>1520</v>
      </c>
      <c r="M31" s="87">
        <v>12836</v>
      </c>
      <c r="N31" s="87">
        <f t="shared" si="4"/>
        <v>14356</v>
      </c>
      <c r="O31" s="87">
        <f t="shared" si="5"/>
        <v>1520</v>
      </c>
      <c r="P31" s="87">
        <v>1520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12836</v>
      </c>
      <c r="W31" s="87">
        <v>12836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0</v>
      </c>
      <c r="AD31" s="87">
        <v>0</v>
      </c>
      <c r="AE31" s="87">
        <v>0</v>
      </c>
      <c r="AF31" s="87">
        <f t="shared" si="10"/>
        <v>17</v>
      </c>
      <c r="AG31" s="87">
        <v>17</v>
      </c>
      <c r="AH31" s="87">
        <v>0</v>
      </c>
      <c r="AI31" s="87">
        <v>0</v>
      </c>
      <c r="AJ31" s="87">
        <f t="shared" si="11"/>
        <v>17</v>
      </c>
      <c r="AK31" s="87">
        <v>17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 t="shared" si="13"/>
        <v>17</v>
      </c>
      <c r="AU31" s="87">
        <v>17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42</v>
      </c>
      <c r="BA31" s="87">
        <v>42</v>
      </c>
      <c r="BB31" s="87">
        <v>0</v>
      </c>
      <c r="BC31" s="87">
        <v>0</v>
      </c>
    </row>
    <row r="32" spans="1:55" ht="13.5" customHeight="1" x14ac:dyDescent="0.15">
      <c r="A32" s="98" t="s">
        <v>46</v>
      </c>
      <c r="B32" s="96" t="s">
        <v>309</v>
      </c>
      <c r="C32" s="85" t="s">
        <v>310</v>
      </c>
      <c r="D32" s="87">
        <f t="shared" si="0"/>
        <v>9841</v>
      </c>
      <c r="E32" s="87">
        <f t="shared" si="1"/>
        <v>0</v>
      </c>
      <c r="F32" s="87">
        <v>0</v>
      </c>
      <c r="G32" s="87">
        <v>0</v>
      </c>
      <c r="H32" s="87">
        <f t="shared" si="2"/>
        <v>0</v>
      </c>
      <c r="I32" s="87">
        <v>0</v>
      </c>
      <c r="J32" s="87">
        <v>0</v>
      </c>
      <c r="K32" s="87">
        <f t="shared" si="3"/>
        <v>9841</v>
      </c>
      <c r="L32" s="87">
        <v>1539</v>
      </c>
      <c r="M32" s="87">
        <v>8302</v>
      </c>
      <c r="N32" s="87">
        <f t="shared" si="4"/>
        <v>9841</v>
      </c>
      <c r="O32" s="87">
        <f t="shared" si="5"/>
        <v>1539</v>
      </c>
      <c r="P32" s="87">
        <v>1539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8302</v>
      </c>
      <c r="W32" s="87">
        <v>8302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315</v>
      </c>
      <c r="AG32" s="87">
        <v>315</v>
      </c>
      <c r="AH32" s="87">
        <v>0</v>
      </c>
      <c r="AI32" s="87">
        <v>0</v>
      </c>
      <c r="AJ32" s="87">
        <f t="shared" si="11"/>
        <v>315</v>
      </c>
      <c r="AK32" s="87">
        <v>0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0</v>
      </c>
      <c r="AR32" s="87">
        <v>51</v>
      </c>
      <c r="AS32" s="87">
        <v>264</v>
      </c>
      <c r="AT32" s="87">
        <f t="shared" si="13"/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 t="s">
        <v>46</v>
      </c>
      <c r="B33" s="96" t="s">
        <v>311</v>
      </c>
      <c r="C33" s="85" t="s">
        <v>312</v>
      </c>
      <c r="D33" s="87">
        <f t="shared" si="0"/>
        <v>5763</v>
      </c>
      <c r="E33" s="87">
        <f t="shared" si="1"/>
        <v>0</v>
      </c>
      <c r="F33" s="87">
        <v>0</v>
      </c>
      <c r="G33" s="87">
        <v>0</v>
      </c>
      <c r="H33" s="87">
        <f t="shared" si="2"/>
        <v>406</v>
      </c>
      <c r="I33" s="87">
        <v>0</v>
      </c>
      <c r="J33" s="87">
        <v>406</v>
      </c>
      <c r="K33" s="87">
        <f t="shared" si="3"/>
        <v>5357</v>
      </c>
      <c r="L33" s="87">
        <v>695</v>
      </c>
      <c r="M33" s="87">
        <v>4662</v>
      </c>
      <c r="N33" s="87">
        <f t="shared" si="4"/>
        <v>5763</v>
      </c>
      <c r="O33" s="87">
        <f t="shared" si="5"/>
        <v>695</v>
      </c>
      <c r="P33" s="87">
        <v>695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 t="shared" si="7"/>
        <v>5068</v>
      </c>
      <c r="W33" s="87">
        <v>4662</v>
      </c>
      <c r="X33" s="87">
        <v>406</v>
      </c>
      <c r="Y33" s="87">
        <v>0</v>
      </c>
      <c r="Z33" s="87">
        <v>0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12</v>
      </c>
      <c r="AG33" s="87">
        <v>12</v>
      </c>
      <c r="AH33" s="87">
        <v>0</v>
      </c>
      <c r="AI33" s="87">
        <v>0</v>
      </c>
      <c r="AJ33" s="87">
        <f t="shared" si="11"/>
        <v>406</v>
      </c>
      <c r="AK33" s="87">
        <v>388</v>
      </c>
      <c r="AL33" s="87">
        <v>18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 t="shared" si="13"/>
        <v>12</v>
      </c>
      <c r="AU33" s="87">
        <v>12</v>
      </c>
      <c r="AV33" s="87">
        <v>0</v>
      </c>
      <c r="AW33" s="87">
        <v>0</v>
      </c>
      <c r="AX33" s="87">
        <v>0</v>
      </c>
      <c r="AY33" s="87">
        <v>0</v>
      </c>
      <c r="AZ33" s="87">
        <f t="shared" si="14"/>
        <v>218</v>
      </c>
      <c r="BA33" s="87">
        <v>15</v>
      </c>
      <c r="BB33" s="87">
        <v>203</v>
      </c>
      <c r="BC33" s="87">
        <v>0</v>
      </c>
    </row>
    <row r="34" spans="1:55" ht="13.5" customHeight="1" x14ac:dyDescent="0.15">
      <c r="A34" s="98" t="s">
        <v>46</v>
      </c>
      <c r="B34" s="96" t="s">
        <v>313</v>
      </c>
      <c r="C34" s="85" t="s">
        <v>314</v>
      </c>
      <c r="D34" s="87">
        <f t="shared" si="0"/>
        <v>14872</v>
      </c>
      <c r="E34" s="87">
        <f t="shared" si="1"/>
        <v>0</v>
      </c>
      <c r="F34" s="87">
        <v>0</v>
      </c>
      <c r="G34" s="87">
        <v>0</v>
      </c>
      <c r="H34" s="87">
        <f t="shared" si="2"/>
        <v>0</v>
      </c>
      <c r="I34" s="87">
        <v>0</v>
      </c>
      <c r="J34" s="87">
        <v>0</v>
      </c>
      <c r="K34" s="87">
        <f t="shared" si="3"/>
        <v>14872</v>
      </c>
      <c r="L34" s="87">
        <v>1422</v>
      </c>
      <c r="M34" s="87">
        <v>13450</v>
      </c>
      <c r="N34" s="87">
        <f t="shared" si="4"/>
        <v>14872</v>
      </c>
      <c r="O34" s="87">
        <f t="shared" si="5"/>
        <v>1422</v>
      </c>
      <c r="P34" s="87">
        <v>1422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 t="shared" si="7"/>
        <v>13450</v>
      </c>
      <c r="W34" s="87">
        <v>13450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 t="shared" si="9"/>
        <v>0</v>
      </c>
      <c r="AD34" s="87">
        <v>0</v>
      </c>
      <c r="AE34" s="87">
        <v>0</v>
      </c>
      <c r="AF34" s="87">
        <f t="shared" si="10"/>
        <v>34</v>
      </c>
      <c r="AG34" s="87">
        <v>34</v>
      </c>
      <c r="AH34" s="87">
        <v>0</v>
      </c>
      <c r="AI34" s="87">
        <v>0</v>
      </c>
      <c r="AJ34" s="87">
        <f t="shared" si="11"/>
        <v>34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34</v>
      </c>
      <c r="AT34" s="87">
        <f t="shared" si="13"/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 t="shared" si="14"/>
        <v>0</v>
      </c>
      <c r="BA34" s="87">
        <v>0</v>
      </c>
      <c r="BB34" s="87">
        <v>0</v>
      </c>
      <c r="BC34" s="87">
        <v>0</v>
      </c>
    </row>
    <row r="35" spans="1:55" ht="13.5" customHeight="1" x14ac:dyDescent="0.15">
      <c r="A35" s="98" t="s">
        <v>46</v>
      </c>
      <c r="B35" s="96" t="s">
        <v>315</v>
      </c>
      <c r="C35" s="85" t="s">
        <v>316</v>
      </c>
      <c r="D35" s="87">
        <f t="shared" si="0"/>
        <v>33925</v>
      </c>
      <c r="E35" s="87">
        <f t="shared" si="1"/>
        <v>0</v>
      </c>
      <c r="F35" s="87">
        <v>0</v>
      </c>
      <c r="G35" s="87">
        <v>0</v>
      </c>
      <c r="H35" s="87">
        <f t="shared" si="2"/>
        <v>0</v>
      </c>
      <c r="I35" s="87">
        <v>0</v>
      </c>
      <c r="J35" s="87">
        <v>0</v>
      </c>
      <c r="K35" s="87">
        <f t="shared" si="3"/>
        <v>33925</v>
      </c>
      <c r="L35" s="87">
        <v>6953</v>
      </c>
      <c r="M35" s="87">
        <v>26972</v>
      </c>
      <c r="N35" s="87">
        <f t="shared" si="4"/>
        <v>33925</v>
      </c>
      <c r="O35" s="87">
        <f t="shared" si="5"/>
        <v>6953</v>
      </c>
      <c r="P35" s="87">
        <v>6953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 t="shared" si="7"/>
        <v>26972</v>
      </c>
      <c r="W35" s="87">
        <v>26972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 t="shared" si="9"/>
        <v>0</v>
      </c>
      <c r="AD35" s="87">
        <v>0</v>
      </c>
      <c r="AE35" s="87">
        <v>0</v>
      </c>
      <c r="AF35" s="87">
        <f t="shared" si="10"/>
        <v>1535</v>
      </c>
      <c r="AG35" s="87">
        <v>1535</v>
      </c>
      <c r="AH35" s="87">
        <v>0</v>
      </c>
      <c r="AI35" s="87">
        <v>0</v>
      </c>
      <c r="AJ35" s="87">
        <f t="shared" si="11"/>
        <v>1535</v>
      </c>
      <c r="AK35" s="87">
        <v>0</v>
      </c>
      <c r="AL35" s="87">
        <v>0</v>
      </c>
      <c r="AM35" s="87">
        <v>1535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 t="shared" si="13"/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 t="shared" si="14"/>
        <v>0</v>
      </c>
      <c r="BA35" s="87">
        <v>0</v>
      </c>
      <c r="BB35" s="87">
        <v>0</v>
      </c>
      <c r="BC35" s="87">
        <v>0</v>
      </c>
    </row>
    <row r="36" spans="1:55" ht="13.5" customHeight="1" x14ac:dyDescent="0.15">
      <c r="A36" s="98" t="s">
        <v>46</v>
      </c>
      <c r="B36" s="96" t="s">
        <v>317</v>
      </c>
      <c r="C36" s="85" t="s">
        <v>318</v>
      </c>
      <c r="D36" s="87">
        <f t="shared" si="0"/>
        <v>11367</v>
      </c>
      <c r="E36" s="87">
        <f t="shared" si="1"/>
        <v>0</v>
      </c>
      <c r="F36" s="87">
        <v>0</v>
      </c>
      <c r="G36" s="87">
        <v>0</v>
      </c>
      <c r="H36" s="87">
        <f t="shared" si="2"/>
        <v>0</v>
      </c>
      <c r="I36" s="87">
        <v>0</v>
      </c>
      <c r="J36" s="87">
        <v>0</v>
      </c>
      <c r="K36" s="87">
        <f t="shared" si="3"/>
        <v>11367</v>
      </c>
      <c r="L36" s="87">
        <v>617</v>
      </c>
      <c r="M36" s="87">
        <v>10750</v>
      </c>
      <c r="N36" s="87">
        <f t="shared" si="4"/>
        <v>11367</v>
      </c>
      <c r="O36" s="87">
        <f t="shared" si="5"/>
        <v>617</v>
      </c>
      <c r="P36" s="87">
        <v>617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 t="shared" si="7"/>
        <v>10750</v>
      </c>
      <c r="W36" s="87">
        <v>10750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 t="shared" si="9"/>
        <v>0</v>
      </c>
      <c r="AD36" s="87">
        <v>0</v>
      </c>
      <c r="AE36" s="87">
        <v>0</v>
      </c>
      <c r="AF36" s="87">
        <f t="shared" si="10"/>
        <v>17</v>
      </c>
      <c r="AG36" s="87">
        <v>17</v>
      </c>
      <c r="AH36" s="87">
        <v>0</v>
      </c>
      <c r="AI36" s="87">
        <v>0</v>
      </c>
      <c r="AJ36" s="87">
        <f t="shared" si="11"/>
        <v>17</v>
      </c>
      <c r="AK36" s="87">
        <v>0</v>
      </c>
      <c r="AL36" s="87">
        <v>0</v>
      </c>
      <c r="AM36" s="87">
        <v>17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 t="shared" si="13"/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 t="shared" si="14"/>
        <v>0</v>
      </c>
      <c r="BA36" s="87">
        <v>0</v>
      </c>
      <c r="BB36" s="87">
        <v>0</v>
      </c>
      <c r="BC36" s="87">
        <v>0</v>
      </c>
    </row>
    <row r="37" spans="1:55" ht="13.5" customHeight="1" x14ac:dyDescent="0.15">
      <c r="A37" s="98" t="s">
        <v>46</v>
      </c>
      <c r="B37" s="96" t="s">
        <v>319</v>
      </c>
      <c r="C37" s="85" t="s">
        <v>320</v>
      </c>
      <c r="D37" s="87">
        <f t="shared" si="0"/>
        <v>23102</v>
      </c>
      <c r="E37" s="87">
        <f t="shared" si="1"/>
        <v>0</v>
      </c>
      <c r="F37" s="87">
        <v>0</v>
      </c>
      <c r="G37" s="87">
        <v>0</v>
      </c>
      <c r="H37" s="87">
        <f t="shared" si="2"/>
        <v>0</v>
      </c>
      <c r="I37" s="87">
        <v>0</v>
      </c>
      <c r="J37" s="87">
        <v>0</v>
      </c>
      <c r="K37" s="87">
        <f t="shared" si="3"/>
        <v>23102</v>
      </c>
      <c r="L37" s="87">
        <v>1163</v>
      </c>
      <c r="M37" s="87">
        <v>21939</v>
      </c>
      <c r="N37" s="87">
        <f t="shared" si="4"/>
        <v>23102</v>
      </c>
      <c r="O37" s="87">
        <f t="shared" si="5"/>
        <v>1163</v>
      </c>
      <c r="P37" s="87">
        <v>1163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 t="shared" si="7"/>
        <v>21939</v>
      </c>
      <c r="W37" s="87">
        <v>21939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 t="shared" si="9"/>
        <v>0</v>
      </c>
      <c r="AD37" s="87">
        <v>0</v>
      </c>
      <c r="AE37" s="87">
        <v>0</v>
      </c>
      <c r="AF37" s="87">
        <f t="shared" si="10"/>
        <v>194</v>
      </c>
      <c r="AG37" s="87">
        <v>194</v>
      </c>
      <c r="AH37" s="87">
        <v>0</v>
      </c>
      <c r="AI37" s="87">
        <v>0</v>
      </c>
      <c r="AJ37" s="87">
        <f t="shared" si="11"/>
        <v>671</v>
      </c>
      <c r="AK37" s="87">
        <v>477</v>
      </c>
      <c r="AL37" s="87">
        <v>0</v>
      </c>
      <c r="AM37" s="87">
        <v>194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 t="shared" si="13"/>
        <v>33</v>
      </c>
      <c r="AU37" s="87">
        <v>0</v>
      </c>
      <c r="AV37" s="87">
        <v>0</v>
      </c>
      <c r="AW37" s="87">
        <v>33</v>
      </c>
      <c r="AX37" s="87">
        <v>0</v>
      </c>
      <c r="AY37" s="87">
        <v>0</v>
      </c>
      <c r="AZ37" s="87">
        <f t="shared" si="14"/>
        <v>0</v>
      </c>
      <c r="BA37" s="87">
        <v>0</v>
      </c>
      <c r="BB37" s="87">
        <v>0</v>
      </c>
      <c r="BC37" s="87">
        <v>0</v>
      </c>
    </row>
    <row r="38" spans="1:55" ht="13.5" customHeight="1" x14ac:dyDescent="0.15">
      <c r="A38" s="98" t="s">
        <v>46</v>
      </c>
      <c r="B38" s="96" t="s">
        <v>321</v>
      </c>
      <c r="C38" s="85" t="s">
        <v>322</v>
      </c>
      <c r="D38" s="87">
        <f t="shared" si="0"/>
        <v>6716</v>
      </c>
      <c r="E38" s="87">
        <f t="shared" si="1"/>
        <v>0</v>
      </c>
      <c r="F38" s="87">
        <v>0</v>
      </c>
      <c r="G38" s="87">
        <v>0</v>
      </c>
      <c r="H38" s="87">
        <f t="shared" si="2"/>
        <v>0</v>
      </c>
      <c r="I38" s="87">
        <v>0</v>
      </c>
      <c r="J38" s="87">
        <v>0</v>
      </c>
      <c r="K38" s="87">
        <f t="shared" si="3"/>
        <v>6716</v>
      </c>
      <c r="L38" s="87">
        <v>1282</v>
      </c>
      <c r="M38" s="87">
        <v>5434</v>
      </c>
      <c r="N38" s="87">
        <f t="shared" si="4"/>
        <v>6716</v>
      </c>
      <c r="O38" s="87">
        <f t="shared" si="5"/>
        <v>1282</v>
      </c>
      <c r="P38" s="87">
        <v>1282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 t="shared" si="7"/>
        <v>5434</v>
      </c>
      <c r="W38" s="87">
        <v>5434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 t="shared" si="9"/>
        <v>0</v>
      </c>
      <c r="AD38" s="87">
        <v>0</v>
      </c>
      <c r="AE38" s="87">
        <v>0</v>
      </c>
      <c r="AF38" s="87">
        <f t="shared" si="10"/>
        <v>10</v>
      </c>
      <c r="AG38" s="87">
        <v>10</v>
      </c>
      <c r="AH38" s="87">
        <v>0</v>
      </c>
      <c r="AI38" s="87">
        <v>0</v>
      </c>
      <c r="AJ38" s="87">
        <f t="shared" si="11"/>
        <v>10</v>
      </c>
      <c r="AK38" s="87">
        <v>10</v>
      </c>
      <c r="AL38" s="87"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 t="shared" si="13"/>
        <v>10</v>
      </c>
      <c r="AU38" s="87">
        <v>10</v>
      </c>
      <c r="AV38" s="87">
        <v>0</v>
      </c>
      <c r="AW38" s="87">
        <v>0</v>
      </c>
      <c r="AX38" s="87">
        <v>0</v>
      </c>
      <c r="AY38" s="87">
        <v>0</v>
      </c>
      <c r="AZ38" s="87">
        <f t="shared" si="14"/>
        <v>0</v>
      </c>
      <c r="BA38" s="87">
        <v>0</v>
      </c>
      <c r="BB38" s="87">
        <v>0</v>
      </c>
      <c r="BC38" s="87">
        <v>0</v>
      </c>
    </row>
    <row r="39" spans="1:55" ht="13.5" customHeight="1" x14ac:dyDescent="0.15">
      <c r="A39" s="98" t="s">
        <v>46</v>
      </c>
      <c r="B39" s="96" t="s">
        <v>323</v>
      </c>
      <c r="C39" s="85" t="s">
        <v>324</v>
      </c>
      <c r="D39" s="87">
        <f t="shared" si="0"/>
        <v>14720</v>
      </c>
      <c r="E39" s="87">
        <f t="shared" si="1"/>
        <v>0</v>
      </c>
      <c r="F39" s="87">
        <v>0</v>
      </c>
      <c r="G39" s="87">
        <v>0</v>
      </c>
      <c r="H39" s="87">
        <f t="shared" si="2"/>
        <v>0</v>
      </c>
      <c r="I39" s="87">
        <v>0</v>
      </c>
      <c r="J39" s="87">
        <v>0</v>
      </c>
      <c r="K39" s="87">
        <f t="shared" si="3"/>
        <v>14720</v>
      </c>
      <c r="L39" s="87">
        <v>1378</v>
      </c>
      <c r="M39" s="87">
        <v>13342</v>
      </c>
      <c r="N39" s="87">
        <f t="shared" si="4"/>
        <v>14720</v>
      </c>
      <c r="O39" s="87">
        <f t="shared" si="5"/>
        <v>1378</v>
      </c>
      <c r="P39" s="87">
        <v>1378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 t="shared" si="7"/>
        <v>13342</v>
      </c>
      <c r="W39" s="87">
        <v>13342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 t="shared" si="9"/>
        <v>0</v>
      </c>
      <c r="AD39" s="87">
        <v>0</v>
      </c>
      <c r="AE39" s="87">
        <v>0</v>
      </c>
      <c r="AF39" s="87">
        <f t="shared" si="10"/>
        <v>54</v>
      </c>
      <c r="AG39" s="87">
        <v>54</v>
      </c>
      <c r="AH39" s="87">
        <v>0</v>
      </c>
      <c r="AI39" s="87">
        <v>0</v>
      </c>
      <c r="AJ39" s="87">
        <f t="shared" si="11"/>
        <v>573</v>
      </c>
      <c r="AK39" s="87">
        <v>573</v>
      </c>
      <c r="AL39" s="87">
        <v>0</v>
      </c>
      <c r="AM39" s="87">
        <v>0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 t="shared" si="13"/>
        <v>54</v>
      </c>
      <c r="AU39" s="87">
        <v>54</v>
      </c>
      <c r="AV39" s="87">
        <v>0</v>
      </c>
      <c r="AW39" s="87">
        <v>0</v>
      </c>
      <c r="AX39" s="87">
        <v>0</v>
      </c>
      <c r="AY39" s="87">
        <v>0</v>
      </c>
      <c r="AZ39" s="87">
        <f t="shared" si="14"/>
        <v>47</v>
      </c>
      <c r="BA39" s="87">
        <v>47</v>
      </c>
      <c r="BB39" s="87">
        <v>0</v>
      </c>
      <c r="BC39" s="87">
        <v>0</v>
      </c>
    </row>
    <row r="40" spans="1:55" ht="13.5" customHeight="1" x14ac:dyDescent="0.15">
      <c r="A40" s="98" t="s">
        <v>46</v>
      </c>
      <c r="B40" s="96" t="s">
        <v>325</v>
      </c>
      <c r="C40" s="85" t="s">
        <v>326</v>
      </c>
      <c r="D40" s="87">
        <f t="shared" si="0"/>
        <v>11002</v>
      </c>
      <c r="E40" s="87">
        <f t="shared" si="1"/>
        <v>0</v>
      </c>
      <c r="F40" s="87">
        <v>0</v>
      </c>
      <c r="G40" s="87">
        <v>0</v>
      </c>
      <c r="H40" s="87">
        <f t="shared" si="2"/>
        <v>0</v>
      </c>
      <c r="I40" s="87">
        <v>0</v>
      </c>
      <c r="J40" s="87">
        <v>0</v>
      </c>
      <c r="K40" s="87">
        <f t="shared" si="3"/>
        <v>11002</v>
      </c>
      <c r="L40" s="87">
        <v>1630</v>
      </c>
      <c r="M40" s="87">
        <v>9372</v>
      </c>
      <c r="N40" s="87">
        <f t="shared" si="4"/>
        <v>11002</v>
      </c>
      <c r="O40" s="87">
        <f t="shared" si="5"/>
        <v>1630</v>
      </c>
      <c r="P40" s="87">
        <v>1630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 t="shared" si="7"/>
        <v>9372</v>
      </c>
      <c r="W40" s="87">
        <v>9372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 t="shared" si="9"/>
        <v>0</v>
      </c>
      <c r="AD40" s="87">
        <v>0</v>
      </c>
      <c r="AE40" s="87">
        <v>0</v>
      </c>
      <c r="AF40" s="87">
        <f t="shared" si="10"/>
        <v>64</v>
      </c>
      <c r="AG40" s="87">
        <v>64</v>
      </c>
      <c r="AH40" s="87">
        <v>0</v>
      </c>
      <c r="AI40" s="87">
        <v>0</v>
      </c>
      <c r="AJ40" s="87">
        <f t="shared" si="11"/>
        <v>64</v>
      </c>
      <c r="AK40" s="87">
        <v>0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64</v>
      </c>
      <c r="AR40" s="87">
        <v>0</v>
      </c>
      <c r="AS40" s="87">
        <v>0</v>
      </c>
      <c r="AT40" s="87">
        <f t="shared" si="13"/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 t="shared" si="14"/>
        <v>0</v>
      </c>
      <c r="BA40" s="87">
        <v>0</v>
      </c>
      <c r="BB40" s="87">
        <v>0</v>
      </c>
      <c r="BC40" s="87">
        <v>0</v>
      </c>
    </row>
    <row r="41" spans="1:55" ht="13.5" customHeight="1" x14ac:dyDescent="0.15">
      <c r="A41" s="98" t="s">
        <v>46</v>
      </c>
      <c r="B41" s="96" t="s">
        <v>327</v>
      </c>
      <c r="C41" s="85" t="s">
        <v>328</v>
      </c>
      <c r="D41" s="87">
        <f t="shared" si="0"/>
        <v>5427</v>
      </c>
      <c r="E41" s="87">
        <f t="shared" si="1"/>
        <v>0</v>
      </c>
      <c r="F41" s="87">
        <v>0</v>
      </c>
      <c r="G41" s="87">
        <v>0</v>
      </c>
      <c r="H41" s="87">
        <f t="shared" si="2"/>
        <v>0</v>
      </c>
      <c r="I41" s="87">
        <v>0</v>
      </c>
      <c r="J41" s="87">
        <v>0</v>
      </c>
      <c r="K41" s="87">
        <f t="shared" si="3"/>
        <v>5427</v>
      </c>
      <c r="L41" s="87">
        <v>1465</v>
      </c>
      <c r="M41" s="87">
        <v>3962</v>
      </c>
      <c r="N41" s="87">
        <f t="shared" si="4"/>
        <v>5427</v>
      </c>
      <c r="O41" s="87">
        <f t="shared" si="5"/>
        <v>1465</v>
      </c>
      <c r="P41" s="87">
        <v>1465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 t="shared" si="7"/>
        <v>3962</v>
      </c>
      <c r="W41" s="87">
        <v>3962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 t="shared" si="9"/>
        <v>0</v>
      </c>
      <c r="AD41" s="87">
        <v>0</v>
      </c>
      <c r="AE41" s="87">
        <v>0</v>
      </c>
      <c r="AF41" s="87">
        <f t="shared" si="10"/>
        <v>194</v>
      </c>
      <c r="AG41" s="87">
        <v>194</v>
      </c>
      <c r="AH41" s="87">
        <v>0</v>
      </c>
      <c r="AI41" s="87">
        <v>0</v>
      </c>
      <c r="AJ41" s="87">
        <f t="shared" si="11"/>
        <v>194</v>
      </c>
      <c r="AK41" s="87">
        <v>0</v>
      </c>
      <c r="AL41" s="87">
        <v>0</v>
      </c>
      <c r="AM41" s="87">
        <v>194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 t="shared" si="13"/>
        <v>33</v>
      </c>
      <c r="AU41" s="87">
        <v>0</v>
      </c>
      <c r="AV41" s="87">
        <v>0</v>
      </c>
      <c r="AW41" s="87">
        <v>33</v>
      </c>
      <c r="AX41" s="87">
        <v>0</v>
      </c>
      <c r="AY41" s="87">
        <v>0</v>
      </c>
      <c r="AZ41" s="87">
        <f t="shared" si="14"/>
        <v>0</v>
      </c>
      <c r="BA41" s="87">
        <v>0</v>
      </c>
      <c r="BB41" s="87">
        <v>0</v>
      </c>
      <c r="BC41" s="87">
        <v>0</v>
      </c>
    </row>
    <row r="42" spans="1:55" ht="13.5" customHeight="1" x14ac:dyDescent="0.15">
      <c r="A42" s="98" t="s">
        <v>46</v>
      </c>
      <c r="B42" s="96" t="s">
        <v>329</v>
      </c>
      <c r="C42" s="85" t="s">
        <v>330</v>
      </c>
      <c r="D42" s="87">
        <f t="shared" si="0"/>
        <v>3521</v>
      </c>
      <c r="E42" s="87">
        <f t="shared" si="1"/>
        <v>0</v>
      </c>
      <c r="F42" s="87">
        <v>0</v>
      </c>
      <c r="G42" s="87">
        <v>0</v>
      </c>
      <c r="H42" s="87">
        <f t="shared" si="2"/>
        <v>0</v>
      </c>
      <c r="I42" s="87">
        <v>0</v>
      </c>
      <c r="J42" s="87">
        <v>0</v>
      </c>
      <c r="K42" s="87">
        <f t="shared" si="3"/>
        <v>3521</v>
      </c>
      <c r="L42" s="87">
        <v>468</v>
      </c>
      <c r="M42" s="87">
        <v>3053</v>
      </c>
      <c r="N42" s="87">
        <f t="shared" si="4"/>
        <v>3521</v>
      </c>
      <c r="O42" s="87">
        <f t="shared" si="5"/>
        <v>468</v>
      </c>
      <c r="P42" s="87">
        <v>468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 t="shared" si="7"/>
        <v>3053</v>
      </c>
      <c r="W42" s="87">
        <v>3053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 t="shared" si="9"/>
        <v>0</v>
      </c>
      <c r="AD42" s="87">
        <v>0</v>
      </c>
      <c r="AE42" s="87">
        <v>0</v>
      </c>
      <c r="AF42" s="87">
        <f t="shared" si="10"/>
        <v>5</v>
      </c>
      <c r="AG42" s="87">
        <v>5</v>
      </c>
      <c r="AH42" s="87">
        <v>0</v>
      </c>
      <c r="AI42" s="87">
        <v>0</v>
      </c>
      <c r="AJ42" s="87">
        <f t="shared" si="11"/>
        <v>5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5</v>
      </c>
      <c r="AS42" s="87">
        <v>0</v>
      </c>
      <c r="AT42" s="87">
        <f t="shared" si="13"/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 t="shared" si="14"/>
        <v>208</v>
      </c>
      <c r="BA42" s="87">
        <v>208</v>
      </c>
      <c r="BB42" s="87">
        <v>0</v>
      </c>
      <c r="BC42" s="87">
        <v>0</v>
      </c>
    </row>
    <row r="43" spans="1:55" ht="13.5" customHeight="1" x14ac:dyDescent="0.15">
      <c r="A43" s="98" t="s">
        <v>46</v>
      </c>
      <c r="B43" s="96" t="s">
        <v>331</v>
      </c>
      <c r="C43" s="85" t="s">
        <v>332</v>
      </c>
      <c r="D43" s="87">
        <f t="shared" si="0"/>
        <v>4921</v>
      </c>
      <c r="E43" s="87">
        <f t="shared" si="1"/>
        <v>0</v>
      </c>
      <c r="F43" s="87">
        <v>0</v>
      </c>
      <c r="G43" s="87">
        <v>0</v>
      </c>
      <c r="H43" s="87">
        <f t="shared" si="2"/>
        <v>0</v>
      </c>
      <c r="I43" s="87">
        <v>0</v>
      </c>
      <c r="J43" s="87">
        <v>0</v>
      </c>
      <c r="K43" s="87">
        <f t="shared" si="3"/>
        <v>4921</v>
      </c>
      <c r="L43" s="87">
        <v>1277</v>
      </c>
      <c r="M43" s="87">
        <v>3644</v>
      </c>
      <c r="N43" s="87">
        <f t="shared" si="4"/>
        <v>4921</v>
      </c>
      <c r="O43" s="87">
        <f t="shared" si="5"/>
        <v>1277</v>
      </c>
      <c r="P43" s="87">
        <v>1277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 t="shared" si="7"/>
        <v>3644</v>
      </c>
      <c r="W43" s="87">
        <v>3644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 t="shared" si="9"/>
        <v>0</v>
      </c>
      <c r="AD43" s="87">
        <v>0</v>
      </c>
      <c r="AE43" s="87">
        <v>0</v>
      </c>
      <c r="AF43" s="87">
        <f t="shared" si="10"/>
        <v>181</v>
      </c>
      <c r="AG43" s="87">
        <v>181</v>
      </c>
      <c r="AH43" s="87">
        <v>0</v>
      </c>
      <c r="AI43" s="87">
        <v>0</v>
      </c>
      <c r="AJ43" s="87">
        <f t="shared" si="11"/>
        <v>181</v>
      </c>
      <c r="AK43" s="87">
        <v>0</v>
      </c>
      <c r="AL43" s="87">
        <v>0</v>
      </c>
      <c r="AM43" s="87">
        <v>0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181</v>
      </c>
      <c r="AT43" s="87">
        <f t="shared" si="13"/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 t="shared" si="14"/>
        <v>0</v>
      </c>
      <c r="BA43" s="87">
        <v>0</v>
      </c>
      <c r="BB43" s="87">
        <v>0</v>
      </c>
      <c r="BC43" s="87">
        <v>0</v>
      </c>
    </row>
    <row r="44" spans="1:55" ht="13.5" customHeight="1" x14ac:dyDescent="0.15">
      <c r="A44" s="98" t="s">
        <v>46</v>
      </c>
      <c r="B44" s="96" t="s">
        <v>333</v>
      </c>
      <c r="C44" s="85" t="s">
        <v>334</v>
      </c>
      <c r="D44" s="87">
        <f t="shared" si="0"/>
        <v>7163</v>
      </c>
      <c r="E44" s="87">
        <f t="shared" si="1"/>
        <v>6717</v>
      </c>
      <c r="F44" s="87">
        <v>1377</v>
      </c>
      <c r="G44" s="87">
        <v>5340</v>
      </c>
      <c r="H44" s="87">
        <f t="shared" si="2"/>
        <v>446</v>
      </c>
      <c r="I44" s="87">
        <v>446</v>
      </c>
      <c r="J44" s="87">
        <v>0</v>
      </c>
      <c r="K44" s="87">
        <f t="shared" si="3"/>
        <v>0</v>
      </c>
      <c r="L44" s="87">
        <v>0</v>
      </c>
      <c r="M44" s="87">
        <v>0</v>
      </c>
      <c r="N44" s="87">
        <f t="shared" si="4"/>
        <v>7200</v>
      </c>
      <c r="O44" s="87">
        <f t="shared" si="5"/>
        <v>1823</v>
      </c>
      <c r="P44" s="87">
        <v>1823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f t="shared" si="7"/>
        <v>5340</v>
      </c>
      <c r="W44" s="87">
        <v>5340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f t="shared" si="9"/>
        <v>37</v>
      </c>
      <c r="AD44" s="87">
        <v>37</v>
      </c>
      <c r="AE44" s="87">
        <v>0</v>
      </c>
      <c r="AF44" s="87">
        <f t="shared" si="10"/>
        <v>0</v>
      </c>
      <c r="AG44" s="87">
        <v>0</v>
      </c>
      <c r="AH44" s="87">
        <v>0</v>
      </c>
      <c r="AI44" s="87">
        <v>0</v>
      </c>
      <c r="AJ44" s="87">
        <f t="shared" si="11"/>
        <v>0</v>
      </c>
      <c r="AK44" s="87">
        <v>0</v>
      </c>
      <c r="AL44" s="87">
        <v>0</v>
      </c>
      <c r="AM44" s="87">
        <v>0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0</v>
      </c>
      <c r="AT44" s="87">
        <f t="shared" si="13"/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 t="shared" si="14"/>
        <v>0</v>
      </c>
      <c r="BA44" s="87">
        <v>0</v>
      </c>
      <c r="BB44" s="87">
        <v>0</v>
      </c>
      <c r="BC44" s="87">
        <v>0</v>
      </c>
    </row>
    <row r="45" spans="1:55" ht="13.5" customHeight="1" x14ac:dyDescent="0.15">
      <c r="A45" s="98" t="s">
        <v>46</v>
      </c>
      <c r="B45" s="96" t="s">
        <v>335</v>
      </c>
      <c r="C45" s="85" t="s">
        <v>336</v>
      </c>
      <c r="D45" s="87">
        <f t="shared" si="0"/>
        <v>2506</v>
      </c>
      <c r="E45" s="87">
        <f t="shared" si="1"/>
        <v>0</v>
      </c>
      <c r="F45" s="87">
        <v>0</v>
      </c>
      <c r="G45" s="87">
        <v>0</v>
      </c>
      <c r="H45" s="87">
        <f t="shared" si="2"/>
        <v>0</v>
      </c>
      <c r="I45" s="87">
        <v>0</v>
      </c>
      <c r="J45" s="87">
        <v>0</v>
      </c>
      <c r="K45" s="87">
        <f t="shared" si="3"/>
        <v>2506</v>
      </c>
      <c r="L45" s="87">
        <v>112</v>
      </c>
      <c r="M45" s="87">
        <v>2394</v>
      </c>
      <c r="N45" s="87">
        <f t="shared" si="4"/>
        <v>2506</v>
      </c>
      <c r="O45" s="87">
        <f t="shared" si="5"/>
        <v>112</v>
      </c>
      <c r="P45" s="87">
        <v>112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f t="shared" si="7"/>
        <v>2394</v>
      </c>
      <c r="W45" s="87">
        <v>2394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f t="shared" si="9"/>
        <v>0</v>
      </c>
      <c r="AD45" s="87">
        <v>0</v>
      </c>
      <c r="AE45" s="87">
        <v>0</v>
      </c>
      <c r="AF45" s="87">
        <f t="shared" si="10"/>
        <v>80</v>
      </c>
      <c r="AG45" s="87">
        <v>80</v>
      </c>
      <c r="AH45" s="87">
        <v>0</v>
      </c>
      <c r="AI45" s="87">
        <v>0</v>
      </c>
      <c r="AJ45" s="87">
        <f t="shared" si="11"/>
        <v>80</v>
      </c>
      <c r="AK45" s="87">
        <v>0</v>
      </c>
      <c r="AL45" s="87">
        <v>0</v>
      </c>
      <c r="AM45" s="87">
        <v>0</v>
      </c>
      <c r="AN45" s="87">
        <v>0</v>
      </c>
      <c r="AO45" s="87">
        <v>0</v>
      </c>
      <c r="AP45" s="87">
        <v>0</v>
      </c>
      <c r="AQ45" s="87">
        <v>0</v>
      </c>
      <c r="AR45" s="87">
        <v>13</v>
      </c>
      <c r="AS45" s="87">
        <v>67</v>
      </c>
      <c r="AT45" s="87">
        <f t="shared" si="13"/>
        <v>0</v>
      </c>
      <c r="AU45" s="87">
        <v>0</v>
      </c>
      <c r="AV45" s="87">
        <v>0</v>
      </c>
      <c r="AW45" s="87">
        <v>0</v>
      </c>
      <c r="AX45" s="87">
        <v>0</v>
      </c>
      <c r="AY45" s="87">
        <v>0</v>
      </c>
      <c r="AZ45" s="87">
        <f t="shared" si="14"/>
        <v>0</v>
      </c>
      <c r="BA45" s="87">
        <v>0</v>
      </c>
      <c r="BB45" s="87">
        <v>0</v>
      </c>
      <c r="BC45" s="87">
        <v>0</v>
      </c>
    </row>
    <row r="46" spans="1:55" ht="13.5" customHeight="1" x14ac:dyDescent="0.15">
      <c r="A46" s="98" t="s">
        <v>46</v>
      </c>
      <c r="B46" s="96" t="s">
        <v>337</v>
      </c>
      <c r="C46" s="85" t="s">
        <v>338</v>
      </c>
      <c r="D46" s="87">
        <f t="shared" si="0"/>
        <v>7886</v>
      </c>
      <c r="E46" s="87">
        <f t="shared" si="1"/>
        <v>0</v>
      </c>
      <c r="F46" s="87">
        <v>0</v>
      </c>
      <c r="G46" s="87">
        <v>0</v>
      </c>
      <c r="H46" s="87">
        <f t="shared" si="2"/>
        <v>0</v>
      </c>
      <c r="I46" s="87">
        <v>0</v>
      </c>
      <c r="J46" s="87">
        <v>0</v>
      </c>
      <c r="K46" s="87">
        <f t="shared" si="3"/>
        <v>7886</v>
      </c>
      <c r="L46" s="87">
        <v>75</v>
      </c>
      <c r="M46" s="87">
        <v>7811</v>
      </c>
      <c r="N46" s="87">
        <f t="shared" si="4"/>
        <v>7886</v>
      </c>
      <c r="O46" s="87">
        <f t="shared" si="5"/>
        <v>75</v>
      </c>
      <c r="P46" s="87">
        <v>75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 t="shared" si="7"/>
        <v>7811</v>
      </c>
      <c r="W46" s="87">
        <v>7811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 t="shared" si="9"/>
        <v>0</v>
      </c>
      <c r="AD46" s="87">
        <v>0</v>
      </c>
      <c r="AE46" s="87">
        <v>0</v>
      </c>
      <c r="AF46" s="87">
        <f t="shared" si="10"/>
        <v>252</v>
      </c>
      <c r="AG46" s="87">
        <v>252</v>
      </c>
      <c r="AH46" s="87">
        <v>0</v>
      </c>
      <c r="AI46" s="87">
        <v>0</v>
      </c>
      <c r="AJ46" s="87">
        <f t="shared" si="11"/>
        <v>252</v>
      </c>
      <c r="AK46" s="87">
        <v>0</v>
      </c>
      <c r="AL46" s="87">
        <v>0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41</v>
      </c>
      <c r="AS46" s="87">
        <v>211</v>
      </c>
      <c r="AT46" s="87">
        <f t="shared" si="13"/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 t="shared" si="14"/>
        <v>0</v>
      </c>
      <c r="BA46" s="87">
        <v>0</v>
      </c>
      <c r="BB46" s="87">
        <v>0</v>
      </c>
      <c r="BC46" s="87">
        <v>0</v>
      </c>
    </row>
    <row r="47" spans="1:55" ht="13.5" customHeight="1" x14ac:dyDescent="0.15">
      <c r="A47" s="98" t="s">
        <v>46</v>
      </c>
      <c r="B47" s="96" t="s">
        <v>339</v>
      </c>
      <c r="C47" s="85" t="s">
        <v>340</v>
      </c>
      <c r="D47" s="87">
        <f t="shared" si="0"/>
        <v>4594</v>
      </c>
      <c r="E47" s="87">
        <f t="shared" si="1"/>
        <v>4594</v>
      </c>
      <c r="F47" s="87">
        <v>60</v>
      </c>
      <c r="G47" s="87">
        <v>4534</v>
      </c>
      <c r="H47" s="87">
        <f t="shared" si="2"/>
        <v>0</v>
      </c>
      <c r="I47" s="87">
        <v>0</v>
      </c>
      <c r="J47" s="87">
        <v>0</v>
      </c>
      <c r="K47" s="87">
        <f t="shared" si="3"/>
        <v>0</v>
      </c>
      <c r="L47" s="87">
        <v>0</v>
      </c>
      <c r="M47" s="87">
        <v>0</v>
      </c>
      <c r="N47" s="87">
        <f t="shared" si="4"/>
        <v>4594</v>
      </c>
      <c r="O47" s="87">
        <f t="shared" si="5"/>
        <v>60</v>
      </c>
      <c r="P47" s="87">
        <v>60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 t="shared" si="7"/>
        <v>4534</v>
      </c>
      <c r="W47" s="87">
        <v>4534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 t="shared" si="9"/>
        <v>0</v>
      </c>
      <c r="AD47" s="87">
        <v>0</v>
      </c>
      <c r="AE47" s="87">
        <v>0</v>
      </c>
      <c r="AF47" s="87">
        <f t="shared" si="10"/>
        <v>147</v>
      </c>
      <c r="AG47" s="87">
        <v>147</v>
      </c>
      <c r="AH47" s="87">
        <v>0</v>
      </c>
      <c r="AI47" s="87">
        <v>0</v>
      </c>
      <c r="AJ47" s="87">
        <f t="shared" si="11"/>
        <v>147</v>
      </c>
      <c r="AK47" s="87">
        <v>0</v>
      </c>
      <c r="AL47" s="87">
        <v>0</v>
      </c>
      <c r="AM47" s="87">
        <v>0</v>
      </c>
      <c r="AN47" s="87">
        <v>0</v>
      </c>
      <c r="AO47" s="87">
        <v>0</v>
      </c>
      <c r="AP47" s="87">
        <v>0</v>
      </c>
      <c r="AQ47" s="87">
        <v>0</v>
      </c>
      <c r="AR47" s="87">
        <v>24</v>
      </c>
      <c r="AS47" s="87">
        <v>123</v>
      </c>
      <c r="AT47" s="87">
        <f t="shared" si="13"/>
        <v>0</v>
      </c>
      <c r="AU47" s="87">
        <v>0</v>
      </c>
      <c r="AV47" s="87">
        <v>0</v>
      </c>
      <c r="AW47" s="87">
        <v>0</v>
      </c>
      <c r="AX47" s="87">
        <v>0</v>
      </c>
      <c r="AY47" s="87">
        <v>0</v>
      </c>
      <c r="AZ47" s="87">
        <f t="shared" si="14"/>
        <v>0</v>
      </c>
      <c r="BA47" s="87">
        <v>0</v>
      </c>
      <c r="BB47" s="87">
        <v>0</v>
      </c>
      <c r="BC47" s="87">
        <v>0</v>
      </c>
    </row>
    <row r="48" spans="1:55" ht="13.5" customHeight="1" x14ac:dyDescent="0.15">
      <c r="A48" s="98" t="s">
        <v>46</v>
      </c>
      <c r="B48" s="96" t="s">
        <v>341</v>
      </c>
      <c r="C48" s="85" t="s">
        <v>342</v>
      </c>
      <c r="D48" s="87">
        <f t="shared" si="0"/>
        <v>7193</v>
      </c>
      <c r="E48" s="87">
        <f t="shared" si="1"/>
        <v>0</v>
      </c>
      <c r="F48" s="87">
        <v>0</v>
      </c>
      <c r="G48" s="87">
        <v>0</v>
      </c>
      <c r="H48" s="87">
        <f t="shared" si="2"/>
        <v>7193</v>
      </c>
      <c r="I48" s="87">
        <v>707</v>
      </c>
      <c r="J48" s="87">
        <v>6486</v>
      </c>
      <c r="K48" s="87">
        <f t="shared" si="3"/>
        <v>0</v>
      </c>
      <c r="L48" s="87">
        <v>0</v>
      </c>
      <c r="M48" s="87">
        <v>0</v>
      </c>
      <c r="N48" s="87">
        <f t="shared" si="4"/>
        <v>7193</v>
      </c>
      <c r="O48" s="87">
        <f t="shared" si="5"/>
        <v>707</v>
      </c>
      <c r="P48" s="87">
        <v>707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 t="shared" si="7"/>
        <v>6486</v>
      </c>
      <c r="W48" s="87">
        <v>6486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 t="shared" si="9"/>
        <v>0</v>
      </c>
      <c r="AD48" s="87">
        <v>0</v>
      </c>
      <c r="AE48" s="87">
        <v>0</v>
      </c>
      <c r="AF48" s="87">
        <f t="shared" si="10"/>
        <v>480</v>
      </c>
      <c r="AG48" s="87">
        <v>480</v>
      </c>
      <c r="AH48" s="87">
        <v>0</v>
      </c>
      <c r="AI48" s="87">
        <v>0</v>
      </c>
      <c r="AJ48" s="87">
        <f t="shared" si="11"/>
        <v>480</v>
      </c>
      <c r="AK48" s="87">
        <v>0</v>
      </c>
      <c r="AL48" s="87">
        <v>0</v>
      </c>
      <c r="AM48" s="87">
        <v>480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0</v>
      </c>
      <c r="AT48" s="87">
        <f t="shared" si="13"/>
        <v>59</v>
      </c>
      <c r="AU48" s="87">
        <v>0</v>
      </c>
      <c r="AV48" s="87">
        <v>0</v>
      </c>
      <c r="AW48" s="87">
        <v>59</v>
      </c>
      <c r="AX48" s="87">
        <v>0</v>
      </c>
      <c r="AY48" s="87">
        <v>0</v>
      </c>
      <c r="AZ48" s="87">
        <f t="shared" si="14"/>
        <v>0</v>
      </c>
      <c r="BA48" s="87">
        <v>0</v>
      </c>
      <c r="BB48" s="87">
        <v>0</v>
      </c>
      <c r="BC48" s="87">
        <v>0</v>
      </c>
    </row>
    <row r="49" spans="1:55" ht="13.5" customHeight="1" x14ac:dyDescent="0.15">
      <c r="A49" s="98" t="s">
        <v>46</v>
      </c>
      <c r="B49" s="96" t="s">
        <v>343</v>
      </c>
      <c r="C49" s="85" t="s">
        <v>344</v>
      </c>
      <c r="D49" s="87">
        <f t="shared" si="0"/>
        <v>3299</v>
      </c>
      <c r="E49" s="87">
        <f t="shared" si="1"/>
        <v>0</v>
      </c>
      <c r="F49" s="87">
        <v>0</v>
      </c>
      <c r="G49" s="87">
        <v>0</v>
      </c>
      <c r="H49" s="87">
        <f t="shared" si="2"/>
        <v>0</v>
      </c>
      <c r="I49" s="87">
        <v>0</v>
      </c>
      <c r="J49" s="87">
        <v>0</v>
      </c>
      <c r="K49" s="87">
        <f t="shared" si="3"/>
        <v>3299</v>
      </c>
      <c r="L49" s="87">
        <v>155</v>
      </c>
      <c r="M49" s="87">
        <v>3144</v>
      </c>
      <c r="N49" s="87">
        <f t="shared" si="4"/>
        <v>3299</v>
      </c>
      <c r="O49" s="87">
        <f t="shared" si="5"/>
        <v>155</v>
      </c>
      <c r="P49" s="87">
        <v>155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f t="shared" si="7"/>
        <v>3144</v>
      </c>
      <c r="W49" s="87">
        <v>3144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f t="shared" si="9"/>
        <v>0</v>
      </c>
      <c r="AD49" s="87">
        <v>0</v>
      </c>
      <c r="AE49" s="87">
        <v>0</v>
      </c>
      <c r="AF49" s="87">
        <f t="shared" si="10"/>
        <v>2</v>
      </c>
      <c r="AG49" s="87">
        <v>2</v>
      </c>
      <c r="AH49" s="87">
        <v>0</v>
      </c>
      <c r="AI49" s="87">
        <v>0</v>
      </c>
      <c r="AJ49" s="87">
        <f t="shared" si="11"/>
        <v>33</v>
      </c>
      <c r="AK49" s="87">
        <v>0</v>
      </c>
      <c r="AL49" s="87">
        <v>31</v>
      </c>
      <c r="AM49" s="87">
        <v>2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0</v>
      </c>
      <c r="AT49" s="87">
        <f t="shared" si="13"/>
        <v>0</v>
      </c>
      <c r="AU49" s="87">
        <v>0</v>
      </c>
      <c r="AV49" s="87">
        <v>0</v>
      </c>
      <c r="AW49" s="87">
        <v>0</v>
      </c>
      <c r="AX49" s="87">
        <v>0</v>
      </c>
      <c r="AY49" s="87">
        <v>0</v>
      </c>
      <c r="AZ49" s="87">
        <f t="shared" si="14"/>
        <v>31</v>
      </c>
      <c r="BA49" s="87">
        <v>31</v>
      </c>
      <c r="BB49" s="87">
        <v>0</v>
      </c>
      <c r="BC49" s="87">
        <v>0</v>
      </c>
    </row>
    <row r="50" spans="1:55" ht="13.5" customHeight="1" x14ac:dyDescent="0.15">
      <c r="A50" s="98" t="s">
        <v>46</v>
      </c>
      <c r="B50" s="96" t="s">
        <v>345</v>
      </c>
      <c r="C50" s="85" t="s">
        <v>346</v>
      </c>
      <c r="D50" s="87">
        <f t="shared" si="0"/>
        <v>6421</v>
      </c>
      <c r="E50" s="87">
        <f t="shared" si="1"/>
        <v>0</v>
      </c>
      <c r="F50" s="87">
        <v>0</v>
      </c>
      <c r="G50" s="87">
        <v>0</v>
      </c>
      <c r="H50" s="87">
        <f t="shared" si="2"/>
        <v>0</v>
      </c>
      <c r="I50" s="87">
        <v>0</v>
      </c>
      <c r="J50" s="87">
        <v>0</v>
      </c>
      <c r="K50" s="87">
        <f t="shared" si="3"/>
        <v>6421</v>
      </c>
      <c r="L50" s="87">
        <v>759</v>
      </c>
      <c r="M50" s="87">
        <v>5662</v>
      </c>
      <c r="N50" s="87">
        <f t="shared" si="4"/>
        <v>6421</v>
      </c>
      <c r="O50" s="87">
        <f t="shared" si="5"/>
        <v>759</v>
      </c>
      <c r="P50" s="87">
        <v>759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f t="shared" si="7"/>
        <v>5662</v>
      </c>
      <c r="W50" s="87">
        <v>5662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f t="shared" si="9"/>
        <v>0</v>
      </c>
      <c r="AD50" s="87">
        <v>0</v>
      </c>
      <c r="AE50" s="87">
        <v>0</v>
      </c>
      <c r="AF50" s="87">
        <f t="shared" si="10"/>
        <v>5</v>
      </c>
      <c r="AG50" s="87">
        <v>5</v>
      </c>
      <c r="AH50" s="87">
        <v>0</v>
      </c>
      <c r="AI50" s="87">
        <v>0</v>
      </c>
      <c r="AJ50" s="87">
        <f t="shared" si="11"/>
        <v>5</v>
      </c>
      <c r="AK50" s="87">
        <v>0</v>
      </c>
      <c r="AL50" s="87">
        <v>0</v>
      </c>
      <c r="AM50" s="87">
        <v>5</v>
      </c>
      <c r="AN50" s="87">
        <v>0</v>
      </c>
      <c r="AO50" s="87">
        <v>0</v>
      </c>
      <c r="AP50" s="87">
        <v>0</v>
      </c>
      <c r="AQ50" s="87">
        <v>0</v>
      </c>
      <c r="AR50" s="87">
        <v>0</v>
      </c>
      <c r="AS50" s="87">
        <v>0</v>
      </c>
      <c r="AT50" s="87">
        <f t="shared" si="13"/>
        <v>0</v>
      </c>
      <c r="AU50" s="87">
        <v>0</v>
      </c>
      <c r="AV50" s="87">
        <v>0</v>
      </c>
      <c r="AW50" s="87">
        <v>0</v>
      </c>
      <c r="AX50" s="87">
        <v>0</v>
      </c>
      <c r="AY50" s="87">
        <v>0</v>
      </c>
      <c r="AZ50" s="87">
        <f t="shared" si="14"/>
        <v>64</v>
      </c>
      <c r="BA50" s="87">
        <v>64</v>
      </c>
      <c r="BB50" s="87">
        <v>0</v>
      </c>
      <c r="BC50" s="87">
        <v>0</v>
      </c>
    </row>
    <row r="51" spans="1:55" ht="13.5" customHeight="1" x14ac:dyDescent="0.15">
      <c r="A51" s="98" t="s">
        <v>46</v>
      </c>
      <c r="B51" s="96" t="s">
        <v>347</v>
      </c>
      <c r="C51" s="85" t="s">
        <v>348</v>
      </c>
      <c r="D51" s="87">
        <f t="shared" si="0"/>
        <v>1859</v>
      </c>
      <c r="E51" s="87">
        <f t="shared" si="1"/>
        <v>0</v>
      </c>
      <c r="F51" s="87">
        <v>0</v>
      </c>
      <c r="G51" s="87">
        <v>0</v>
      </c>
      <c r="H51" s="87">
        <f t="shared" si="2"/>
        <v>0</v>
      </c>
      <c r="I51" s="87">
        <v>0</v>
      </c>
      <c r="J51" s="87">
        <v>0</v>
      </c>
      <c r="K51" s="87">
        <f t="shared" si="3"/>
        <v>1859</v>
      </c>
      <c r="L51" s="87">
        <v>170</v>
      </c>
      <c r="M51" s="87">
        <v>1689</v>
      </c>
      <c r="N51" s="87">
        <f t="shared" si="4"/>
        <v>1859</v>
      </c>
      <c r="O51" s="87">
        <f t="shared" si="5"/>
        <v>170</v>
      </c>
      <c r="P51" s="87">
        <v>170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f t="shared" si="7"/>
        <v>1689</v>
      </c>
      <c r="W51" s="87">
        <v>1689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f t="shared" si="9"/>
        <v>0</v>
      </c>
      <c r="AD51" s="87">
        <v>0</v>
      </c>
      <c r="AE51" s="87">
        <v>0</v>
      </c>
      <c r="AF51" s="87">
        <f t="shared" si="10"/>
        <v>60</v>
      </c>
      <c r="AG51" s="87">
        <v>60</v>
      </c>
      <c r="AH51" s="87">
        <v>0</v>
      </c>
      <c r="AI51" s="87">
        <v>0</v>
      </c>
      <c r="AJ51" s="87">
        <f t="shared" si="11"/>
        <v>60</v>
      </c>
      <c r="AK51" s="87">
        <v>0</v>
      </c>
      <c r="AL51" s="87">
        <v>0</v>
      </c>
      <c r="AM51" s="87">
        <v>0</v>
      </c>
      <c r="AN51" s="87">
        <v>0</v>
      </c>
      <c r="AO51" s="87">
        <v>0</v>
      </c>
      <c r="AP51" s="87">
        <v>0</v>
      </c>
      <c r="AQ51" s="87">
        <v>0</v>
      </c>
      <c r="AR51" s="87">
        <v>10</v>
      </c>
      <c r="AS51" s="87">
        <v>50</v>
      </c>
      <c r="AT51" s="87">
        <f t="shared" si="13"/>
        <v>0</v>
      </c>
      <c r="AU51" s="87">
        <v>0</v>
      </c>
      <c r="AV51" s="87">
        <v>0</v>
      </c>
      <c r="AW51" s="87">
        <v>0</v>
      </c>
      <c r="AX51" s="87">
        <v>0</v>
      </c>
      <c r="AY51" s="87">
        <v>0</v>
      </c>
      <c r="AZ51" s="87">
        <f t="shared" si="14"/>
        <v>0</v>
      </c>
      <c r="BA51" s="87">
        <v>0</v>
      </c>
      <c r="BB51" s="87">
        <v>0</v>
      </c>
      <c r="BC51" s="87">
        <v>0</v>
      </c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51">
    <sortCondition ref="A8:A51"/>
    <sortCondition ref="B8:B51"/>
    <sortCondition ref="C8:C51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50" man="1"/>
    <brk id="31" min="1" max="50" man="1"/>
    <brk id="45" min="1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08000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08201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08202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08203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08204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08205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08207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08208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08210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08211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08212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08214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08215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08216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08217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08219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08220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08221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08222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08223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08224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08225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08226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08227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08228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08229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08230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08231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08232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08233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08234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08235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08236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08302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08309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08310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08341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08364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08442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08443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08447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08521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 t="str">
        <f>+水洗化人口等!B49</f>
        <v>08542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 t="str">
        <f>+水洗化人口等!B50</f>
        <v>08546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 t="str">
        <f>+水洗化人口等!B51</f>
        <v>08564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2025-01-10T05:40:47Z</dcterms:modified>
</cp:coreProperties>
</file>