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MB3\wk_IT事業部\MOE一廃調査\03_DSG作業用\10_4回目集約結果\08茨城県\環境省廃棄物実態調査集約結果（08茨城県）\"/>
    </mc:Choice>
  </mc:AlternateContent>
  <xr:revisionPtr revIDLastSave="0" documentId="13_ncr:1_{631726B1-DED3-4E27-996C-132E2E663A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水洗化人口等!$A$6:$AD$50</definedName>
    <definedName name="_xlnm.Print_Area" localSheetId="2">し尿集計結果!$A$1:$M$37</definedName>
    <definedName name="_xlnm.Print_Area" localSheetId="1">し尿処理状況!$2:$51</definedName>
    <definedName name="_xlnm.Print_Area" localSheetId="0">水洗化人口等!$2:$51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C8" i="2"/>
  <c r="AC9" i="2"/>
  <c r="AC10" i="2"/>
  <c r="AC11" i="2"/>
  <c r="N11" i="2" s="1"/>
  <c r="AC12" i="2"/>
  <c r="N12" i="2" s="1"/>
  <c r="AC13" i="2"/>
  <c r="AC14" i="2"/>
  <c r="N14" i="2" s="1"/>
  <c r="AC15" i="2"/>
  <c r="AC16" i="2"/>
  <c r="AC17" i="2"/>
  <c r="AC18" i="2"/>
  <c r="AC19" i="2"/>
  <c r="AC20" i="2"/>
  <c r="AC21" i="2"/>
  <c r="N21" i="2" s="1"/>
  <c r="AC22" i="2"/>
  <c r="AC23" i="2"/>
  <c r="AC24" i="2"/>
  <c r="N24" i="2" s="1"/>
  <c r="AC25" i="2"/>
  <c r="AC26" i="2"/>
  <c r="AC27" i="2"/>
  <c r="N27" i="2" s="1"/>
  <c r="AC28" i="2"/>
  <c r="N28" i="2" s="1"/>
  <c r="AC29" i="2"/>
  <c r="N29" i="2" s="1"/>
  <c r="AC30" i="2"/>
  <c r="N30" i="2" s="1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N43" i="2" s="1"/>
  <c r="AC44" i="2"/>
  <c r="AC45" i="2"/>
  <c r="N45" i="2" s="1"/>
  <c r="AC46" i="2"/>
  <c r="N46" i="2" s="1"/>
  <c r="AC47" i="2"/>
  <c r="AC48" i="2"/>
  <c r="AC49" i="2"/>
  <c r="AC50" i="2"/>
  <c r="AC51" i="2"/>
  <c r="V8" i="2"/>
  <c r="V9" i="2"/>
  <c r="V10" i="2"/>
  <c r="V11" i="2"/>
  <c r="V12" i="2"/>
  <c r="V13" i="2"/>
  <c r="V14" i="2"/>
  <c r="V15" i="2"/>
  <c r="V16" i="2"/>
  <c r="N16" i="2" s="1"/>
  <c r="V17" i="2"/>
  <c r="V18" i="2"/>
  <c r="N18" i="2" s="1"/>
  <c r="V19" i="2"/>
  <c r="V20" i="2"/>
  <c r="N20" i="2" s="1"/>
  <c r="V21" i="2"/>
  <c r="V22" i="2"/>
  <c r="V23" i="2"/>
  <c r="N23" i="2" s="1"/>
  <c r="V24" i="2"/>
  <c r="V25" i="2"/>
  <c r="V26" i="2"/>
  <c r="V27" i="2"/>
  <c r="V28" i="2"/>
  <c r="V29" i="2"/>
  <c r="V30" i="2"/>
  <c r="V31" i="2"/>
  <c r="N31" i="2" s="1"/>
  <c r="V32" i="2"/>
  <c r="N32" i="2" s="1"/>
  <c r="V33" i="2"/>
  <c r="V34" i="2"/>
  <c r="V35" i="2"/>
  <c r="V36" i="2"/>
  <c r="N36" i="2" s="1"/>
  <c r="V37" i="2"/>
  <c r="V38" i="2"/>
  <c r="V39" i="2"/>
  <c r="V40" i="2"/>
  <c r="V41" i="2"/>
  <c r="V42" i="2"/>
  <c r="N42" i="2" s="1"/>
  <c r="V43" i="2"/>
  <c r="V44" i="2"/>
  <c r="N44" i="2" s="1"/>
  <c r="V45" i="2"/>
  <c r="V46" i="2"/>
  <c r="V47" i="2"/>
  <c r="N47" i="2" s="1"/>
  <c r="V48" i="2"/>
  <c r="N48" i="2" s="1"/>
  <c r="V49" i="2"/>
  <c r="V50" i="2"/>
  <c r="N50" i="2" s="1"/>
  <c r="V51" i="2"/>
  <c r="O8" i="2"/>
  <c r="N8" i="2" s="1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N10" i="2"/>
  <c r="N13" i="2"/>
  <c r="N15" i="2"/>
  <c r="N26" i="2"/>
  <c r="N34" i="2"/>
  <c r="N37" i="2"/>
  <c r="N39" i="2"/>
  <c r="N40" i="2"/>
  <c r="K8" i="2"/>
  <c r="K9" i="2"/>
  <c r="K10" i="2"/>
  <c r="K11" i="2"/>
  <c r="D11" i="2" s="1"/>
  <c r="K12" i="2"/>
  <c r="K13" i="2"/>
  <c r="D13" i="2" s="1"/>
  <c r="K14" i="2"/>
  <c r="D14" i="2" s="1"/>
  <c r="K15" i="2"/>
  <c r="K16" i="2"/>
  <c r="K17" i="2"/>
  <c r="D17" i="2" s="1"/>
  <c r="K18" i="2"/>
  <c r="K19" i="2"/>
  <c r="K20" i="2"/>
  <c r="K21" i="2"/>
  <c r="K22" i="2"/>
  <c r="K23" i="2"/>
  <c r="D23" i="2" s="1"/>
  <c r="K24" i="2"/>
  <c r="K25" i="2"/>
  <c r="K26" i="2"/>
  <c r="K27" i="2"/>
  <c r="D27" i="2" s="1"/>
  <c r="K28" i="2"/>
  <c r="D28" i="2" s="1"/>
  <c r="K29" i="2"/>
  <c r="D29" i="2" s="1"/>
  <c r="K30" i="2"/>
  <c r="D30" i="2" s="1"/>
  <c r="K31" i="2"/>
  <c r="K32" i="2"/>
  <c r="K33" i="2"/>
  <c r="D33" i="2" s="1"/>
  <c r="K34" i="2"/>
  <c r="K35" i="2"/>
  <c r="K36" i="2"/>
  <c r="K37" i="2"/>
  <c r="K38" i="2"/>
  <c r="K39" i="2"/>
  <c r="K40" i="2"/>
  <c r="K41" i="2"/>
  <c r="K42" i="2"/>
  <c r="K43" i="2"/>
  <c r="D43" i="2" s="1"/>
  <c r="K44" i="2"/>
  <c r="K45" i="2"/>
  <c r="K46" i="2"/>
  <c r="D46" i="2" s="1"/>
  <c r="K47" i="2"/>
  <c r="K48" i="2"/>
  <c r="K49" i="2"/>
  <c r="D49" i="2" s="1"/>
  <c r="K50" i="2"/>
  <c r="K51" i="2"/>
  <c r="H8" i="2"/>
  <c r="H9" i="2"/>
  <c r="H10" i="2"/>
  <c r="H11" i="2"/>
  <c r="H12" i="2"/>
  <c r="H13" i="2"/>
  <c r="H14" i="2"/>
  <c r="H15" i="2"/>
  <c r="H16" i="2"/>
  <c r="H17" i="2"/>
  <c r="H18" i="2"/>
  <c r="D18" i="2" s="1"/>
  <c r="H19" i="2"/>
  <c r="H20" i="2"/>
  <c r="D20" i="2" s="1"/>
  <c r="H21" i="2"/>
  <c r="D21" i="2" s="1"/>
  <c r="H22" i="2"/>
  <c r="H23" i="2"/>
  <c r="H24" i="2"/>
  <c r="D24" i="2" s="1"/>
  <c r="H25" i="2"/>
  <c r="H26" i="2"/>
  <c r="D26" i="2" s="1"/>
  <c r="H27" i="2"/>
  <c r="H28" i="2"/>
  <c r="H29" i="2"/>
  <c r="H30" i="2"/>
  <c r="H31" i="2"/>
  <c r="D31" i="2" s="1"/>
  <c r="H32" i="2"/>
  <c r="D32" i="2" s="1"/>
  <c r="H33" i="2"/>
  <c r="H34" i="2"/>
  <c r="H35" i="2"/>
  <c r="H36" i="2"/>
  <c r="D36" i="2" s="1"/>
  <c r="H37" i="2"/>
  <c r="D37" i="2" s="1"/>
  <c r="H38" i="2"/>
  <c r="H39" i="2"/>
  <c r="H40" i="2"/>
  <c r="H41" i="2"/>
  <c r="H42" i="2"/>
  <c r="H43" i="2"/>
  <c r="H44" i="2"/>
  <c r="D44" i="2" s="1"/>
  <c r="H45" i="2"/>
  <c r="D45" i="2" s="1"/>
  <c r="H46" i="2"/>
  <c r="H47" i="2"/>
  <c r="D47" i="2" s="1"/>
  <c r="H48" i="2"/>
  <c r="D48" i="2" s="1"/>
  <c r="H49" i="2"/>
  <c r="H50" i="2"/>
  <c r="D50" i="2" s="1"/>
  <c r="H51" i="2"/>
  <c r="E8" i="2"/>
  <c r="D8" i="2" s="1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D10" i="2"/>
  <c r="D12" i="2"/>
  <c r="D15" i="2"/>
  <c r="D16" i="2"/>
  <c r="D34" i="2"/>
  <c r="D39" i="2"/>
  <c r="D40" i="2"/>
  <c r="D42" i="2"/>
  <c r="P8" i="1"/>
  <c r="P9" i="1"/>
  <c r="P10" i="1"/>
  <c r="I10" i="1" s="1"/>
  <c r="D10" i="1" s="1"/>
  <c r="P11" i="1"/>
  <c r="P12" i="1"/>
  <c r="I12" i="1" s="1"/>
  <c r="D12" i="1" s="1"/>
  <c r="L12" i="1" s="1"/>
  <c r="P13" i="1"/>
  <c r="I13" i="1" s="1"/>
  <c r="P14" i="1"/>
  <c r="I14" i="1" s="1"/>
  <c r="D14" i="1" s="1"/>
  <c r="N14" i="1" s="1"/>
  <c r="P15" i="1"/>
  <c r="I15" i="1" s="1"/>
  <c r="P16" i="1"/>
  <c r="I16" i="1" s="1"/>
  <c r="D16" i="1" s="1"/>
  <c r="T16" i="1" s="1"/>
  <c r="P17" i="1"/>
  <c r="I17" i="1" s="1"/>
  <c r="D17" i="1" s="1"/>
  <c r="T17" i="1" s="1"/>
  <c r="P18" i="1"/>
  <c r="I18" i="1" s="1"/>
  <c r="D18" i="1" s="1"/>
  <c r="P19" i="1"/>
  <c r="P20" i="1"/>
  <c r="P21" i="1"/>
  <c r="P22" i="1"/>
  <c r="P23" i="1"/>
  <c r="I23" i="1" s="1"/>
  <c r="P24" i="1"/>
  <c r="P25" i="1"/>
  <c r="P26" i="1"/>
  <c r="I26" i="1" s="1"/>
  <c r="D26" i="1" s="1"/>
  <c r="P27" i="1"/>
  <c r="P28" i="1"/>
  <c r="I28" i="1" s="1"/>
  <c r="D28" i="1" s="1"/>
  <c r="L28" i="1" s="1"/>
  <c r="P29" i="1"/>
  <c r="I29" i="1" s="1"/>
  <c r="P30" i="1"/>
  <c r="I30" i="1" s="1"/>
  <c r="D30" i="1" s="1"/>
  <c r="T30" i="1" s="1"/>
  <c r="P31" i="1"/>
  <c r="I31" i="1" s="1"/>
  <c r="P32" i="1"/>
  <c r="I32" i="1" s="1"/>
  <c r="D32" i="1" s="1"/>
  <c r="T32" i="1" s="1"/>
  <c r="P33" i="1"/>
  <c r="I33" i="1" s="1"/>
  <c r="D33" i="1" s="1"/>
  <c r="T33" i="1" s="1"/>
  <c r="P34" i="1"/>
  <c r="I34" i="1" s="1"/>
  <c r="D34" i="1" s="1"/>
  <c r="P35" i="1"/>
  <c r="P36" i="1"/>
  <c r="P37" i="1"/>
  <c r="P38" i="1"/>
  <c r="P39" i="1"/>
  <c r="I39" i="1" s="1"/>
  <c r="P40" i="1"/>
  <c r="P41" i="1"/>
  <c r="P42" i="1"/>
  <c r="I42" i="1" s="1"/>
  <c r="D42" i="1" s="1"/>
  <c r="P43" i="1"/>
  <c r="P44" i="1"/>
  <c r="I44" i="1" s="1"/>
  <c r="D44" i="1" s="1"/>
  <c r="L44" i="1" s="1"/>
  <c r="P45" i="1"/>
  <c r="I45" i="1" s="1"/>
  <c r="P46" i="1"/>
  <c r="I46" i="1" s="1"/>
  <c r="D46" i="1" s="1"/>
  <c r="L46" i="1" s="1"/>
  <c r="P47" i="1"/>
  <c r="I47" i="1" s="1"/>
  <c r="P48" i="1"/>
  <c r="I48" i="1" s="1"/>
  <c r="D48" i="1" s="1"/>
  <c r="T48" i="1" s="1"/>
  <c r="P49" i="1"/>
  <c r="I49" i="1" s="1"/>
  <c r="D49" i="1" s="1"/>
  <c r="T49" i="1" s="1"/>
  <c r="P50" i="1"/>
  <c r="I50" i="1" s="1"/>
  <c r="D50" i="1" s="1"/>
  <c r="P51" i="1"/>
  <c r="I8" i="1"/>
  <c r="I9" i="1"/>
  <c r="I11" i="1"/>
  <c r="I19" i="1"/>
  <c r="D19" i="1" s="1"/>
  <c r="T19" i="1" s="1"/>
  <c r="I20" i="1"/>
  <c r="D20" i="1" s="1"/>
  <c r="L20" i="1" s="1"/>
  <c r="I21" i="1"/>
  <c r="I22" i="1"/>
  <c r="D22" i="1" s="1"/>
  <c r="F22" i="1" s="1"/>
  <c r="I24" i="1"/>
  <c r="I25" i="1"/>
  <c r="D25" i="1" s="1"/>
  <c r="T25" i="1" s="1"/>
  <c r="I27" i="1"/>
  <c r="D27" i="1" s="1"/>
  <c r="T27" i="1" s="1"/>
  <c r="I35" i="1"/>
  <c r="D35" i="1" s="1"/>
  <c r="T35" i="1" s="1"/>
  <c r="I36" i="1"/>
  <c r="D36" i="1" s="1"/>
  <c r="L36" i="1" s="1"/>
  <c r="I37" i="1"/>
  <c r="I38" i="1"/>
  <c r="D38" i="1" s="1"/>
  <c r="N38" i="1" s="1"/>
  <c r="I40" i="1"/>
  <c r="I41" i="1"/>
  <c r="I43" i="1"/>
  <c r="I51" i="1"/>
  <c r="D51" i="1" s="1"/>
  <c r="T51" i="1" s="1"/>
  <c r="E8" i="1"/>
  <c r="D8" i="1" s="1"/>
  <c r="T8" i="1" s="1"/>
  <c r="E9" i="1"/>
  <c r="D9" i="1" s="1"/>
  <c r="T9" i="1" s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D24" i="1" s="1"/>
  <c r="T24" i="1" s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D11" i="1"/>
  <c r="T11" i="1" s="1"/>
  <c r="D40" i="1"/>
  <c r="T40" i="1" s="1"/>
  <c r="D41" i="1"/>
  <c r="T41" i="1" s="1"/>
  <c r="D43" i="1"/>
  <c r="T43" i="1" s="1"/>
  <c r="D21" i="1" l="1"/>
  <c r="D9" i="2"/>
  <c r="N38" i="2"/>
  <c r="N22" i="2"/>
  <c r="D41" i="2"/>
  <c r="D15" i="1"/>
  <c r="L15" i="1" s="1"/>
  <c r="D22" i="2"/>
  <c r="D37" i="1"/>
  <c r="L37" i="1" s="1"/>
  <c r="D47" i="1"/>
  <c r="F47" i="1" s="1"/>
  <c r="D31" i="1"/>
  <c r="D38" i="2"/>
  <c r="D51" i="2"/>
  <c r="D35" i="2"/>
  <c r="D19" i="2"/>
  <c r="D25" i="2"/>
  <c r="D45" i="1"/>
  <c r="D29" i="1"/>
  <c r="D13" i="1"/>
  <c r="N51" i="2"/>
  <c r="N35" i="2"/>
  <c r="N19" i="2"/>
  <c r="N49" i="2"/>
  <c r="N33" i="2"/>
  <c r="N17" i="2"/>
  <c r="D39" i="1"/>
  <c r="L39" i="1" s="1"/>
  <c r="D23" i="1"/>
  <c r="N41" i="2"/>
  <c r="N25" i="2"/>
  <c r="N9" i="2"/>
  <c r="L10" i="1"/>
  <c r="T10" i="1"/>
  <c r="N10" i="1"/>
  <c r="J10" i="1"/>
  <c r="F10" i="1"/>
  <c r="T34" i="1"/>
  <c r="N34" i="1"/>
  <c r="J34" i="1"/>
  <c r="F34" i="1"/>
  <c r="L34" i="1"/>
  <c r="T26" i="1"/>
  <c r="N26" i="1"/>
  <c r="J26" i="1"/>
  <c r="F26" i="1"/>
  <c r="L26" i="1"/>
  <c r="L31" i="1"/>
  <c r="T31" i="1"/>
  <c r="N31" i="1"/>
  <c r="J31" i="1"/>
  <c r="F31" i="1"/>
  <c r="L23" i="1"/>
  <c r="T23" i="1"/>
  <c r="N23" i="1"/>
  <c r="J23" i="1"/>
  <c r="F23" i="1"/>
  <c r="L42" i="1"/>
  <c r="T42" i="1"/>
  <c r="N42" i="1"/>
  <c r="J42" i="1"/>
  <c r="F42" i="1"/>
  <c r="T18" i="1"/>
  <c r="N18" i="1"/>
  <c r="J18" i="1"/>
  <c r="F18" i="1"/>
  <c r="L18" i="1"/>
  <c r="L45" i="1"/>
  <c r="T45" i="1"/>
  <c r="N45" i="1"/>
  <c r="J45" i="1"/>
  <c r="F45" i="1"/>
  <c r="L29" i="1"/>
  <c r="T29" i="1"/>
  <c r="N29" i="1"/>
  <c r="J29" i="1"/>
  <c r="F29" i="1"/>
  <c r="L21" i="1"/>
  <c r="T21" i="1"/>
  <c r="N21" i="1"/>
  <c r="J21" i="1"/>
  <c r="F21" i="1"/>
  <c r="L13" i="1"/>
  <c r="T13" i="1"/>
  <c r="N13" i="1"/>
  <c r="J13" i="1"/>
  <c r="F13" i="1"/>
  <c r="T50" i="1"/>
  <c r="N50" i="1"/>
  <c r="J50" i="1"/>
  <c r="F50" i="1"/>
  <c r="L50" i="1"/>
  <c r="F38" i="1"/>
  <c r="J38" i="1"/>
  <c r="N30" i="1"/>
  <c r="L51" i="1"/>
  <c r="L43" i="1"/>
  <c r="L35" i="1"/>
  <c r="L27" i="1"/>
  <c r="L19" i="1"/>
  <c r="L11" i="1"/>
  <c r="F46" i="1"/>
  <c r="J14" i="1"/>
  <c r="T46" i="1"/>
  <c r="L49" i="1"/>
  <c r="L41" i="1"/>
  <c r="L33" i="1"/>
  <c r="L25" i="1"/>
  <c r="L17" i="1"/>
  <c r="L9" i="1"/>
  <c r="J46" i="1"/>
  <c r="N22" i="1"/>
  <c r="T14" i="1"/>
  <c r="F44" i="1"/>
  <c r="F36" i="1"/>
  <c r="F28" i="1"/>
  <c r="F20" i="1"/>
  <c r="F12" i="1"/>
  <c r="J44" i="1"/>
  <c r="J36" i="1"/>
  <c r="J28" i="1"/>
  <c r="J20" i="1"/>
  <c r="J12" i="1"/>
  <c r="L48" i="1"/>
  <c r="L40" i="1"/>
  <c r="L32" i="1"/>
  <c r="L24" i="1"/>
  <c r="L16" i="1"/>
  <c r="L8" i="1"/>
  <c r="N44" i="1"/>
  <c r="N36" i="1"/>
  <c r="N28" i="1"/>
  <c r="N20" i="1"/>
  <c r="N12" i="1"/>
  <c r="T44" i="1"/>
  <c r="T36" i="1"/>
  <c r="T28" i="1"/>
  <c r="T20" i="1"/>
  <c r="T12" i="1"/>
  <c r="F14" i="1"/>
  <c r="N46" i="1"/>
  <c r="T22" i="1"/>
  <c r="F51" i="1"/>
  <c r="F43" i="1"/>
  <c r="F35" i="1"/>
  <c r="F27" i="1"/>
  <c r="F19" i="1"/>
  <c r="F11" i="1"/>
  <c r="J51" i="1"/>
  <c r="J43" i="1"/>
  <c r="J35" i="1"/>
  <c r="J27" i="1"/>
  <c r="J19" i="1"/>
  <c r="J11" i="1"/>
  <c r="N51" i="1"/>
  <c r="N43" i="1"/>
  <c r="N35" i="1"/>
  <c r="N27" i="1"/>
  <c r="N19" i="1"/>
  <c r="N11" i="1"/>
  <c r="J30" i="1"/>
  <c r="L38" i="1"/>
  <c r="L30" i="1"/>
  <c r="L22" i="1"/>
  <c r="L14" i="1"/>
  <c r="F30" i="1"/>
  <c r="J22" i="1"/>
  <c r="T38" i="1"/>
  <c r="F49" i="1"/>
  <c r="F41" i="1"/>
  <c r="F33" i="1"/>
  <c r="F25" i="1"/>
  <c r="F17" i="1"/>
  <c r="F9" i="1"/>
  <c r="J49" i="1"/>
  <c r="J41" i="1"/>
  <c r="J33" i="1"/>
  <c r="J25" i="1"/>
  <c r="J17" i="1"/>
  <c r="J9" i="1"/>
  <c r="N49" i="1"/>
  <c r="N41" i="1"/>
  <c r="N33" i="1"/>
  <c r="N25" i="1"/>
  <c r="N17" i="1"/>
  <c r="N9" i="1"/>
  <c r="F48" i="1"/>
  <c r="F40" i="1"/>
  <c r="F32" i="1"/>
  <c r="F24" i="1"/>
  <c r="F16" i="1"/>
  <c r="F8" i="1"/>
  <c r="J48" i="1"/>
  <c r="J40" i="1"/>
  <c r="J32" i="1"/>
  <c r="J24" i="1"/>
  <c r="J16" i="1"/>
  <c r="J8" i="1"/>
  <c r="N48" i="1"/>
  <c r="N40" i="1"/>
  <c r="N32" i="1"/>
  <c r="N24" i="1"/>
  <c r="N16" i="1"/>
  <c r="N8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J15" i="1" l="1"/>
  <c r="J47" i="1"/>
  <c r="F37" i="1"/>
  <c r="N47" i="1"/>
  <c r="N37" i="1"/>
  <c r="L47" i="1"/>
  <c r="J37" i="1"/>
  <c r="T37" i="1"/>
  <c r="F39" i="1"/>
  <c r="F15" i="1"/>
  <c r="N39" i="1"/>
  <c r="T47" i="1"/>
  <c r="J39" i="1"/>
  <c r="T39" i="1"/>
  <c r="T15" i="1"/>
  <c r="N15" i="1"/>
  <c r="O7" i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E7" i="1" l="1"/>
  <c r="I7" i="1"/>
  <c r="E7" i="2"/>
  <c r="AZ7" i="2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<sst xmlns="http://schemas.openxmlformats.org/spreadsheetml/2006/main" count="890" uniqueCount="350">
  <si>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</si>
  <si>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</si>
  <si>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</si>
  <si>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</si>
  <si>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</si>
  <si>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</si>
  <si>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</si>
  <si>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</si>
  <si>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</si>
  <si>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</si>
  <si>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</si>
  <si>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</si>
  <si>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</si>
  <si>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</si>
  <si>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</si>
  <si>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</si>
  <si>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</si>
  <si>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</si>
  <si>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</si>
  <si>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</si>
  <si>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</si>
  <si>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</si>
  <si>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</si>
  <si>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</si>
  <si>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</si>
  <si>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</si>
  <si>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</si>
  <si>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</si>
  <si>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</si>
  <si>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</si>
  <si>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</si>
  <si>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</si>
  <si>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</si>
  <si>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</si>
  <si>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</si>
  <si>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</si>
  <si>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</si>
  <si>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</si>
  <si>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</si>
  <si>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</si>
  <si>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</si>
  <si>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</si>
  <si>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</si>
  <si>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</si>
  <si>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</si>
  <si>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</si>
  <si>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</si>
  <si>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</si>
  <si>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</si>
  <si>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</si>
  <si>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</si>
  <si>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</si>
  <si>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</si>
  <si>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</si>
  <si>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</si>
  <si>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</si>
  <si>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</si>
  <si>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</si>
  <si>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</si>
  <si>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</si>
  <si>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</si>
  <si>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</si>
  <si>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</si>
  <si>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</si>
  <si>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</si>
  <si>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</si>
  <si>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</si>
  <si>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</si>
  <si>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</si>
  <si>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</si>
  <si>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</si>
  <si>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</si>
  <si>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</si>
  <si>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</si>
  <si>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</si>
  <si>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</si>
  <si>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</si>
  <si>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</si>
  <si>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</si>
  <si>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</si>
  <si>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</si>
  <si>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</si>
  <si>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</si>
  <si>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</si>
  <si>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</si>
  <si>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</si>
  <si>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</si>
  <si>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</si>
  <si>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</si>
  <si>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</si>
  <si>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</si>
  <si>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</si>
  <si>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</si>
  <si>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</si>
  <si>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</si>
  <si>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</si>
  <si>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</si>
  <si>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</si>
  <si>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</si>
  <si>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</si>
  <si>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</si>
  <si>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</si>
  <si>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</si>
  <si>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</si>
  <si>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</si>
  <si>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</si>
  <si>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</si>
  <si>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</si>
  <si>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</si>
  <si>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</si>
  <si>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</si>
  <si>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</si>
  <si>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</si>
  <si>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</si>
  <si>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</si>
  <si>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</si>
  <si>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</si>
  <si>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</si>
  <si>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</si>
  <si>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</si>
  <si>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</si>
  <si>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</si>
  <si>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</si>
  <si>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</si>
  <si>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</si>
  <si>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</si>
  <si>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</si>
  <si>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</si>
  <si>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</si>
  <si>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</si>
  <si>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</si>
  <si>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</si>
  <si>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</si>
  <si>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</si>
  <si>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</si>
  <si>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</si>
  <si>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</si>
  <si>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</si>
  <si>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</si>
  <si>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</si>
  <si>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</si>
  <si>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</si>
  <si>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</si>
  <si>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</si>
  <si>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</si>
  <si>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</si>
  <si>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</si>
  <si>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</si>
  <si>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</si>
  <si>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</si>
  <si>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</si>
  <si>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</si>
  <si>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</si>
  <si>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</si>
  <si>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</si>
  <si>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</si>
  <si>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</si>
  <si>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</si>
  <si>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</si>
  <si>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</si>
  <si>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</si>
  <si>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</si>
  <si>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</si>
  <si>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</si>
  <si>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</si>
  <si>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</si>
  <si>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</si>
  <si>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</si>
  <si>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</si>
  <si>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</si>
  <si>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</si>
  <si>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</si>
  <si>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</si>
  <si>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</si>
  <si>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</si>
  <si>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</si>
  <si>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</si>
  <si>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</si>
  <si>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</si>
  <si>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</si>
  <si>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</si>
  <si>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</si>
  <si>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</si>
  <si>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</si>
  <si>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</si>
  <si>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</si>
  <si>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</si>
  <si>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</si>
  <si>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</si>
  <si>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</si>
  <si>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</si>
  <si>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</si>
  <si>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</si>
  <si>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</si>
  <si>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</si>
  <si>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</si>
  <si>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</si>
  <si>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</si>
  <si>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</si>
  <si>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</si>
  <si>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</si>
  <si>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</si>
  <si>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</si>
  <si>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</si>
  <si>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</si>
  <si>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</si>
  <si>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</si>
  <si>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</si>
  <si>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</si>
  <si>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</si>
  <si>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</si>
  <si>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</si>
  <si>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</si>
  <si>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</si>
  <si>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</si>
  <si>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</si>
  <si>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</si>
  <si>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</si>
  <si>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</si>
  <si>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</si>
  <si>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</si>
  <si>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</si>
  <si>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</si>
  <si>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</si>
  <si>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</si>
  <si>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</si>
  <si>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</si>
  <si>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</si>
  <si>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</si>
  <si>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</si>
  <si>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</si>
  <si>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</si>
  <si>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</si>
  <si>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</si>
  <si>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</si>
  <si>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</si>
  <si>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</si>
  <si>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</si>
  <si>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</si>
  <si>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</si>
  <si>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</si>
  <si>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</si>
  <si>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</si>
  <si>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</si>
  <si>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</si>
  <si>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</si>
  <si>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</si>
  <si>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</si>
  <si>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</si>
  <si>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</si>
  <si>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</si>
  <si>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</si>
  <si>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</si>
  <si>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</si>
  <si>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</si>
  <si>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</si>
  <si>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08000</t>
  </si>
  <si>
    <t>水洗化人口等（令和5年度実績）</t>
    <phoneticPr fontId="3"/>
  </si>
  <si>
    <t>し尿処理の状況（令和5年度実績）</t>
    <phoneticPr fontId="3"/>
  </si>
  <si>
    <t>08201</t>
  </si>
  <si>
    <t>水戸市</t>
  </si>
  <si>
    <t/>
  </si>
  <si>
    <t>○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</si>
  <si>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</si>
  <si>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</si>
  <si>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</si>
  <si>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</si>
  <si>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</si>
  <si>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</si>
  <si>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</si>
  <si>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</si>
  <si>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</si>
  <si>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</si>
  <si>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</si>
  <si>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龍ケ崎市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</si>
  <si>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</si>
  <si>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</si>
  <si>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</si>
  <si>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</si>
  <si>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</si>
  <si>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</si>
  <si>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</si>
  <si>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</si>
  <si>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</si>
  <si>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</si>
  <si>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</si>
  <si>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</si>
  <si>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</si>
  <si>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</si>
  <si>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</si>
  <si>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</si>
  <si>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</si>
  <si>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</si>
  <si>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</si>
  <si>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</si>
  <si>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</si>
  <si>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</si>
  <si>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</si>
  <si>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</si>
  <si>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</si>
  <si>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</si>
  <si>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</si>
  <si>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</si>
  <si>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</si>
  <si>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</si>
  <si>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</si>
  <si>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</si>
  <si>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</si>
  <si>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</si>
  <si>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</si>
  <si>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</si>
  <si>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</si>
  <si>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</si>
  <si>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</si>
  <si>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</si>
  <si>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</si>
  <si>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</si>
  <si>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</si>
  <si>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</si>
  <si>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</si>
  <si>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</si>
  <si>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</si>
  <si>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</si>
  <si>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</si>
  <si>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</si>
  <si>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</si>
  <si>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</si>
  <si>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</si>
  <si>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</si>
  <si>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</si>
  <si>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</si>
  <si>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</si>
  <si>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</si>
  <si>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</si>
  <si>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</si>
  <si>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</si>
  <si>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</si>
  <si>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</si>
  <si>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</si>
  <si>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</si>
  <si>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</si>
  <si>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</si>
  <si>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</si>
  <si>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</si>
  <si>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</si>
  <si>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</si>
  <si>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</si>
  <si>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</si>
  <si>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</si>
  <si>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総人口のうち、外国人人口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</si>
</sst>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);[Red]\(#,##0\)"/>
    <numFmt numFmtId="178" formatCode="#,##0.0"/>
  </numFmts>
  <fonts count="1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7" fillId="0" borderId="0" xfId="0" quotePrefix="1" applyFont="1">
      <alignment vertical="center"/>
    </xf>
    <xf numFmtId="0" fontId="7" fillId="0" borderId="0" xfId="0" quotePrefix="1" applyFont="1" applyAlignment="1">
      <alignment horizontal="center" vertical="center"/>
    </xf>
    <xf numFmtId="0" fontId="7" fillId="0" borderId="0" xfId="0" quotePrefix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</cellXfs>
  <cellStyles count="9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_0625し尿市1" xfId="4" xr:uid="{00000000-0005-0000-0000-000004000000}"/>
    <cellStyle name="標準_0625し尿市2" xfId="5" xr:uid="{00000000-0005-0000-0000-000005000000}"/>
    <cellStyle name="標準_H12集計結果（ごみ処理状況）" xfId="6" xr:uid="{00000000-0005-0000-0000-000006000000}"/>
    <cellStyle name="標準_H12集計結果（し尿処理）" xfId="7" xr:uid="{00000000-0005-0000-0000-000007000000}"/>
    <cellStyle name="標準_H12集計結果（経費）" xfId="8" xr:uid="{00000000-0005-0000-0000-000008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65" customWidth="1"/>
    <col min="2" max="2" width="8.75" style="68" customWidth="1"/>
    <col min="3" max="3" width="12.625" style="65" customWidth="1"/>
    <col min="4" max="5" width="11.75" style="69" customWidth="1"/>
    <col min="6" max="6" width="11.75" style="107" customWidth="1"/>
    <col min="7" max="9" width="11.75" style="69" customWidth="1"/>
    <col min="10" max="10" width="11.75" style="70" customWidth="1"/>
    <col min="11" max="11" width="11.75" style="69" customWidth="1"/>
    <col min="12" max="12" width="11.75" style="70" customWidth="1"/>
    <col min="13" max="13" width="11.75" style="69" customWidth="1"/>
    <col min="14" max="14" width="11.75" style="70" customWidth="1"/>
    <col min="15" max="19" width="11.75" style="69" customWidth="1"/>
    <col min="20" max="20" width="11.75" style="70" customWidth="1"/>
    <col min="21" max="21" width="12.125" style="69" customWidth="1"/>
    <col min="22" max="25" width="8.625" style="65" customWidth="1"/>
    <col min="26" max="29" width="9" style="65"/>
    <col min="30" max="31" width="9" style="112"/>
    <col min="32" max="16384" width="9" style="65"/>
  </cols>
  <sheetData>
    <row r="1" spans="1:31" ht="17.25" x14ac:dyDescent="0.15">
      <c r="A1" s="46" t="s">
        <v>257</v>
      </c>
      <c r="B1" s="109"/>
      <c r="C1" s="109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22.5" x14ac:dyDescent="0.15">
      <c r="A2" s="128" t="s">
        <v>192</v>
      </c>
      <c r="B2" s="132" t="s">
        <v>193</v>
      </c>
      <c r="C2" s="133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349</v>
      </c>
      <c r="V2" s="118" t="s">
        <v>196</v>
      </c>
      <c r="W2" s="119"/>
      <c r="X2" s="119"/>
      <c r="Y2" s="120"/>
      <c r="Z2" s="130" t="s">
        <v>197</v>
      </c>
      <c r="AA2" s="119"/>
      <c r="AB2" s="119"/>
      <c r="AC2" s="120"/>
      <c r="AD2" s="113"/>
      <c r="AE2" s="113"/>
    </row>
    <row r="3" spans="1:31" s="66" customFormat="1" ht="13.5" customHeight="1" x14ac:dyDescent="0.15">
      <c r="A3" s="131"/>
      <c r="B3" s="131"/>
      <c r="C3" s="134"/>
      <c r="D3" s="54" t="s">
        <v>198</v>
      </c>
      <c r="E3" s="53" t="s">
        <v>199</v>
      </c>
      <c r="F3" s="101"/>
      <c r="G3" s="51"/>
      <c r="H3" s="55"/>
      <c r="I3" s="53" t="s">
        <v>254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21"/>
      <c r="W3" s="122"/>
      <c r="X3" s="122"/>
      <c r="Y3" s="123"/>
      <c r="Z3" s="121"/>
      <c r="AA3" s="122"/>
      <c r="AB3" s="122"/>
      <c r="AC3" s="123"/>
      <c r="AD3" s="113"/>
      <c r="AE3" s="113"/>
    </row>
    <row r="4" spans="1:31" s="66" customFormat="1" ht="18.75" customHeight="1" x14ac:dyDescent="0.15">
      <c r="A4" s="131"/>
      <c r="B4" s="131"/>
      <c r="C4" s="134"/>
      <c r="D4" s="54"/>
      <c r="E4" s="126" t="s">
        <v>198</v>
      </c>
      <c r="F4" s="124" t="s">
        <v>248</v>
      </c>
      <c r="G4" s="124" t="s">
        <v>242</v>
      </c>
      <c r="H4" s="124" t="s">
        <v>200</v>
      </c>
      <c r="I4" s="126" t="s">
        <v>198</v>
      </c>
      <c r="J4" s="124" t="s">
        <v>201</v>
      </c>
      <c r="K4" s="124" t="s">
        <v>202</v>
      </c>
      <c r="L4" s="124" t="s">
        <v>203</v>
      </c>
      <c r="M4" s="124" t="s">
        <v>255</v>
      </c>
      <c r="N4" s="124" t="s">
        <v>204</v>
      </c>
      <c r="O4" s="116" t="s">
        <v>249</v>
      </c>
      <c r="P4" s="127" t="s">
        <v>205</v>
      </c>
      <c r="Q4" s="100"/>
      <c r="R4" s="100"/>
      <c r="S4" s="57"/>
      <c r="T4" s="124" t="s">
        <v>206</v>
      </c>
      <c r="U4" s="58"/>
      <c r="V4" s="124" t="s">
        <v>207</v>
      </c>
      <c r="W4" s="124" t="s">
        <v>244</v>
      </c>
      <c r="X4" s="128" t="s">
        <v>208</v>
      </c>
      <c r="Y4" s="128" t="s">
        <v>209</v>
      </c>
      <c r="Z4" s="124" t="s">
        <v>207</v>
      </c>
      <c r="AA4" s="124" t="s">
        <v>243</v>
      </c>
      <c r="AB4" s="128" t="s">
        <v>208</v>
      </c>
      <c r="AC4" s="128" t="s">
        <v>209</v>
      </c>
      <c r="AD4" s="113"/>
      <c r="AE4" s="113"/>
    </row>
    <row r="5" spans="1:31" s="66" customFormat="1" ht="22.5" customHeight="1" x14ac:dyDescent="0.15">
      <c r="A5" s="131"/>
      <c r="B5" s="131"/>
      <c r="C5" s="134"/>
      <c r="D5" s="54"/>
      <c r="E5" s="126"/>
      <c r="F5" s="125"/>
      <c r="G5" s="125"/>
      <c r="H5" s="125"/>
      <c r="I5" s="126"/>
      <c r="J5" s="125"/>
      <c r="K5" s="125"/>
      <c r="L5" s="125"/>
      <c r="M5" s="125"/>
      <c r="N5" s="125"/>
      <c r="O5" s="117"/>
      <c r="P5" s="125"/>
      <c r="Q5" s="99" t="s">
        <v>246</v>
      </c>
      <c r="R5" s="99" t="s">
        <v>210</v>
      </c>
      <c r="S5" s="59" t="s">
        <v>247</v>
      </c>
      <c r="T5" s="125"/>
      <c r="U5" s="60"/>
      <c r="V5" s="125"/>
      <c r="W5" s="125"/>
      <c r="X5" s="129"/>
      <c r="Y5" s="129"/>
      <c r="Z5" s="125"/>
      <c r="AA5" s="125"/>
      <c r="AB5" s="129"/>
      <c r="AC5" s="129"/>
      <c r="AD5" s="113"/>
      <c r="AE5" s="113"/>
    </row>
    <row r="6" spans="1:31" s="67" customFormat="1" ht="13.5" customHeight="1" x14ac:dyDescent="0.15">
      <c r="A6" s="131"/>
      <c r="B6" s="131"/>
      <c r="C6" s="134"/>
      <c r="D6" s="61" t="s">
        <v>211</v>
      </c>
      <c r="E6" s="61" t="s">
        <v>211</v>
      </c>
      <c r="F6" s="62" t="s">
        <v>212</v>
      </c>
      <c r="G6" s="61" t="s">
        <v>211</v>
      </c>
      <c r="H6" s="61" t="s">
        <v>211</v>
      </c>
      <c r="I6" s="61" t="s">
        <v>211</v>
      </c>
      <c r="J6" s="62" t="s">
        <v>212</v>
      </c>
      <c r="K6" s="61" t="s">
        <v>211</v>
      </c>
      <c r="L6" s="62" t="s">
        <v>212</v>
      </c>
      <c r="M6" s="61" t="s">
        <v>211</v>
      </c>
      <c r="N6" s="62" t="s">
        <v>212</v>
      </c>
      <c r="O6" s="61" t="s">
        <v>211</v>
      </c>
      <c r="P6" s="61" t="s">
        <v>211</v>
      </c>
      <c r="Q6" s="61" t="s">
        <v>211</v>
      </c>
      <c r="R6" s="61" t="s">
        <v>211</v>
      </c>
      <c r="S6" s="61" t="s">
        <v>211</v>
      </c>
      <c r="T6" s="62" t="s">
        <v>212</v>
      </c>
      <c r="U6" s="63" t="s">
        <v>211</v>
      </c>
      <c r="V6" s="62"/>
      <c r="W6" s="62"/>
      <c r="X6" s="62"/>
      <c r="Y6" s="64"/>
      <c r="Z6" s="62"/>
      <c r="AA6" s="62"/>
      <c r="AB6" s="62"/>
      <c r="AC6" s="64"/>
      <c r="AD6" s="114"/>
      <c r="AE6" s="114"/>
    </row>
    <row r="7" spans="1:31" ht="13.5" customHeight="1" x14ac:dyDescent="0.15">
      <c r="A7" s="92" t="s">
        <v>46</v>
      </c>
      <c r="B7" s="108" t="s">
        <v>256</v>
      </c>
      <c r="C7" s="92" t="s">
        <v>198</v>
      </c>
      <c r="D7" s="93">
        <f t="shared" ref="D7:D51" si="0">+SUM(E7,+I7)</f>
        <v>2867491</v>
      </c>
      <c r="E7" s="93">
        <f t="shared" ref="E7:E51" si="1">+SUM(G7+H7)</f>
        <v>181286</v>
      </c>
      <c r="F7" s="94">
        <f t="shared" ref="F7:F51" si="2">IF(D7&gt;0,E7/D7*100,"-")</f>
        <v>6.3221122577193798</v>
      </c>
      <c r="G7" s="93">
        <f>SUM(G$8:G$207)</f>
        <v>181246</v>
      </c>
      <c r="H7" s="93">
        <f>SUM(H$8:H$207)</f>
        <v>40</v>
      </c>
      <c r="I7" s="93">
        <f t="shared" ref="I7:I51" si="3">+SUM(K7,+M7,O7+P7)</f>
        <v>2686205</v>
      </c>
      <c r="J7" s="94">
        <f t="shared" ref="J7:J51" si="4">IF(D7&gt;0,I7/D7*100,"-")</f>
        <v>93.677887742280618</v>
      </c>
      <c r="K7" s="93">
        <f>SUM(K$8:K$207)</f>
        <v>1713598</v>
      </c>
      <c r="L7" s="94">
        <f t="shared" ref="L7:L51" si="5">IF(D7&gt;0,K7/D7*100,"-")</f>
        <v>59.75949009081458</v>
      </c>
      <c r="M7" s="93">
        <f>SUM(M$8:M$207)</f>
        <v>7188</v>
      </c>
      <c r="N7" s="94">
        <f t="shared" ref="N7:N51" si="6">IF(D7&gt;0,M7/D7*100,"-")</f>
        <v>0.25067210324286981</v>
      </c>
      <c r="O7" s="91">
        <f>SUM(O$8:O$207)</f>
        <v>129984</v>
      </c>
      <c r="P7" s="93">
        <f t="shared" ref="P7:P51" si="7">SUM(Q7:S7)</f>
        <v>835435</v>
      </c>
      <c r="Q7" s="93">
        <f>SUM(Q$8:Q$207)</f>
        <v>242299</v>
      </c>
      <c r="R7" s="93">
        <f>SUM(R$8:R$207)</f>
        <v>560333</v>
      </c>
      <c r="S7" s="93">
        <f>SUM(S$8:S$207)</f>
        <v>32803</v>
      </c>
      <c r="T7" s="94">
        <f t="shared" ref="T7:T51" si="8">IF(D7&gt;0,P7/D7*100,"-")</f>
        <v>29.13470347422189</v>
      </c>
      <c r="U7" s="93">
        <f>SUM(U$8:U$207)</f>
        <v>87044</v>
      </c>
      <c r="V7" s="95">
        <f t="shared" ref="V7:AC7" si="9">COUNTIF(V$8:V$207,"○")</f>
        <v>19</v>
      </c>
      <c r="W7" s="95">
        <f t="shared" si="9"/>
        <v>0</v>
      </c>
      <c r="X7" s="95">
        <f t="shared" si="9"/>
        <v>0</v>
      </c>
      <c r="Y7" s="95">
        <f t="shared" si="9"/>
        <v>25</v>
      </c>
      <c r="Z7" s="95">
        <f t="shared" si="9"/>
        <v>15</v>
      </c>
      <c r="AA7" s="95">
        <f t="shared" si="9"/>
        <v>0</v>
      </c>
      <c r="AB7" s="95">
        <f t="shared" si="9"/>
        <v>0</v>
      </c>
      <c r="AC7" s="95">
        <f t="shared" si="9"/>
        <v>29</v>
      </c>
    </row>
    <row r="8" spans="1:31" ht="13.5" customHeight="1" x14ac:dyDescent="0.15">
      <c r="A8" s="85" t="s">
        <v>46</v>
      </c>
      <c r="B8" s="86" t="s">
        <v>259</v>
      </c>
      <c r="C8" s="85" t="s">
        <v>260</v>
      </c>
      <c r="D8" s="87">
        <f t="shared" si="0"/>
        <v>269038</v>
      </c>
      <c r="E8" s="87">
        <f t="shared" si="1"/>
        <v>5269</v>
      </c>
      <c r="F8" s="106">
        <f t="shared" si="2"/>
        <v>1.9584593997873907</v>
      </c>
      <c r="G8" s="87">
        <v>5269</v>
      </c>
      <c r="H8" s="87">
        <v>0</v>
      </c>
      <c r="I8" s="87">
        <f t="shared" si="3"/>
        <v>263769</v>
      </c>
      <c r="J8" s="88">
        <f t="shared" si="4"/>
        <v>98.041540600212613</v>
      </c>
      <c r="K8" s="87">
        <v>191240</v>
      </c>
      <c r="L8" s="88">
        <f t="shared" si="5"/>
        <v>71.0828953530728</v>
      </c>
      <c r="M8" s="87">
        <v>0</v>
      </c>
      <c r="N8" s="88">
        <f t="shared" si="6"/>
        <v>0</v>
      </c>
      <c r="O8" s="87">
        <v>8293</v>
      </c>
      <c r="P8" s="87">
        <f t="shared" si="7"/>
        <v>64236</v>
      </c>
      <c r="Q8" s="87">
        <v>16643</v>
      </c>
      <c r="R8" s="87">
        <v>47593</v>
      </c>
      <c r="S8" s="87">
        <v>0</v>
      </c>
      <c r="T8" s="88">
        <f t="shared" si="8"/>
        <v>23.876181059924619</v>
      </c>
      <c r="U8" s="87">
        <v>3917</v>
      </c>
      <c r="V8" s="85" t="s">
        <v>262</v>
      </c>
      <c r="W8" s="85"/>
      <c r="X8" s="85"/>
      <c r="Y8" s="85"/>
      <c r="Z8" s="85"/>
      <c r="AA8" s="85"/>
      <c r="AB8" s="85"/>
      <c r="AC8" s="85" t="s">
        <v>262</v>
      </c>
      <c r="AD8" s="115" t="s">
        <v>261</v>
      </c>
    </row>
    <row r="9" spans="1:31" ht="13.5" customHeight="1" x14ac:dyDescent="0.15">
      <c r="A9" s="85" t="s">
        <v>46</v>
      </c>
      <c r="B9" s="86" t="s">
        <v>263</v>
      </c>
      <c r="C9" s="85" t="s">
        <v>264</v>
      </c>
      <c r="D9" s="87">
        <f t="shared" si="0"/>
        <v>167678</v>
      </c>
      <c r="E9" s="87">
        <f t="shared" si="1"/>
        <v>1440</v>
      </c>
      <c r="F9" s="106">
        <f t="shared" si="2"/>
        <v>0.85878886914204611</v>
      </c>
      <c r="G9" s="87">
        <v>1440</v>
      </c>
      <c r="H9" s="87">
        <v>0</v>
      </c>
      <c r="I9" s="87">
        <f t="shared" si="3"/>
        <v>166238</v>
      </c>
      <c r="J9" s="88">
        <f t="shared" si="4"/>
        <v>99.141211130857954</v>
      </c>
      <c r="K9" s="87">
        <v>163612</v>
      </c>
      <c r="L9" s="88">
        <f t="shared" si="5"/>
        <v>97.575114206991969</v>
      </c>
      <c r="M9" s="87">
        <v>0</v>
      </c>
      <c r="N9" s="88">
        <f t="shared" si="6"/>
        <v>0</v>
      </c>
      <c r="O9" s="87">
        <v>0</v>
      </c>
      <c r="P9" s="87">
        <f t="shared" si="7"/>
        <v>2626</v>
      </c>
      <c r="Q9" s="87">
        <v>687</v>
      </c>
      <c r="R9" s="87">
        <v>1939</v>
      </c>
      <c r="S9" s="87">
        <v>0</v>
      </c>
      <c r="T9" s="88">
        <f t="shared" si="8"/>
        <v>1.566096923865981</v>
      </c>
      <c r="U9" s="87">
        <v>1600</v>
      </c>
      <c r="V9" s="85"/>
      <c r="W9" s="85"/>
      <c r="X9" s="85"/>
      <c r="Y9" s="85" t="s">
        <v>262</v>
      </c>
      <c r="Z9" s="85"/>
      <c r="AA9" s="85"/>
      <c r="AB9" s="85"/>
      <c r="AC9" s="85" t="s">
        <v>262</v>
      </c>
      <c r="AD9" s="115" t="s">
        <v>261</v>
      </c>
    </row>
    <row r="10" spans="1:31" ht="13.5" customHeight="1" x14ac:dyDescent="0.15">
      <c r="A10" s="85" t="s">
        <v>46</v>
      </c>
      <c r="B10" s="86" t="s">
        <v>265</v>
      </c>
      <c r="C10" s="85" t="s">
        <v>266</v>
      </c>
      <c r="D10" s="87">
        <f t="shared" si="0"/>
        <v>141409</v>
      </c>
      <c r="E10" s="87">
        <f t="shared" si="1"/>
        <v>5452</v>
      </c>
      <c r="F10" s="106">
        <f t="shared" si="2"/>
        <v>3.8554830314902166</v>
      </c>
      <c r="G10" s="87">
        <v>5452</v>
      </c>
      <c r="H10" s="87">
        <v>0</v>
      </c>
      <c r="I10" s="87">
        <f t="shared" si="3"/>
        <v>135957</v>
      </c>
      <c r="J10" s="88">
        <f t="shared" si="4"/>
        <v>96.144516968509791</v>
      </c>
      <c r="K10" s="87">
        <v>117722</v>
      </c>
      <c r="L10" s="88">
        <f t="shared" si="5"/>
        <v>83.249298135196497</v>
      </c>
      <c r="M10" s="87">
        <v>0</v>
      </c>
      <c r="N10" s="88">
        <f t="shared" si="6"/>
        <v>0</v>
      </c>
      <c r="O10" s="87">
        <v>3627</v>
      </c>
      <c r="P10" s="87">
        <f t="shared" si="7"/>
        <v>14608</v>
      </c>
      <c r="Q10" s="87">
        <v>3077</v>
      </c>
      <c r="R10" s="87">
        <v>11531</v>
      </c>
      <c r="S10" s="87">
        <v>0</v>
      </c>
      <c r="T10" s="88">
        <f t="shared" si="8"/>
        <v>10.330318438006067</v>
      </c>
      <c r="U10" s="87">
        <v>5730</v>
      </c>
      <c r="V10" s="85" t="s">
        <v>262</v>
      </c>
      <c r="W10" s="85"/>
      <c r="X10" s="85"/>
      <c r="Y10" s="85"/>
      <c r="Z10" s="85" t="s">
        <v>262</v>
      </c>
      <c r="AA10" s="85"/>
      <c r="AB10" s="85"/>
      <c r="AC10" s="85"/>
      <c r="AD10" s="115" t="s">
        <v>261</v>
      </c>
    </row>
    <row r="11" spans="1:31" ht="13.5" customHeight="1" x14ac:dyDescent="0.15">
      <c r="A11" s="85" t="s">
        <v>46</v>
      </c>
      <c r="B11" s="86" t="s">
        <v>267</v>
      </c>
      <c r="C11" s="85" t="s">
        <v>268</v>
      </c>
      <c r="D11" s="87">
        <f t="shared" si="0"/>
        <v>140702</v>
      </c>
      <c r="E11" s="87">
        <f t="shared" si="1"/>
        <v>7715</v>
      </c>
      <c r="F11" s="106">
        <f t="shared" si="2"/>
        <v>5.4832198547284339</v>
      </c>
      <c r="G11" s="87">
        <v>7715</v>
      </c>
      <c r="H11" s="87">
        <v>0</v>
      </c>
      <c r="I11" s="87">
        <f t="shared" si="3"/>
        <v>132987</v>
      </c>
      <c r="J11" s="88">
        <f t="shared" si="4"/>
        <v>94.516780145271568</v>
      </c>
      <c r="K11" s="87">
        <v>76467</v>
      </c>
      <c r="L11" s="88">
        <f t="shared" si="5"/>
        <v>54.346775454506691</v>
      </c>
      <c r="M11" s="87">
        <v>0</v>
      </c>
      <c r="N11" s="88">
        <f t="shared" si="6"/>
        <v>0</v>
      </c>
      <c r="O11" s="87">
        <v>9445</v>
      </c>
      <c r="P11" s="87">
        <f t="shared" si="7"/>
        <v>47075</v>
      </c>
      <c r="Q11" s="87">
        <v>0</v>
      </c>
      <c r="R11" s="87">
        <v>19514</v>
      </c>
      <c r="S11" s="87">
        <v>27561</v>
      </c>
      <c r="T11" s="88">
        <f t="shared" si="8"/>
        <v>33.457235860186778</v>
      </c>
      <c r="U11" s="87">
        <v>4826</v>
      </c>
      <c r="V11" s="85"/>
      <c r="W11" s="85"/>
      <c r="X11" s="85"/>
      <c r="Y11" s="85" t="s">
        <v>262</v>
      </c>
      <c r="Z11" s="85"/>
      <c r="AA11" s="85"/>
      <c r="AB11" s="85"/>
      <c r="AC11" s="85" t="s">
        <v>262</v>
      </c>
      <c r="AD11" s="115" t="s">
        <v>261</v>
      </c>
    </row>
    <row r="12" spans="1:31" ht="13.5" customHeight="1" x14ac:dyDescent="0.15">
      <c r="A12" s="85" t="s">
        <v>46</v>
      </c>
      <c r="B12" s="86" t="s">
        <v>269</v>
      </c>
      <c r="C12" s="85" t="s">
        <v>270</v>
      </c>
      <c r="D12" s="87">
        <f t="shared" si="0"/>
        <v>71191</v>
      </c>
      <c r="E12" s="87">
        <f t="shared" si="1"/>
        <v>5532</v>
      </c>
      <c r="F12" s="106">
        <f t="shared" si="2"/>
        <v>7.7706451658215228</v>
      </c>
      <c r="G12" s="87">
        <v>5532</v>
      </c>
      <c r="H12" s="87">
        <v>0</v>
      </c>
      <c r="I12" s="87">
        <f t="shared" si="3"/>
        <v>65659</v>
      </c>
      <c r="J12" s="88">
        <f t="shared" si="4"/>
        <v>92.22935483417848</v>
      </c>
      <c r="K12" s="87">
        <v>35896</v>
      </c>
      <c r="L12" s="88">
        <f t="shared" si="5"/>
        <v>50.422103917630032</v>
      </c>
      <c r="M12" s="87">
        <v>0</v>
      </c>
      <c r="N12" s="88">
        <f t="shared" si="6"/>
        <v>0</v>
      </c>
      <c r="O12" s="87">
        <v>3437</v>
      </c>
      <c r="P12" s="87">
        <f t="shared" si="7"/>
        <v>26326</v>
      </c>
      <c r="Q12" s="87">
        <v>6421</v>
      </c>
      <c r="R12" s="87">
        <v>19905</v>
      </c>
      <c r="S12" s="87">
        <v>0</v>
      </c>
      <c r="T12" s="88">
        <f t="shared" si="8"/>
        <v>36.979393462656795</v>
      </c>
      <c r="U12" s="87">
        <v>1429</v>
      </c>
      <c r="V12" s="85"/>
      <c r="W12" s="85"/>
      <c r="X12" s="85"/>
      <c r="Y12" s="85" t="s">
        <v>262</v>
      </c>
      <c r="Z12" s="85"/>
      <c r="AA12" s="85"/>
      <c r="AB12" s="85"/>
      <c r="AC12" s="85" t="s">
        <v>262</v>
      </c>
      <c r="AD12" s="115" t="s">
        <v>261</v>
      </c>
    </row>
    <row r="13" spans="1:31" ht="13.5" customHeight="1" x14ac:dyDescent="0.15">
      <c r="A13" s="85" t="s">
        <v>46</v>
      </c>
      <c r="B13" s="86" t="s">
        <v>271</v>
      </c>
      <c r="C13" s="85" t="s">
        <v>272</v>
      </c>
      <c r="D13" s="87">
        <f t="shared" si="0"/>
        <v>50005</v>
      </c>
      <c r="E13" s="87">
        <f t="shared" si="1"/>
        <v>2655</v>
      </c>
      <c r="F13" s="106">
        <f t="shared" si="2"/>
        <v>5.3094690530946904</v>
      </c>
      <c r="G13" s="87">
        <v>2655</v>
      </c>
      <c r="H13" s="87">
        <v>0</v>
      </c>
      <c r="I13" s="87">
        <f t="shared" si="3"/>
        <v>47350</v>
      </c>
      <c r="J13" s="88">
        <f t="shared" si="4"/>
        <v>94.690530946905298</v>
      </c>
      <c r="K13" s="87">
        <v>27937</v>
      </c>
      <c r="L13" s="88">
        <f t="shared" si="5"/>
        <v>55.868413158684127</v>
      </c>
      <c r="M13" s="87">
        <v>0</v>
      </c>
      <c r="N13" s="88">
        <f t="shared" si="6"/>
        <v>0</v>
      </c>
      <c r="O13" s="87">
        <v>2165</v>
      </c>
      <c r="P13" s="87">
        <f t="shared" si="7"/>
        <v>17248</v>
      </c>
      <c r="Q13" s="87">
        <v>6352</v>
      </c>
      <c r="R13" s="87">
        <v>10896</v>
      </c>
      <c r="S13" s="87">
        <v>0</v>
      </c>
      <c r="T13" s="88">
        <f t="shared" si="8"/>
        <v>34.492550744925509</v>
      </c>
      <c r="U13" s="87">
        <v>2705</v>
      </c>
      <c r="V13" s="85"/>
      <c r="W13" s="85"/>
      <c r="X13" s="85"/>
      <c r="Y13" s="85" t="s">
        <v>262</v>
      </c>
      <c r="Z13" s="85"/>
      <c r="AA13" s="85"/>
      <c r="AB13" s="85"/>
      <c r="AC13" s="85" t="s">
        <v>262</v>
      </c>
      <c r="AD13" s="115" t="s">
        <v>261</v>
      </c>
    </row>
    <row r="14" spans="1:31" ht="13.5" customHeight="1" x14ac:dyDescent="0.15">
      <c r="A14" s="85" t="s">
        <v>46</v>
      </c>
      <c r="B14" s="86" t="s">
        <v>273</v>
      </c>
      <c r="C14" s="85" t="s">
        <v>274</v>
      </c>
      <c r="D14" s="87">
        <f t="shared" si="0"/>
        <v>75635</v>
      </c>
      <c r="E14" s="87">
        <f t="shared" si="1"/>
        <v>874</v>
      </c>
      <c r="F14" s="106">
        <f t="shared" si="2"/>
        <v>1.155549679381239</v>
      </c>
      <c r="G14" s="87">
        <v>874</v>
      </c>
      <c r="H14" s="87">
        <v>0</v>
      </c>
      <c r="I14" s="87">
        <f t="shared" si="3"/>
        <v>74761</v>
      </c>
      <c r="J14" s="88">
        <f t="shared" si="4"/>
        <v>98.844450320618762</v>
      </c>
      <c r="K14" s="87">
        <v>60692</v>
      </c>
      <c r="L14" s="88">
        <f t="shared" si="5"/>
        <v>80.243273616711846</v>
      </c>
      <c r="M14" s="87">
        <v>0</v>
      </c>
      <c r="N14" s="88">
        <f t="shared" si="6"/>
        <v>0</v>
      </c>
      <c r="O14" s="87">
        <v>299</v>
      </c>
      <c r="P14" s="87">
        <f t="shared" si="7"/>
        <v>13770</v>
      </c>
      <c r="Q14" s="87">
        <v>4951</v>
      </c>
      <c r="R14" s="87">
        <v>8819</v>
      </c>
      <c r="S14" s="87">
        <v>0</v>
      </c>
      <c r="T14" s="88">
        <f t="shared" si="8"/>
        <v>18.205857076750181</v>
      </c>
      <c r="U14" s="87">
        <v>2823</v>
      </c>
      <c r="V14" s="85"/>
      <c r="W14" s="85"/>
      <c r="X14" s="85"/>
      <c r="Y14" s="85" t="s">
        <v>262</v>
      </c>
      <c r="Z14" s="85"/>
      <c r="AA14" s="85"/>
      <c r="AB14" s="85"/>
      <c r="AC14" s="85" t="s">
        <v>262</v>
      </c>
      <c r="AD14" s="115" t="s">
        <v>261</v>
      </c>
    </row>
    <row r="15" spans="1:31" ht="13.5" customHeight="1" x14ac:dyDescent="0.15">
      <c r="A15" s="85" t="s">
        <v>46</v>
      </c>
      <c r="B15" s="86" t="s">
        <v>275</v>
      </c>
      <c r="C15" s="85" t="s">
        <v>276</v>
      </c>
      <c r="D15" s="87">
        <f t="shared" si="0"/>
        <v>42241</v>
      </c>
      <c r="E15" s="87">
        <f t="shared" si="1"/>
        <v>11420</v>
      </c>
      <c r="F15" s="106">
        <f t="shared" si="2"/>
        <v>27.035344807177857</v>
      </c>
      <c r="G15" s="87">
        <v>11420</v>
      </c>
      <c r="H15" s="87">
        <v>0</v>
      </c>
      <c r="I15" s="87">
        <f t="shared" si="3"/>
        <v>30821</v>
      </c>
      <c r="J15" s="88">
        <f t="shared" si="4"/>
        <v>72.964655192822136</v>
      </c>
      <c r="K15" s="87">
        <v>9480</v>
      </c>
      <c r="L15" s="88">
        <f t="shared" si="5"/>
        <v>22.442650505433111</v>
      </c>
      <c r="M15" s="87">
        <v>0</v>
      </c>
      <c r="N15" s="88">
        <f t="shared" si="6"/>
        <v>0</v>
      </c>
      <c r="O15" s="87">
        <v>0</v>
      </c>
      <c r="P15" s="87">
        <f t="shared" si="7"/>
        <v>21341</v>
      </c>
      <c r="Q15" s="87">
        <v>5074</v>
      </c>
      <c r="R15" s="87">
        <v>16267</v>
      </c>
      <c r="S15" s="87">
        <v>0</v>
      </c>
      <c r="T15" s="88">
        <f t="shared" si="8"/>
        <v>50.522004687389035</v>
      </c>
      <c r="U15" s="87">
        <v>2684</v>
      </c>
      <c r="V15" s="85"/>
      <c r="W15" s="85"/>
      <c r="X15" s="85"/>
      <c r="Y15" s="85" t="s">
        <v>262</v>
      </c>
      <c r="Z15" s="85"/>
      <c r="AA15" s="85"/>
      <c r="AB15" s="85"/>
      <c r="AC15" s="85" t="s">
        <v>262</v>
      </c>
      <c r="AD15" s="115" t="s">
        <v>261</v>
      </c>
    </row>
    <row r="16" spans="1:31" ht="13.5" customHeight="1" x14ac:dyDescent="0.15">
      <c r="A16" s="85" t="s">
        <v>46</v>
      </c>
      <c r="B16" s="86" t="s">
        <v>277</v>
      </c>
      <c r="C16" s="85" t="s">
        <v>278</v>
      </c>
      <c r="D16" s="87">
        <f t="shared" si="0"/>
        <v>61283</v>
      </c>
      <c r="E16" s="87">
        <f t="shared" si="1"/>
        <v>9989</v>
      </c>
      <c r="F16" s="106">
        <f t="shared" si="2"/>
        <v>16.299789501166718</v>
      </c>
      <c r="G16" s="87">
        <v>9989</v>
      </c>
      <c r="H16" s="87">
        <v>0</v>
      </c>
      <c r="I16" s="87">
        <f t="shared" si="3"/>
        <v>51294</v>
      </c>
      <c r="J16" s="88">
        <f t="shared" si="4"/>
        <v>83.700210498833286</v>
      </c>
      <c r="K16" s="87">
        <v>10112</v>
      </c>
      <c r="L16" s="88">
        <f t="shared" si="5"/>
        <v>16.500497691039929</v>
      </c>
      <c r="M16" s="87">
        <v>0</v>
      </c>
      <c r="N16" s="88">
        <f t="shared" si="6"/>
        <v>0</v>
      </c>
      <c r="O16" s="87">
        <v>3827</v>
      </c>
      <c r="P16" s="87">
        <f t="shared" si="7"/>
        <v>37355</v>
      </c>
      <c r="Q16" s="87">
        <v>7758</v>
      </c>
      <c r="R16" s="87">
        <v>29597</v>
      </c>
      <c r="S16" s="87">
        <v>0</v>
      </c>
      <c r="T16" s="88">
        <f t="shared" si="8"/>
        <v>60.954914087104093</v>
      </c>
      <c r="U16" s="87">
        <v>6272</v>
      </c>
      <c r="V16" s="85"/>
      <c r="W16" s="85"/>
      <c r="X16" s="85"/>
      <c r="Y16" s="85" t="s">
        <v>262</v>
      </c>
      <c r="Z16" s="85"/>
      <c r="AA16" s="85"/>
      <c r="AB16" s="85"/>
      <c r="AC16" s="85" t="s">
        <v>262</v>
      </c>
      <c r="AD16" s="115" t="s">
        <v>261</v>
      </c>
    </row>
    <row r="17" spans="1:30" ht="13.5" customHeight="1" x14ac:dyDescent="0.15">
      <c r="A17" s="85" t="s">
        <v>46</v>
      </c>
      <c r="B17" s="86" t="s">
        <v>279</v>
      </c>
      <c r="C17" s="85" t="s">
        <v>280</v>
      </c>
      <c r="D17" s="87">
        <f t="shared" si="0"/>
        <v>47509</v>
      </c>
      <c r="E17" s="87">
        <f t="shared" si="1"/>
        <v>2414</v>
      </c>
      <c r="F17" s="106">
        <f t="shared" si="2"/>
        <v>5.0811425203645628</v>
      </c>
      <c r="G17" s="87">
        <v>2414</v>
      </c>
      <c r="H17" s="87">
        <v>0</v>
      </c>
      <c r="I17" s="87">
        <f t="shared" si="3"/>
        <v>45095</v>
      </c>
      <c r="J17" s="88">
        <f t="shared" si="4"/>
        <v>94.918857479635435</v>
      </c>
      <c r="K17" s="87">
        <v>21212</v>
      </c>
      <c r="L17" s="88">
        <f t="shared" si="5"/>
        <v>44.648382411753559</v>
      </c>
      <c r="M17" s="87">
        <v>47</v>
      </c>
      <c r="N17" s="88">
        <f t="shared" si="6"/>
        <v>9.8928624050179964E-2</v>
      </c>
      <c r="O17" s="87">
        <v>4746</v>
      </c>
      <c r="P17" s="87">
        <f t="shared" si="7"/>
        <v>19090</v>
      </c>
      <c r="Q17" s="87">
        <v>5708</v>
      </c>
      <c r="R17" s="87">
        <v>13382</v>
      </c>
      <c r="S17" s="87">
        <v>0</v>
      </c>
      <c r="T17" s="88">
        <f t="shared" si="8"/>
        <v>40.181860279105017</v>
      </c>
      <c r="U17" s="87">
        <v>227</v>
      </c>
      <c r="V17" s="85"/>
      <c r="W17" s="85"/>
      <c r="X17" s="85"/>
      <c r="Y17" s="85" t="s">
        <v>262</v>
      </c>
      <c r="Z17" s="85"/>
      <c r="AA17" s="85"/>
      <c r="AB17" s="85"/>
      <c r="AC17" s="85" t="s">
        <v>262</v>
      </c>
      <c r="AD17" s="115" t="s">
        <v>261</v>
      </c>
    </row>
    <row r="18" spans="1:30" ht="13.5" customHeight="1" x14ac:dyDescent="0.15">
      <c r="A18" s="85" t="s">
        <v>46</v>
      </c>
      <c r="B18" s="86" t="s">
        <v>281</v>
      </c>
      <c r="C18" s="85" t="s">
        <v>282</v>
      </c>
      <c r="D18" s="87">
        <f t="shared" si="0"/>
        <v>26469</v>
      </c>
      <c r="E18" s="87">
        <f t="shared" si="1"/>
        <v>2059</v>
      </c>
      <c r="F18" s="106">
        <f t="shared" si="2"/>
        <v>7.7789111791151919</v>
      </c>
      <c r="G18" s="87">
        <v>2059</v>
      </c>
      <c r="H18" s="87">
        <v>0</v>
      </c>
      <c r="I18" s="87">
        <f t="shared" si="3"/>
        <v>24410</v>
      </c>
      <c r="J18" s="88">
        <f t="shared" si="4"/>
        <v>92.221088820884816</v>
      </c>
      <c r="K18" s="87">
        <v>21688</v>
      </c>
      <c r="L18" s="88">
        <f t="shared" si="5"/>
        <v>81.937360686085611</v>
      </c>
      <c r="M18" s="87">
        <v>0</v>
      </c>
      <c r="N18" s="88">
        <f t="shared" si="6"/>
        <v>0</v>
      </c>
      <c r="O18" s="87">
        <v>0</v>
      </c>
      <c r="P18" s="87">
        <f t="shared" si="7"/>
        <v>2722</v>
      </c>
      <c r="Q18" s="87">
        <v>1487</v>
      </c>
      <c r="R18" s="87">
        <v>1235</v>
      </c>
      <c r="S18" s="87">
        <v>0</v>
      </c>
      <c r="T18" s="88">
        <f t="shared" si="8"/>
        <v>10.283728134799199</v>
      </c>
      <c r="U18" s="87">
        <v>253</v>
      </c>
      <c r="V18" s="85" t="s">
        <v>262</v>
      </c>
      <c r="W18" s="85"/>
      <c r="X18" s="85"/>
      <c r="Y18" s="85"/>
      <c r="Z18" s="85" t="s">
        <v>262</v>
      </c>
      <c r="AA18" s="85"/>
      <c r="AB18" s="85"/>
      <c r="AC18" s="85"/>
      <c r="AD18" s="115" t="s">
        <v>261</v>
      </c>
    </row>
    <row r="19" spans="1:30" ht="13.5" customHeight="1" x14ac:dyDescent="0.15">
      <c r="A19" s="85" t="s">
        <v>46</v>
      </c>
      <c r="B19" s="86" t="s">
        <v>283</v>
      </c>
      <c r="C19" s="85" t="s">
        <v>284</v>
      </c>
      <c r="D19" s="87">
        <f t="shared" si="0"/>
        <v>40914</v>
      </c>
      <c r="E19" s="87">
        <f t="shared" si="1"/>
        <v>4847</v>
      </c>
      <c r="F19" s="106">
        <f t="shared" si="2"/>
        <v>11.846800606149484</v>
      </c>
      <c r="G19" s="87">
        <v>4847</v>
      </c>
      <c r="H19" s="87">
        <v>0</v>
      </c>
      <c r="I19" s="87">
        <f t="shared" si="3"/>
        <v>36067</v>
      </c>
      <c r="J19" s="88">
        <f t="shared" si="4"/>
        <v>88.153199393850514</v>
      </c>
      <c r="K19" s="87">
        <v>3441</v>
      </c>
      <c r="L19" s="88">
        <f t="shared" si="5"/>
        <v>8.4103240944420001</v>
      </c>
      <c r="M19" s="87">
        <v>0</v>
      </c>
      <c r="N19" s="88">
        <f t="shared" si="6"/>
        <v>0</v>
      </c>
      <c r="O19" s="87">
        <v>0</v>
      </c>
      <c r="P19" s="87">
        <f t="shared" si="7"/>
        <v>32626</v>
      </c>
      <c r="Q19" s="87">
        <v>8263</v>
      </c>
      <c r="R19" s="87">
        <v>24363</v>
      </c>
      <c r="S19" s="87">
        <v>0</v>
      </c>
      <c r="T19" s="88">
        <f t="shared" si="8"/>
        <v>79.74287529940851</v>
      </c>
      <c r="U19" s="87">
        <v>618</v>
      </c>
      <c r="V19" s="85" t="s">
        <v>262</v>
      </c>
      <c r="W19" s="85"/>
      <c r="X19" s="85"/>
      <c r="Y19" s="85"/>
      <c r="Z19" s="85" t="s">
        <v>262</v>
      </c>
      <c r="AA19" s="85"/>
      <c r="AB19" s="85"/>
      <c r="AC19" s="85"/>
      <c r="AD19" s="115" t="s">
        <v>261</v>
      </c>
    </row>
    <row r="20" spans="1:30" ht="13.5" customHeight="1" x14ac:dyDescent="0.15">
      <c r="A20" s="85" t="s">
        <v>46</v>
      </c>
      <c r="B20" s="86" t="s">
        <v>285</v>
      </c>
      <c r="C20" s="85" t="s">
        <v>286</v>
      </c>
      <c r="D20" s="87">
        <f t="shared" si="0"/>
        <v>72918</v>
      </c>
      <c r="E20" s="87">
        <f t="shared" si="1"/>
        <v>7012</v>
      </c>
      <c r="F20" s="106">
        <f t="shared" si="2"/>
        <v>9.616281302284758</v>
      </c>
      <c r="G20" s="87">
        <v>7012</v>
      </c>
      <c r="H20" s="87">
        <v>0</v>
      </c>
      <c r="I20" s="87">
        <f t="shared" si="3"/>
        <v>65906</v>
      </c>
      <c r="J20" s="88">
        <f t="shared" si="4"/>
        <v>90.383718697715238</v>
      </c>
      <c r="K20" s="87">
        <v>32151</v>
      </c>
      <c r="L20" s="88">
        <f t="shared" si="5"/>
        <v>44.091993746400064</v>
      </c>
      <c r="M20" s="87">
        <v>0</v>
      </c>
      <c r="N20" s="88">
        <f t="shared" si="6"/>
        <v>0</v>
      </c>
      <c r="O20" s="87">
        <v>5489</v>
      </c>
      <c r="P20" s="87">
        <f t="shared" si="7"/>
        <v>28266</v>
      </c>
      <c r="Q20" s="87">
        <v>6594</v>
      </c>
      <c r="R20" s="87">
        <v>21672</v>
      </c>
      <c r="S20" s="87">
        <v>0</v>
      </c>
      <c r="T20" s="88">
        <f t="shared" si="8"/>
        <v>38.764091170904301</v>
      </c>
      <c r="U20" s="87">
        <v>1171</v>
      </c>
      <c r="V20" s="85"/>
      <c r="W20" s="85"/>
      <c r="X20" s="85"/>
      <c r="Y20" s="85" t="s">
        <v>262</v>
      </c>
      <c r="Z20" s="85"/>
      <c r="AA20" s="85"/>
      <c r="AB20" s="85"/>
      <c r="AC20" s="85" t="s">
        <v>262</v>
      </c>
      <c r="AD20" s="115" t="s">
        <v>261</v>
      </c>
    </row>
    <row r="21" spans="1:30" ht="13.5" customHeight="1" x14ac:dyDescent="0.15">
      <c r="A21" s="85" t="s">
        <v>46</v>
      </c>
      <c r="B21" s="86" t="s">
        <v>287</v>
      </c>
      <c r="C21" s="85" t="s">
        <v>288</v>
      </c>
      <c r="D21" s="87">
        <f t="shared" si="0"/>
        <v>105971</v>
      </c>
      <c r="E21" s="87">
        <f t="shared" si="1"/>
        <v>3090</v>
      </c>
      <c r="F21" s="106">
        <f t="shared" si="2"/>
        <v>2.9158920836832718</v>
      </c>
      <c r="G21" s="87">
        <v>3090</v>
      </c>
      <c r="H21" s="87">
        <v>0</v>
      </c>
      <c r="I21" s="87">
        <f t="shared" si="3"/>
        <v>102881</v>
      </c>
      <c r="J21" s="88">
        <f t="shared" si="4"/>
        <v>97.084107916316725</v>
      </c>
      <c r="K21" s="87">
        <v>78042</v>
      </c>
      <c r="L21" s="88">
        <f t="shared" si="5"/>
        <v>73.644676373724877</v>
      </c>
      <c r="M21" s="87">
        <v>0</v>
      </c>
      <c r="N21" s="88">
        <f t="shared" si="6"/>
        <v>0</v>
      </c>
      <c r="O21" s="87">
        <v>104</v>
      </c>
      <c r="P21" s="87">
        <f t="shared" si="7"/>
        <v>24735</v>
      </c>
      <c r="Q21" s="87">
        <v>10636</v>
      </c>
      <c r="R21" s="87">
        <v>14099</v>
      </c>
      <c r="S21" s="87">
        <v>0</v>
      </c>
      <c r="T21" s="88">
        <f t="shared" si="8"/>
        <v>23.341291485406384</v>
      </c>
      <c r="U21" s="87">
        <v>2404</v>
      </c>
      <c r="V21" s="85" t="s">
        <v>262</v>
      </c>
      <c r="W21" s="85"/>
      <c r="X21" s="85"/>
      <c r="Y21" s="85"/>
      <c r="Z21" s="85"/>
      <c r="AA21" s="85"/>
      <c r="AB21" s="85"/>
      <c r="AC21" s="85" t="s">
        <v>262</v>
      </c>
      <c r="AD21" s="115" t="s">
        <v>261</v>
      </c>
    </row>
    <row r="22" spans="1:30" ht="13.5" customHeight="1" x14ac:dyDescent="0.15">
      <c r="A22" s="85" t="s">
        <v>46</v>
      </c>
      <c r="B22" s="86" t="s">
        <v>289</v>
      </c>
      <c r="C22" s="85" t="s">
        <v>290</v>
      </c>
      <c r="D22" s="87">
        <f t="shared" si="0"/>
        <v>84117</v>
      </c>
      <c r="E22" s="87">
        <f t="shared" si="1"/>
        <v>802</v>
      </c>
      <c r="F22" s="106">
        <f t="shared" si="2"/>
        <v>0.95343390753355439</v>
      </c>
      <c r="G22" s="87">
        <v>802</v>
      </c>
      <c r="H22" s="87">
        <v>0</v>
      </c>
      <c r="I22" s="87">
        <f t="shared" si="3"/>
        <v>83315</v>
      </c>
      <c r="J22" s="88">
        <f t="shared" si="4"/>
        <v>99.046566092466449</v>
      </c>
      <c r="K22" s="87">
        <v>73075</v>
      </c>
      <c r="L22" s="88">
        <f t="shared" si="5"/>
        <v>86.873045876576668</v>
      </c>
      <c r="M22" s="87">
        <v>0</v>
      </c>
      <c r="N22" s="88">
        <f t="shared" si="6"/>
        <v>0</v>
      </c>
      <c r="O22" s="87">
        <v>0</v>
      </c>
      <c r="P22" s="87">
        <f t="shared" si="7"/>
        <v>10240</v>
      </c>
      <c r="Q22" s="87">
        <v>4676</v>
      </c>
      <c r="R22" s="87">
        <v>5564</v>
      </c>
      <c r="S22" s="87">
        <v>0</v>
      </c>
      <c r="T22" s="88">
        <f t="shared" si="8"/>
        <v>12.173520215889774</v>
      </c>
      <c r="U22" s="87">
        <v>1756</v>
      </c>
      <c r="V22" s="85"/>
      <c r="W22" s="85"/>
      <c r="X22" s="85"/>
      <c r="Y22" s="85" t="s">
        <v>262</v>
      </c>
      <c r="Z22" s="85"/>
      <c r="AA22" s="85"/>
      <c r="AB22" s="85"/>
      <c r="AC22" s="85" t="s">
        <v>262</v>
      </c>
      <c r="AD22" s="115" t="s">
        <v>261</v>
      </c>
    </row>
    <row r="23" spans="1:30" ht="13.5" customHeight="1" x14ac:dyDescent="0.15">
      <c r="A23" s="85" t="s">
        <v>46</v>
      </c>
      <c r="B23" s="86" t="s">
        <v>291</v>
      </c>
      <c r="C23" s="85" t="s">
        <v>292</v>
      </c>
      <c r="D23" s="87">
        <f t="shared" si="0"/>
        <v>254534</v>
      </c>
      <c r="E23" s="87">
        <f t="shared" si="1"/>
        <v>4932</v>
      </c>
      <c r="F23" s="106">
        <f t="shared" si="2"/>
        <v>1.937658623209473</v>
      </c>
      <c r="G23" s="87">
        <v>4932</v>
      </c>
      <c r="H23" s="87">
        <v>0</v>
      </c>
      <c r="I23" s="87">
        <f t="shared" si="3"/>
        <v>249602</v>
      </c>
      <c r="J23" s="88">
        <f t="shared" si="4"/>
        <v>98.062341376790528</v>
      </c>
      <c r="K23" s="87">
        <v>210540</v>
      </c>
      <c r="L23" s="88">
        <f t="shared" si="5"/>
        <v>82.715865071071065</v>
      </c>
      <c r="M23" s="87">
        <v>0</v>
      </c>
      <c r="N23" s="88">
        <f t="shared" si="6"/>
        <v>0</v>
      </c>
      <c r="O23" s="87">
        <v>0</v>
      </c>
      <c r="P23" s="87">
        <f t="shared" si="7"/>
        <v>39062</v>
      </c>
      <c r="Q23" s="87">
        <v>10979</v>
      </c>
      <c r="R23" s="87">
        <v>28083</v>
      </c>
      <c r="S23" s="87">
        <v>0</v>
      </c>
      <c r="T23" s="88">
        <f t="shared" si="8"/>
        <v>15.346476305719472</v>
      </c>
      <c r="U23" s="87">
        <v>12602</v>
      </c>
      <c r="V23" s="85"/>
      <c r="W23" s="85"/>
      <c r="X23" s="85"/>
      <c r="Y23" s="85" t="s">
        <v>262</v>
      </c>
      <c r="Z23" s="85"/>
      <c r="AA23" s="85"/>
      <c r="AB23" s="85"/>
      <c r="AC23" s="85" t="s">
        <v>262</v>
      </c>
      <c r="AD23" s="115" t="s">
        <v>261</v>
      </c>
    </row>
    <row r="24" spans="1:30" ht="13.5" customHeight="1" x14ac:dyDescent="0.15">
      <c r="A24" s="85" t="s">
        <v>46</v>
      </c>
      <c r="B24" s="86" t="s">
        <v>293</v>
      </c>
      <c r="C24" s="85" t="s">
        <v>294</v>
      </c>
      <c r="D24" s="87">
        <f t="shared" si="0"/>
        <v>155948</v>
      </c>
      <c r="E24" s="87">
        <f t="shared" si="1"/>
        <v>7039</v>
      </c>
      <c r="F24" s="106">
        <f t="shared" si="2"/>
        <v>4.5136840485289964</v>
      </c>
      <c r="G24" s="87">
        <v>7039</v>
      </c>
      <c r="H24" s="87">
        <v>0</v>
      </c>
      <c r="I24" s="87">
        <f t="shared" si="3"/>
        <v>148909</v>
      </c>
      <c r="J24" s="88">
        <f t="shared" si="4"/>
        <v>95.486315951470999</v>
      </c>
      <c r="K24" s="87">
        <v>97469</v>
      </c>
      <c r="L24" s="88">
        <f t="shared" si="5"/>
        <v>62.500961859081229</v>
      </c>
      <c r="M24" s="87">
        <v>0</v>
      </c>
      <c r="N24" s="88">
        <f t="shared" si="6"/>
        <v>0</v>
      </c>
      <c r="O24" s="87">
        <v>765</v>
      </c>
      <c r="P24" s="87">
        <f t="shared" si="7"/>
        <v>50675</v>
      </c>
      <c r="Q24" s="87">
        <v>8718</v>
      </c>
      <c r="R24" s="87">
        <v>41957</v>
      </c>
      <c r="S24" s="87">
        <v>0</v>
      </c>
      <c r="T24" s="88">
        <f t="shared" si="8"/>
        <v>32.494805960961351</v>
      </c>
      <c r="U24" s="87">
        <v>2291</v>
      </c>
      <c r="V24" s="85" t="s">
        <v>262</v>
      </c>
      <c r="W24" s="85"/>
      <c r="X24" s="85"/>
      <c r="Y24" s="85"/>
      <c r="Z24" s="85"/>
      <c r="AA24" s="85"/>
      <c r="AB24" s="85"/>
      <c r="AC24" s="85" t="s">
        <v>262</v>
      </c>
      <c r="AD24" s="115" t="s">
        <v>261</v>
      </c>
    </row>
    <row r="25" spans="1:30" ht="13.5" customHeight="1" x14ac:dyDescent="0.15">
      <c r="A25" s="85" t="s">
        <v>46</v>
      </c>
      <c r="B25" s="86" t="s">
        <v>295</v>
      </c>
      <c r="C25" s="85" t="s">
        <v>296</v>
      </c>
      <c r="D25" s="87">
        <f t="shared" si="0"/>
        <v>65953</v>
      </c>
      <c r="E25" s="87">
        <f t="shared" si="1"/>
        <v>6503</v>
      </c>
      <c r="F25" s="106">
        <f t="shared" si="2"/>
        <v>9.8600518551089404</v>
      </c>
      <c r="G25" s="87">
        <v>6503</v>
      </c>
      <c r="H25" s="87">
        <v>0</v>
      </c>
      <c r="I25" s="87">
        <f t="shared" si="3"/>
        <v>59450</v>
      </c>
      <c r="J25" s="88">
        <f t="shared" si="4"/>
        <v>90.139948144891065</v>
      </c>
      <c r="K25" s="87">
        <v>34550</v>
      </c>
      <c r="L25" s="88">
        <f t="shared" si="5"/>
        <v>52.385789880672597</v>
      </c>
      <c r="M25" s="87">
        <v>0</v>
      </c>
      <c r="N25" s="88">
        <f t="shared" si="6"/>
        <v>0</v>
      </c>
      <c r="O25" s="87">
        <v>1461</v>
      </c>
      <c r="P25" s="87">
        <f t="shared" si="7"/>
        <v>23439</v>
      </c>
      <c r="Q25" s="87">
        <v>4448</v>
      </c>
      <c r="R25" s="87">
        <v>18991</v>
      </c>
      <c r="S25" s="87">
        <v>0</v>
      </c>
      <c r="T25" s="88">
        <f t="shared" si="8"/>
        <v>35.53894439979986</v>
      </c>
      <c r="U25" s="87">
        <v>1124</v>
      </c>
      <c r="V25" s="85" t="s">
        <v>262</v>
      </c>
      <c r="W25" s="85"/>
      <c r="X25" s="85"/>
      <c r="Y25" s="85"/>
      <c r="Z25" s="85" t="s">
        <v>262</v>
      </c>
      <c r="AA25" s="85"/>
      <c r="AB25" s="85"/>
      <c r="AC25" s="85"/>
      <c r="AD25" s="115" t="s">
        <v>261</v>
      </c>
    </row>
    <row r="26" spans="1:30" ht="13.5" customHeight="1" x14ac:dyDescent="0.15">
      <c r="A26" s="85" t="s">
        <v>46</v>
      </c>
      <c r="B26" s="86" t="s">
        <v>297</v>
      </c>
      <c r="C26" s="85" t="s">
        <v>298</v>
      </c>
      <c r="D26" s="87">
        <f t="shared" si="0"/>
        <v>26590</v>
      </c>
      <c r="E26" s="87">
        <f t="shared" si="1"/>
        <v>1535</v>
      </c>
      <c r="F26" s="106">
        <f t="shared" si="2"/>
        <v>5.772846934937947</v>
      </c>
      <c r="G26" s="87">
        <v>1535</v>
      </c>
      <c r="H26" s="87">
        <v>0</v>
      </c>
      <c r="I26" s="87">
        <f t="shared" si="3"/>
        <v>25055</v>
      </c>
      <c r="J26" s="88">
        <f t="shared" si="4"/>
        <v>94.227153065062055</v>
      </c>
      <c r="K26" s="87">
        <v>17866</v>
      </c>
      <c r="L26" s="88">
        <f t="shared" si="5"/>
        <v>67.190673185408045</v>
      </c>
      <c r="M26" s="87">
        <v>0</v>
      </c>
      <c r="N26" s="88">
        <f t="shared" si="6"/>
        <v>0</v>
      </c>
      <c r="O26" s="87">
        <v>724</v>
      </c>
      <c r="P26" s="87">
        <f t="shared" si="7"/>
        <v>6465</v>
      </c>
      <c r="Q26" s="87">
        <v>3741</v>
      </c>
      <c r="R26" s="87">
        <v>2724</v>
      </c>
      <c r="S26" s="87">
        <v>0</v>
      </c>
      <c r="T26" s="88">
        <f t="shared" si="8"/>
        <v>24.313651748777737</v>
      </c>
      <c r="U26" s="87">
        <v>460</v>
      </c>
      <c r="V26" s="85"/>
      <c r="W26" s="85"/>
      <c r="X26" s="85"/>
      <c r="Y26" s="85" t="s">
        <v>262</v>
      </c>
      <c r="Z26" s="85"/>
      <c r="AA26" s="85"/>
      <c r="AB26" s="85"/>
      <c r="AC26" s="85" t="s">
        <v>262</v>
      </c>
      <c r="AD26" s="115" t="s">
        <v>261</v>
      </c>
    </row>
    <row r="27" spans="1:30" ht="13.5" customHeight="1" x14ac:dyDescent="0.15">
      <c r="A27" s="85" t="s">
        <v>46</v>
      </c>
      <c r="B27" s="86" t="s">
        <v>299</v>
      </c>
      <c r="C27" s="85" t="s">
        <v>300</v>
      </c>
      <c r="D27" s="87">
        <f t="shared" si="0"/>
        <v>70580</v>
      </c>
      <c r="E27" s="87">
        <f t="shared" si="1"/>
        <v>0</v>
      </c>
      <c r="F27" s="106">
        <f t="shared" si="2"/>
        <v>0</v>
      </c>
      <c r="G27" s="87">
        <v>0</v>
      </c>
      <c r="H27" s="87">
        <v>0</v>
      </c>
      <c r="I27" s="87">
        <f t="shared" si="3"/>
        <v>70580</v>
      </c>
      <c r="J27" s="88">
        <f t="shared" si="4"/>
        <v>100</v>
      </c>
      <c r="K27" s="87">
        <v>69550</v>
      </c>
      <c r="L27" s="88">
        <f t="shared" si="5"/>
        <v>98.540663077359028</v>
      </c>
      <c r="M27" s="87">
        <v>0</v>
      </c>
      <c r="N27" s="88">
        <f t="shared" si="6"/>
        <v>0</v>
      </c>
      <c r="O27" s="87">
        <v>544</v>
      </c>
      <c r="P27" s="87">
        <f t="shared" si="7"/>
        <v>486</v>
      </c>
      <c r="Q27" s="87">
        <v>236</v>
      </c>
      <c r="R27" s="87">
        <v>250</v>
      </c>
      <c r="S27" s="87">
        <v>0</v>
      </c>
      <c r="T27" s="88">
        <f t="shared" si="8"/>
        <v>0.68858033437234345</v>
      </c>
      <c r="U27" s="87">
        <v>1342</v>
      </c>
      <c r="V27" s="85"/>
      <c r="W27" s="85"/>
      <c r="X27" s="85"/>
      <c r="Y27" s="85" t="s">
        <v>262</v>
      </c>
      <c r="Z27" s="85"/>
      <c r="AA27" s="85"/>
      <c r="AB27" s="85"/>
      <c r="AC27" s="85" t="s">
        <v>262</v>
      </c>
      <c r="AD27" s="115" t="s">
        <v>261</v>
      </c>
    </row>
    <row r="28" spans="1:30" ht="13.5" customHeight="1" x14ac:dyDescent="0.15">
      <c r="A28" s="85" t="s">
        <v>46</v>
      </c>
      <c r="B28" s="86" t="s">
        <v>301</v>
      </c>
      <c r="C28" s="85" t="s">
        <v>302</v>
      </c>
      <c r="D28" s="87">
        <f t="shared" si="0"/>
        <v>38416</v>
      </c>
      <c r="E28" s="87">
        <f t="shared" si="1"/>
        <v>12835</v>
      </c>
      <c r="F28" s="106">
        <f t="shared" si="2"/>
        <v>33.410558100791334</v>
      </c>
      <c r="G28" s="87">
        <v>12835</v>
      </c>
      <c r="H28" s="87">
        <v>0</v>
      </c>
      <c r="I28" s="87">
        <f t="shared" si="3"/>
        <v>25581</v>
      </c>
      <c r="J28" s="88">
        <f t="shared" si="4"/>
        <v>66.589441899208666</v>
      </c>
      <c r="K28" s="87">
        <v>8983</v>
      </c>
      <c r="L28" s="88">
        <f t="shared" si="5"/>
        <v>23.383486047480218</v>
      </c>
      <c r="M28" s="87">
        <v>0</v>
      </c>
      <c r="N28" s="88">
        <f t="shared" si="6"/>
        <v>0</v>
      </c>
      <c r="O28" s="87">
        <v>5275</v>
      </c>
      <c r="P28" s="87">
        <f t="shared" si="7"/>
        <v>11323</v>
      </c>
      <c r="Q28" s="87">
        <v>1398</v>
      </c>
      <c r="R28" s="87">
        <v>9925</v>
      </c>
      <c r="S28" s="87">
        <v>0</v>
      </c>
      <c r="T28" s="88">
        <f t="shared" si="8"/>
        <v>29.474698042482299</v>
      </c>
      <c r="U28" s="87">
        <v>426</v>
      </c>
      <c r="V28" s="85" t="s">
        <v>262</v>
      </c>
      <c r="W28" s="85"/>
      <c r="X28" s="85"/>
      <c r="Y28" s="85"/>
      <c r="Z28" s="85" t="s">
        <v>262</v>
      </c>
      <c r="AA28" s="85"/>
      <c r="AB28" s="85"/>
      <c r="AC28" s="85"/>
      <c r="AD28" s="115" t="s">
        <v>261</v>
      </c>
    </row>
    <row r="29" spans="1:30" ht="13.5" customHeight="1" x14ac:dyDescent="0.15">
      <c r="A29" s="85" t="s">
        <v>46</v>
      </c>
      <c r="B29" s="86" t="s">
        <v>303</v>
      </c>
      <c r="C29" s="85" t="s">
        <v>304</v>
      </c>
      <c r="D29" s="87">
        <f t="shared" si="0"/>
        <v>53556</v>
      </c>
      <c r="E29" s="87">
        <f t="shared" si="1"/>
        <v>2686</v>
      </c>
      <c r="F29" s="106">
        <f t="shared" si="2"/>
        <v>5.0153110762566291</v>
      </c>
      <c r="G29" s="87">
        <v>2686</v>
      </c>
      <c r="H29" s="87">
        <v>0</v>
      </c>
      <c r="I29" s="87">
        <f t="shared" si="3"/>
        <v>50870</v>
      </c>
      <c r="J29" s="88">
        <f t="shared" si="4"/>
        <v>94.984688923743377</v>
      </c>
      <c r="K29" s="87">
        <v>28063</v>
      </c>
      <c r="L29" s="88">
        <f t="shared" si="5"/>
        <v>52.399357681678993</v>
      </c>
      <c r="M29" s="87">
        <v>0</v>
      </c>
      <c r="N29" s="88">
        <f t="shared" si="6"/>
        <v>0</v>
      </c>
      <c r="O29" s="87">
        <v>6013</v>
      </c>
      <c r="P29" s="87">
        <f t="shared" si="7"/>
        <v>16794</v>
      </c>
      <c r="Q29" s="87">
        <v>5601</v>
      </c>
      <c r="R29" s="87">
        <v>11193</v>
      </c>
      <c r="S29" s="87">
        <v>0</v>
      </c>
      <c r="T29" s="88">
        <f t="shared" si="8"/>
        <v>31.357831055343937</v>
      </c>
      <c r="U29" s="87">
        <v>345</v>
      </c>
      <c r="V29" s="85" t="s">
        <v>262</v>
      </c>
      <c r="W29" s="85"/>
      <c r="X29" s="85"/>
      <c r="Y29" s="85"/>
      <c r="Z29" s="85" t="s">
        <v>262</v>
      </c>
      <c r="AA29" s="85"/>
      <c r="AB29" s="85"/>
      <c r="AC29" s="85"/>
      <c r="AD29" s="115" t="s">
        <v>261</v>
      </c>
    </row>
    <row r="30" spans="1:30" ht="13.5" customHeight="1" x14ac:dyDescent="0.15">
      <c r="A30" s="85" t="s">
        <v>46</v>
      </c>
      <c r="B30" s="86" t="s">
        <v>305</v>
      </c>
      <c r="C30" s="85" t="s">
        <v>306</v>
      </c>
      <c r="D30" s="87">
        <f t="shared" si="0"/>
        <v>100903</v>
      </c>
      <c r="E30" s="87">
        <f t="shared" si="1"/>
        <v>8961</v>
      </c>
      <c r="F30" s="106">
        <f t="shared" si="2"/>
        <v>8.8808063189399729</v>
      </c>
      <c r="G30" s="87">
        <v>8961</v>
      </c>
      <c r="H30" s="87">
        <v>0</v>
      </c>
      <c r="I30" s="87">
        <f t="shared" si="3"/>
        <v>91942</v>
      </c>
      <c r="J30" s="88">
        <f t="shared" si="4"/>
        <v>91.119193681060025</v>
      </c>
      <c r="K30" s="87">
        <v>29124</v>
      </c>
      <c r="L30" s="88">
        <f t="shared" si="5"/>
        <v>28.863363824663292</v>
      </c>
      <c r="M30" s="87">
        <v>5326</v>
      </c>
      <c r="N30" s="88">
        <f t="shared" si="6"/>
        <v>5.278336620318524</v>
      </c>
      <c r="O30" s="87">
        <v>14979</v>
      </c>
      <c r="P30" s="87">
        <f t="shared" si="7"/>
        <v>42513</v>
      </c>
      <c r="Q30" s="87">
        <v>15140</v>
      </c>
      <c r="R30" s="87">
        <v>23412</v>
      </c>
      <c r="S30" s="87">
        <v>3961</v>
      </c>
      <c r="T30" s="88">
        <f t="shared" si="8"/>
        <v>42.132543135486557</v>
      </c>
      <c r="U30" s="87">
        <v>3781</v>
      </c>
      <c r="V30" s="85"/>
      <c r="W30" s="85"/>
      <c r="X30" s="85"/>
      <c r="Y30" s="85" t="s">
        <v>262</v>
      </c>
      <c r="Z30" s="85"/>
      <c r="AA30" s="85"/>
      <c r="AB30" s="85"/>
      <c r="AC30" s="85" t="s">
        <v>262</v>
      </c>
      <c r="AD30" s="115" t="s">
        <v>261</v>
      </c>
    </row>
    <row r="31" spans="1:30" ht="13.5" customHeight="1" x14ac:dyDescent="0.15">
      <c r="A31" s="85" t="s">
        <v>46</v>
      </c>
      <c r="B31" s="86" t="s">
        <v>307</v>
      </c>
      <c r="C31" s="85" t="s">
        <v>308</v>
      </c>
      <c r="D31" s="87">
        <f t="shared" si="0"/>
        <v>52382</v>
      </c>
      <c r="E31" s="87">
        <f t="shared" si="1"/>
        <v>1240</v>
      </c>
      <c r="F31" s="106">
        <f t="shared" si="2"/>
        <v>2.367225382765072</v>
      </c>
      <c r="G31" s="87">
        <v>1240</v>
      </c>
      <c r="H31" s="87">
        <v>0</v>
      </c>
      <c r="I31" s="87">
        <f t="shared" si="3"/>
        <v>51142</v>
      </c>
      <c r="J31" s="88">
        <f t="shared" si="4"/>
        <v>97.632774617234929</v>
      </c>
      <c r="K31" s="87">
        <v>15443</v>
      </c>
      <c r="L31" s="88">
        <f t="shared" si="5"/>
        <v>29.481501279065327</v>
      </c>
      <c r="M31" s="87">
        <v>0</v>
      </c>
      <c r="N31" s="88">
        <f t="shared" si="6"/>
        <v>0</v>
      </c>
      <c r="O31" s="87">
        <v>4778</v>
      </c>
      <c r="P31" s="87">
        <f t="shared" si="7"/>
        <v>30921</v>
      </c>
      <c r="Q31" s="87">
        <v>16017</v>
      </c>
      <c r="R31" s="87">
        <v>14904</v>
      </c>
      <c r="S31" s="87">
        <v>0</v>
      </c>
      <c r="T31" s="88">
        <f t="shared" si="8"/>
        <v>59.029819403611924</v>
      </c>
      <c r="U31" s="87">
        <v>3651</v>
      </c>
      <c r="V31" s="85"/>
      <c r="W31" s="85"/>
      <c r="X31" s="85"/>
      <c r="Y31" s="85" t="s">
        <v>262</v>
      </c>
      <c r="Z31" s="85"/>
      <c r="AA31" s="85"/>
      <c r="AB31" s="85"/>
      <c r="AC31" s="85" t="s">
        <v>262</v>
      </c>
      <c r="AD31" s="115" t="s">
        <v>261</v>
      </c>
    </row>
    <row r="32" spans="1:30" ht="13.5" customHeight="1" x14ac:dyDescent="0.15">
      <c r="A32" s="85" t="s">
        <v>46</v>
      </c>
      <c r="B32" s="86" t="s">
        <v>309</v>
      </c>
      <c r="C32" s="85" t="s">
        <v>310</v>
      </c>
      <c r="D32" s="87">
        <f t="shared" si="0"/>
        <v>37824</v>
      </c>
      <c r="E32" s="87">
        <f t="shared" si="1"/>
        <v>4938</v>
      </c>
      <c r="F32" s="106">
        <f t="shared" si="2"/>
        <v>13.055203045685278</v>
      </c>
      <c r="G32" s="87">
        <v>4938</v>
      </c>
      <c r="H32" s="87">
        <v>0</v>
      </c>
      <c r="I32" s="87">
        <f t="shared" si="3"/>
        <v>32886</v>
      </c>
      <c r="J32" s="88">
        <f t="shared" si="4"/>
        <v>86.944796954314711</v>
      </c>
      <c r="K32" s="87">
        <v>13787</v>
      </c>
      <c r="L32" s="88">
        <f t="shared" si="5"/>
        <v>36.450401861252111</v>
      </c>
      <c r="M32" s="87">
        <v>0</v>
      </c>
      <c r="N32" s="88">
        <f t="shared" si="6"/>
        <v>0</v>
      </c>
      <c r="O32" s="87">
        <v>6574</v>
      </c>
      <c r="P32" s="87">
        <f t="shared" si="7"/>
        <v>12525</v>
      </c>
      <c r="Q32" s="87">
        <v>7823</v>
      </c>
      <c r="R32" s="87">
        <v>4702</v>
      </c>
      <c r="S32" s="87">
        <v>0</v>
      </c>
      <c r="T32" s="88">
        <f t="shared" si="8"/>
        <v>33.113895939086298</v>
      </c>
      <c r="U32" s="87">
        <v>1573</v>
      </c>
      <c r="V32" s="85" t="s">
        <v>262</v>
      </c>
      <c r="W32" s="85"/>
      <c r="X32" s="85"/>
      <c r="Y32" s="85"/>
      <c r="Z32" s="85" t="s">
        <v>262</v>
      </c>
      <c r="AA32" s="85"/>
      <c r="AB32" s="85"/>
      <c r="AC32" s="85"/>
      <c r="AD32" s="115" t="s">
        <v>261</v>
      </c>
    </row>
    <row r="33" spans="1:30" ht="13.5" customHeight="1" x14ac:dyDescent="0.15">
      <c r="A33" s="85" t="s">
        <v>46</v>
      </c>
      <c r="B33" s="86" t="s">
        <v>311</v>
      </c>
      <c r="C33" s="85" t="s">
        <v>312</v>
      </c>
      <c r="D33" s="87">
        <f t="shared" si="0"/>
        <v>40405</v>
      </c>
      <c r="E33" s="87">
        <f t="shared" si="1"/>
        <v>834</v>
      </c>
      <c r="F33" s="106">
        <f t="shared" si="2"/>
        <v>2.064100977601782</v>
      </c>
      <c r="G33" s="87">
        <v>834</v>
      </c>
      <c r="H33" s="87">
        <v>0</v>
      </c>
      <c r="I33" s="87">
        <f t="shared" si="3"/>
        <v>39571</v>
      </c>
      <c r="J33" s="88">
        <f t="shared" si="4"/>
        <v>97.935899022398218</v>
      </c>
      <c r="K33" s="87">
        <v>26581</v>
      </c>
      <c r="L33" s="88">
        <f t="shared" si="5"/>
        <v>65.786412572701408</v>
      </c>
      <c r="M33" s="87">
        <v>0</v>
      </c>
      <c r="N33" s="88">
        <f t="shared" si="6"/>
        <v>0</v>
      </c>
      <c r="O33" s="87">
        <v>6627</v>
      </c>
      <c r="P33" s="87">
        <f t="shared" si="7"/>
        <v>6363</v>
      </c>
      <c r="Q33" s="87">
        <v>1440</v>
      </c>
      <c r="R33" s="87">
        <v>4923</v>
      </c>
      <c r="S33" s="87">
        <v>0</v>
      </c>
      <c r="T33" s="88">
        <f t="shared" si="8"/>
        <v>15.748050983789136</v>
      </c>
      <c r="U33" s="87">
        <v>1733</v>
      </c>
      <c r="V33" s="85"/>
      <c r="W33" s="85"/>
      <c r="X33" s="85"/>
      <c r="Y33" s="85" t="s">
        <v>262</v>
      </c>
      <c r="Z33" s="85"/>
      <c r="AA33" s="85"/>
      <c r="AB33" s="85"/>
      <c r="AC33" s="85" t="s">
        <v>262</v>
      </c>
      <c r="AD33" s="115" t="s">
        <v>261</v>
      </c>
    </row>
    <row r="34" spans="1:30" ht="13.5" customHeight="1" x14ac:dyDescent="0.15">
      <c r="A34" s="85" t="s">
        <v>46</v>
      </c>
      <c r="B34" s="86" t="s">
        <v>313</v>
      </c>
      <c r="C34" s="85" t="s">
        <v>314</v>
      </c>
      <c r="D34" s="87">
        <f t="shared" si="0"/>
        <v>38803</v>
      </c>
      <c r="E34" s="87">
        <f t="shared" si="1"/>
        <v>4789</v>
      </c>
      <c r="F34" s="106">
        <f t="shared" si="2"/>
        <v>12.341829240007215</v>
      </c>
      <c r="G34" s="87">
        <v>4789</v>
      </c>
      <c r="H34" s="87">
        <v>0</v>
      </c>
      <c r="I34" s="87">
        <f t="shared" si="3"/>
        <v>34014</v>
      </c>
      <c r="J34" s="88">
        <f t="shared" si="4"/>
        <v>87.658170759992785</v>
      </c>
      <c r="K34" s="87">
        <v>4219</v>
      </c>
      <c r="L34" s="88">
        <f t="shared" si="5"/>
        <v>10.87287065433085</v>
      </c>
      <c r="M34" s="87">
        <v>397</v>
      </c>
      <c r="N34" s="88">
        <f t="shared" si="6"/>
        <v>1.0231167693219596</v>
      </c>
      <c r="O34" s="87">
        <v>5491</v>
      </c>
      <c r="P34" s="87">
        <f t="shared" si="7"/>
        <v>23907</v>
      </c>
      <c r="Q34" s="87">
        <v>10433</v>
      </c>
      <c r="R34" s="87">
        <v>13474</v>
      </c>
      <c r="S34" s="87">
        <v>0</v>
      </c>
      <c r="T34" s="88">
        <f t="shared" si="8"/>
        <v>61.611215627657657</v>
      </c>
      <c r="U34" s="87">
        <v>617</v>
      </c>
      <c r="V34" s="85" t="s">
        <v>262</v>
      </c>
      <c r="W34" s="85"/>
      <c r="X34" s="85"/>
      <c r="Y34" s="85"/>
      <c r="Z34" s="85" t="s">
        <v>262</v>
      </c>
      <c r="AA34" s="85"/>
      <c r="AB34" s="85"/>
      <c r="AC34" s="85"/>
      <c r="AD34" s="115" t="s">
        <v>261</v>
      </c>
    </row>
    <row r="35" spans="1:30" ht="13.5" customHeight="1" x14ac:dyDescent="0.15">
      <c r="A35" s="85" t="s">
        <v>46</v>
      </c>
      <c r="B35" s="86" t="s">
        <v>315</v>
      </c>
      <c r="C35" s="85" t="s">
        <v>316</v>
      </c>
      <c r="D35" s="87">
        <f t="shared" si="0"/>
        <v>94274</v>
      </c>
      <c r="E35" s="87">
        <f t="shared" si="1"/>
        <v>2174</v>
      </c>
      <c r="F35" s="106">
        <f t="shared" si="2"/>
        <v>2.3060440842650149</v>
      </c>
      <c r="G35" s="87">
        <v>2174</v>
      </c>
      <c r="H35" s="87">
        <v>0</v>
      </c>
      <c r="I35" s="87">
        <f t="shared" si="3"/>
        <v>92100</v>
      </c>
      <c r="J35" s="88">
        <f t="shared" si="4"/>
        <v>97.693955915734989</v>
      </c>
      <c r="K35" s="87">
        <v>39100</v>
      </c>
      <c r="L35" s="88">
        <f t="shared" si="5"/>
        <v>41.474849905594333</v>
      </c>
      <c r="M35" s="87">
        <v>0</v>
      </c>
      <c r="N35" s="88">
        <f t="shared" si="6"/>
        <v>0</v>
      </c>
      <c r="O35" s="87">
        <v>0</v>
      </c>
      <c r="P35" s="87">
        <f t="shared" si="7"/>
        <v>53000</v>
      </c>
      <c r="Q35" s="87">
        <v>25888</v>
      </c>
      <c r="R35" s="87">
        <v>27112</v>
      </c>
      <c r="S35" s="87">
        <v>0</v>
      </c>
      <c r="T35" s="88">
        <f t="shared" si="8"/>
        <v>56.219106010140649</v>
      </c>
      <c r="U35" s="87">
        <v>2891</v>
      </c>
      <c r="V35" s="85" t="s">
        <v>262</v>
      </c>
      <c r="W35" s="85"/>
      <c r="X35" s="85"/>
      <c r="Y35" s="85"/>
      <c r="Z35" s="85" t="s">
        <v>262</v>
      </c>
      <c r="AA35" s="85"/>
      <c r="AB35" s="85"/>
      <c r="AC35" s="85"/>
      <c r="AD35" s="115" t="s">
        <v>261</v>
      </c>
    </row>
    <row r="36" spans="1:30" ht="13.5" customHeight="1" x14ac:dyDescent="0.15">
      <c r="A36" s="85" t="s">
        <v>46</v>
      </c>
      <c r="B36" s="86" t="s">
        <v>317</v>
      </c>
      <c r="C36" s="85" t="s">
        <v>318</v>
      </c>
      <c r="D36" s="87">
        <f t="shared" si="0"/>
        <v>32174</v>
      </c>
      <c r="E36" s="87">
        <f t="shared" si="1"/>
        <v>11502</v>
      </c>
      <c r="F36" s="106">
        <f t="shared" si="2"/>
        <v>35.749362839559893</v>
      </c>
      <c r="G36" s="87">
        <v>11502</v>
      </c>
      <c r="H36" s="87">
        <v>0</v>
      </c>
      <c r="I36" s="87">
        <f t="shared" si="3"/>
        <v>20672</v>
      </c>
      <c r="J36" s="88">
        <f t="shared" si="4"/>
        <v>64.250637160440107</v>
      </c>
      <c r="K36" s="87">
        <v>4226</v>
      </c>
      <c r="L36" s="88">
        <f t="shared" si="5"/>
        <v>13.13482936532604</v>
      </c>
      <c r="M36" s="87">
        <v>0</v>
      </c>
      <c r="N36" s="88">
        <f t="shared" si="6"/>
        <v>0</v>
      </c>
      <c r="O36" s="87">
        <v>1628</v>
      </c>
      <c r="P36" s="87">
        <f t="shared" si="7"/>
        <v>14818</v>
      </c>
      <c r="Q36" s="87">
        <v>1668</v>
      </c>
      <c r="R36" s="87">
        <v>13150</v>
      </c>
      <c r="S36" s="87">
        <v>0</v>
      </c>
      <c r="T36" s="88">
        <f t="shared" si="8"/>
        <v>46.055821470752782</v>
      </c>
      <c r="U36" s="87">
        <v>1300</v>
      </c>
      <c r="V36" s="85"/>
      <c r="W36" s="85"/>
      <c r="X36" s="85"/>
      <c r="Y36" s="85" t="s">
        <v>262</v>
      </c>
      <c r="Z36" s="85"/>
      <c r="AA36" s="85"/>
      <c r="AB36" s="85"/>
      <c r="AC36" s="85" t="s">
        <v>262</v>
      </c>
      <c r="AD36" s="115" t="s">
        <v>261</v>
      </c>
    </row>
    <row r="37" spans="1:30" ht="13.5" customHeight="1" x14ac:dyDescent="0.15">
      <c r="A37" s="85" t="s">
        <v>46</v>
      </c>
      <c r="B37" s="86" t="s">
        <v>319</v>
      </c>
      <c r="C37" s="85" t="s">
        <v>320</v>
      </c>
      <c r="D37" s="87">
        <f t="shared" si="0"/>
        <v>46941</v>
      </c>
      <c r="E37" s="87">
        <f t="shared" si="1"/>
        <v>12772</v>
      </c>
      <c r="F37" s="106">
        <f t="shared" si="2"/>
        <v>27.208623591316762</v>
      </c>
      <c r="G37" s="87">
        <v>12772</v>
      </c>
      <c r="H37" s="87">
        <v>0</v>
      </c>
      <c r="I37" s="87">
        <f t="shared" si="3"/>
        <v>34169</v>
      </c>
      <c r="J37" s="88">
        <f t="shared" si="4"/>
        <v>72.791376408683234</v>
      </c>
      <c r="K37" s="87">
        <v>1287</v>
      </c>
      <c r="L37" s="88">
        <f t="shared" si="5"/>
        <v>2.7417396306001152</v>
      </c>
      <c r="M37" s="87">
        <v>0</v>
      </c>
      <c r="N37" s="88">
        <f t="shared" si="6"/>
        <v>0</v>
      </c>
      <c r="O37" s="87">
        <v>1832</v>
      </c>
      <c r="P37" s="87">
        <f t="shared" si="7"/>
        <v>31050</v>
      </c>
      <c r="Q37" s="87">
        <v>6027</v>
      </c>
      <c r="R37" s="87">
        <v>25023</v>
      </c>
      <c r="S37" s="87">
        <v>0</v>
      </c>
      <c r="T37" s="88">
        <f t="shared" si="8"/>
        <v>66.146865213778995</v>
      </c>
      <c r="U37" s="87">
        <v>3498</v>
      </c>
      <c r="V37" s="85"/>
      <c r="W37" s="85"/>
      <c r="X37" s="85"/>
      <c r="Y37" s="85" t="s">
        <v>262</v>
      </c>
      <c r="Z37" s="85"/>
      <c r="AA37" s="85"/>
      <c r="AB37" s="85"/>
      <c r="AC37" s="85" t="s">
        <v>262</v>
      </c>
      <c r="AD37" s="115" t="s">
        <v>261</v>
      </c>
    </row>
    <row r="38" spans="1:30" ht="13.5" customHeight="1" x14ac:dyDescent="0.15">
      <c r="A38" s="85" t="s">
        <v>46</v>
      </c>
      <c r="B38" s="86" t="s">
        <v>321</v>
      </c>
      <c r="C38" s="85" t="s">
        <v>322</v>
      </c>
      <c r="D38" s="87">
        <f t="shared" si="0"/>
        <v>53402</v>
      </c>
      <c r="E38" s="87">
        <f t="shared" si="1"/>
        <v>3340</v>
      </c>
      <c r="F38" s="106">
        <f t="shared" si="2"/>
        <v>6.254447398973821</v>
      </c>
      <c r="G38" s="87">
        <v>3340</v>
      </c>
      <c r="H38" s="87">
        <v>0</v>
      </c>
      <c r="I38" s="87">
        <f t="shared" si="3"/>
        <v>50062</v>
      </c>
      <c r="J38" s="88">
        <f t="shared" si="4"/>
        <v>93.745552601026176</v>
      </c>
      <c r="K38" s="87">
        <v>38795</v>
      </c>
      <c r="L38" s="88">
        <f t="shared" si="5"/>
        <v>72.647091869218386</v>
      </c>
      <c r="M38" s="87">
        <v>1350</v>
      </c>
      <c r="N38" s="88">
        <f t="shared" si="6"/>
        <v>2.5279952061720534</v>
      </c>
      <c r="O38" s="87">
        <v>4326</v>
      </c>
      <c r="P38" s="87">
        <f t="shared" si="7"/>
        <v>5591</v>
      </c>
      <c r="Q38" s="87">
        <v>1901</v>
      </c>
      <c r="R38" s="87">
        <v>3690</v>
      </c>
      <c r="S38" s="87">
        <v>0</v>
      </c>
      <c r="T38" s="88">
        <f t="shared" si="8"/>
        <v>10.469645331635519</v>
      </c>
      <c r="U38" s="87">
        <v>842</v>
      </c>
      <c r="V38" s="85"/>
      <c r="W38" s="85"/>
      <c r="X38" s="85"/>
      <c r="Y38" s="85" t="s">
        <v>262</v>
      </c>
      <c r="Z38" s="85"/>
      <c r="AA38" s="85"/>
      <c r="AB38" s="85"/>
      <c r="AC38" s="85" t="s">
        <v>262</v>
      </c>
      <c r="AD38" s="115" t="s">
        <v>261</v>
      </c>
    </row>
    <row r="39" spans="1:30" ht="13.5" customHeight="1" x14ac:dyDescent="0.15">
      <c r="A39" s="85" t="s">
        <v>46</v>
      </c>
      <c r="B39" s="86" t="s">
        <v>323</v>
      </c>
      <c r="C39" s="85" t="s">
        <v>324</v>
      </c>
      <c r="D39" s="87">
        <f t="shared" si="0"/>
        <v>48547</v>
      </c>
      <c r="E39" s="87">
        <f t="shared" si="1"/>
        <v>2811</v>
      </c>
      <c r="F39" s="106">
        <f t="shared" si="2"/>
        <v>5.7902651039199133</v>
      </c>
      <c r="G39" s="87">
        <v>2811</v>
      </c>
      <c r="H39" s="87">
        <v>0</v>
      </c>
      <c r="I39" s="87">
        <f t="shared" si="3"/>
        <v>45736</v>
      </c>
      <c r="J39" s="88">
        <f t="shared" si="4"/>
        <v>94.209734896080093</v>
      </c>
      <c r="K39" s="87">
        <v>20008</v>
      </c>
      <c r="L39" s="88">
        <f t="shared" si="5"/>
        <v>41.213669227758665</v>
      </c>
      <c r="M39" s="87">
        <v>0</v>
      </c>
      <c r="N39" s="88">
        <f t="shared" si="6"/>
        <v>0</v>
      </c>
      <c r="O39" s="87">
        <v>3208</v>
      </c>
      <c r="P39" s="87">
        <f t="shared" si="7"/>
        <v>22520</v>
      </c>
      <c r="Q39" s="87">
        <v>6168</v>
      </c>
      <c r="R39" s="87">
        <v>16352</v>
      </c>
      <c r="S39" s="87">
        <v>0</v>
      </c>
      <c r="T39" s="88">
        <f t="shared" si="8"/>
        <v>46.388036335921889</v>
      </c>
      <c r="U39" s="87">
        <v>2043</v>
      </c>
      <c r="V39" s="85" t="s">
        <v>262</v>
      </c>
      <c r="W39" s="85"/>
      <c r="X39" s="85"/>
      <c r="Y39" s="85"/>
      <c r="Z39" s="85" t="s">
        <v>262</v>
      </c>
      <c r="AA39" s="85"/>
      <c r="AB39" s="85"/>
      <c r="AC39" s="85"/>
      <c r="AD39" s="115" t="s">
        <v>261</v>
      </c>
    </row>
    <row r="40" spans="1:30" ht="13.5" customHeight="1" x14ac:dyDescent="0.15">
      <c r="A40" s="85" t="s">
        <v>46</v>
      </c>
      <c r="B40" s="86" t="s">
        <v>325</v>
      </c>
      <c r="C40" s="85" t="s">
        <v>326</v>
      </c>
      <c r="D40" s="87">
        <f t="shared" si="0"/>
        <v>30833</v>
      </c>
      <c r="E40" s="87">
        <f t="shared" si="1"/>
        <v>3453</v>
      </c>
      <c r="F40" s="106">
        <f t="shared" si="2"/>
        <v>11.199039989621509</v>
      </c>
      <c r="G40" s="87">
        <v>3453</v>
      </c>
      <c r="H40" s="87">
        <v>0</v>
      </c>
      <c r="I40" s="87">
        <f t="shared" si="3"/>
        <v>27380</v>
      </c>
      <c r="J40" s="88">
        <f t="shared" si="4"/>
        <v>88.800960010378489</v>
      </c>
      <c r="K40" s="87">
        <v>7130</v>
      </c>
      <c r="L40" s="88">
        <f t="shared" si="5"/>
        <v>23.124574319722374</v>
      </c>
      <c r="M40" s="87">
        <v>0</v>
      </c>
      <c r="N40" s="88">
        <f t="shared" si="6"/>
        <v>0</v>
      </c>
      <c r="O40" s="87">
        <v>3422</v>
      </c>
      <c r="P40" s="87">
        <f t="shared" si="7"/>
        <v>16828</v>
      </c>
      <c r="Q40" s="87">
        <v>4594</v>
      </c>
      <c r="R40" s="87">
        <v>12234</v>
      </c>
      <c r="S40" s="87">
        <v>0</v>
      </c>
      <c r="T40" s="88">
        <f t="shared" si="8"/>
        <v>54.577887328511665</v>
      </c>
      <c r="U40" s="87">
        <v>767</v>
      </c>
      <c r="V40" s="85" t="s">
        <v>262</v>
      </c>
      <c r="W40" s="85"/>
      <c r="X40" s="85"/>
      <c r="Y40" s="85"/>
      <c r="Z40" s="85" t="s">
        <v>262</v>
      </c>
      <c r="AA40" s="85"/>
      <c r="AB40" s="85"/>
      <c r="AC40" s="85"/>
      <c r="AD40" s="115" t="s">
        <v>261</v>
      </c>
    </row>
    <row r="41" spans="1:30" ht="13.5" customHeight="1" x14ac:dyDescent="0.15">
      <c r="A41" s="85" t="s">
        <v>46</v>
      </c>
      <c r="B41" s="86" t="s">
        <v>327</v>
      </c>
      <c r="C41" s="85" t="s">
        <v>328</v>
      </c>
      <c r="D41" s="87">
        <f t="shared" si="0"/>
        <v>15789</v>
      </c>
      <c r="E41" s="87">
        <f t="shared" si="1"/>
        <v>2538</v>
      </c>
      <c r="F41" s="106">
        <f t="shared" si="2"/>
        <v>16.074482234467034</v>
      </c>
      <c r="G41" s="87">
        <v>2538</v>
      </c>
      <c r="H41" s="87">
        <v>0</v>
      </c>
      <c r="I41" s="87">
        <f t="shared" si="3"/>
        <v>13251</v>
      </c>
      <c r="J41" s="88">
        <f t="shared" si="4"/>
        <v>83.925517765532959</v>
      </c>
      <c r="K41" s="87">
        <v>7043</v>
      </c>
      <c r="L41" s="88">
        <f t="shared" si="5"/>
        <v>44.607004876812972</v>
      </c>
      <c r="M41" s="87">
        <v>68</v>
      </c>
      <c r="N41" s="88">
        <f t="shared" si="6"/>
        <v>0.43067958705427833</v>
      </c>
      <c r="O41" s="87">
        <v>0</v>
      </c>
      <c r="P41" s="87">
        <f t="shared" si="7"/>
        <v>6140</v>
      </c>
      <c r="Q41" s="87">
        <v>3060</v>
      </c>
      <c r="R41" s="87">
        <v>3080</v>
      </c>
      <c r="S41" s="87">
        <v>0</v>
      </c>
      <c r="T41" s="88">
        <f t="shared" si="8"/>
        <v>38.887833301665715</v>
      </c>
      <c r="U41" s="87">
        <v>996</v>
      </c>
      <c r="V41" s="85" t="s">
        <v>262</v>
      </c>
      <c r="W41" s="85"/>
      <c r="X41" s="85"/>
      <c r="Y41" s="85"/>
      <c r="Z41" s="85" t="s">
        <v>262</v>
      </c>
      <c r="AA41" s="85"/>
      <c r="AB41" s="85"/>
      <c r="AC41" s="85"/>
      <c r="AD41" s="115" t="s">
        <v>261</v>
      </c>
    </row>
    <row r="42" spans="1:30" ht="13.5" customHeight="1" x14ac:dyDescent="0.15">
      <c r="A42" s="85" t="s">
        <v>46</v>
      </c>
      <c r="B42" s="86" t="s">
        <v>329</v>
      </c>
      <c r="C42" s="85" t="s">
        <v>330</v>
      </c>
      <c r="D42" s="87">
        <f t="shared" si="0"/>
        <v>18144</v>
      </c>
      <c r="E42" s="87">
        <f t="shared" si="1"/>
        <v>1644</v>
      </c>
      <c r="F42" s="106">
        <f t="shared" si="2"/>
        <v>9.0608465608465618</v>
      </c>
      <c r="G42" s="87">
        <v>1644</v>
      </c>
      <c r="H42" s="87">
        <v>0</v>
      </c>
      <c r="I42" s="87">
        <f t="shared" si="3"/>
        <v>16500</v>
      </c>
      <c r="J42" s="88">
        <f t="shared" si="4"/>
        <v>90.939153439153444</v>
      </c>
      <c r="K42" s="87">
        <v>9129</v>
      </c>
      <c r="L42" s="88">
        <f t="shared" si="5"/>
        <v>50.314153439153444</v>
      </c>
      <c r="M42" s="87">
        <v>0</v>
      </c>
      <c r="N42" s="88">
        <f t="shared" si="6"/>
        <v>0</v>
      </c>
      <c r="O42" s="87">
        <v>3333</v>
      </c>
      <c r="P42" s="87">
        <f t="shared" si="7"/>
        <v>4038</v>
      </c>
      <c r="Q42" s="87">
        <v>1186</v>
      </c>
      <c r="R42" s="87">
        <v>2852</v>
      </c>
      <c r="S42" s="87">
        <v>0</v>
      </c>
      <c r="T42" s="88">
        <f t="shared" si="8"/>
        <v>22.255291005291006</v>
      </c>
      <c r="U42" s="87">
        <v>110</v>
      </c>
      <c r="V42" s="85"/>
      <c r="W42" s="85"/>
      <c r="X42" s="85"/>
      <c r="Y42" s="85" t="s">
        <v>262</v>
      </c>
      <c r="Z42" s="85"/>
      <c r="AA42" s="85"/>
      <c r="AB42" s="85"/>
      <c r="AC42" s="85" t="s">
        <v>262</v>
      </c>
      <c r="AD42" s="115" t="s">
        <v>261</v>
      </c>
    </row>
    <row r="43" spans="1:30" ht="13.5" customHeight="1" x14ac:dyDescent="0.15">
      <c r="A43" s="85" t="s">
        <v>46</v>
      </c>
      <c r="B43" s="86" t="s">
        <v>331</v>
      </c>
      <c r="C43" s="85" t="s">
        <v>332</v>
      </c>
      <c r="D43" s="87">
        <f t="shared" si="0"/>
        <v>38303</v>
      </c>
      <c r="E43" s="87">
        <f t="shared" si="1"/>
        <v>1508</v>
      </c>
      <c r="F43" s="106">
        <f t="shared" si="2"/>
        <v>3.937028431193379</v>
      </c>
      <c r="G43" s="87">
        <v>1508</v>
      </c>
      <c r="H43" s="87">
        <v>0</v>
      </c>
      <c r="I43" s="87">
        <f t="shared" si="3"/>
        <v>36795</v>
      </c>
      <c r="J43" s="88">
        <f t="shared" si="4"/>
        <v>96.062971568806617</v>
      </c>
      <c r="K43" s="87">
        <v>35096</v>
      </c>
      <c r="L43" s="88">
        <f t="shared" si="5"/>
        <v>91.627287679816206</v>
      </c>
      <c r="M43" s="87">
        <v>0</v>
      </c>
      <c r="N43" s="88">
        <f t="shared" si="6"/>
        <v>0</v>
      </c>
      <c r="O43" s="87">
        <v>0</v>
      </c>
      <c r="P43" s="87">
        <f t="shared" si="7"/>
        <v>1699</v>
      </c>
      <c r="Q43" s="87">
        <v>382</v>
      </c>
      <c r="R43" s="87">
        <v>1317</v>
      </c>
      <c r="S43" s="87">
        <v>0</v>
      </c>
      <c r="T43" s="88">
        <f t="shared" si="8"/>
        <v>4.4356838889904191</v>
      </c>
      <c r="U43" s="87">
        <v>418</v>
      </c>
      <c r="V43" s="85" t="s">
        <v>262</v>
      </c>
      <c r="W43" s="85"/>
      <c r="X43" s="85"/>
      <c r="Y43" s="85"/>
      <c r="Z43" s="85"/>
      <c r="AA43" s="85"/>
      <c r="AB43" s="85"/>
      <c r="AC43" s="85" t="s">
        <v>262</v>
      </c>
      <c r="AD43" s="115" t="s">
        <v>261</v>
      </c>
    </row>
    <row r="44" spans="1:30" ht="13.5" customHeight="1" x14ac:dyDescent="0.15">
      <c r="A44" s="85" t="s">
        <v>46</v>
      </c>
      <c r="B44" s="86" t="s">
        <v>333</v>
      </c>
      <c r="C44" s="85" t="s">
        <v>334</v>
      </c>
      <c r="D44" s="87">
        <f t="shared" si="0"/>
        <v>15073</v>
      </c>
      <c r="E44" s="87">
        <f t="shared" si="1"/>
        <v>1830</v>
      </c>
      <c r="F44" s="106">
        <f t="shared" si="2"/>
        <v>12.140914217474954</v>
      </c>
      <c r="G44" s="87">
        <v>1790</v>
      </c>
      <c r="H44" s="87">
        <v>40</v>
      </c>
      <c r="I44" s="87">
        <f t="shared" si="3"/>
        <v>13243</v>
      </c>
      <c r="J44" s="88">
        <f t="shared" si="4"/>
        <v>87.859085782525042</v>
      </c>
      <c r="K44" s="87">
        <v>0</v>
      </c>
      <c r="L44" s="88">
        <f t="shared" si="5"/>
        <v>0</v>
      </c>
      <c r="M44" s="87">
        <v>0</v>
      </c>
      <c r="N44" s="88">
        <f t="shared" si="6"/>
        <v>0</v>
      </c>
      <c r="O44" s="87">
        <v>0</v>
      </c>
      <c r="P44" s="87">
        <f t="shared" si="7"/>
        <v>13243</v>
      </c>
      <c r="Q44" s="87">
        <v>4169</v>
      </c>
      <c r="R44" s="87">
        <v>9074</v>
      </c>
      <c r="S44" s="87">
        <v>0</v>
      </c>
      <c r="T44" s="88">
        <f t="shared" si="8"/>
        <v>87.859085782525042</v>
      </c>
      <c r="U44" s="87">
        <v>116</v>
      </c>
      <c r="V44" s="85" t="s">
        <v>262</v>
      </c>
      <c r="W44" s="85"/>
      <c r="X44" s="85"/>
      <c r="Y44" s="85"/>
      <c r="Z44" s="85" t="s">
        <v>262</v>
      </c>
      <c r="AA44" s="85"/>
      <c r="AB44" s="85"/>
      <c r="AC44" s="85"/>
      <c r="AD44" s="115" t="s">
        <v>261</v>
      </c>
    </row>
    <row r="45" spans="1:30" ht="13.5" customHeight="1" x14ac:dyDescent="0.15">
      <c r="A45" s="85" t="s">
        <v>46</v>
      </c>
      <c r="B45" s="86" t="s">
        <v>335</v>
      </c>
      <c r="C45" s="85" t="s">
        <v>336</v>
      </c>
      <c r="D45" s="87">
        <f t="shared" si="0"/>
        <v>14445</v>
      </c>
      <c r="E45" s="87">
        <f t="shared" si="1"/>
        <v>235</v>
      </c>
      <c r="F45" s="106">
        <f t="shared" si="2"/>
        <v>1.6268605053651783</v>
      </c>
      <c r="G45" s="87">
        <v>235</v>
      </c>
      <c r="H45" s="87">
        <v>0</v>
      </c>
      <c r="I45" s="87">
        <f t="shared" si="3"/>
        <v>14210</v>
      </c>
      <c r="J45" s="88">
        <f t="shared" si="4"/>
        <v>98.373139494634813</v>
      </c>
      <c r="K45" s="87">
        <v>4610</v>
      </c>
      <c r="L45" s="88">
        <f t="shared" si="5"/>
        <v>31.914157147802008</v>
      </c>
      <c r="M45" s="87">
        <v>0</v>
      </c>
      <c r="N45" s="88">
        <f t="shared" si="6"/>
        <v>0</v>
      </c>
      <c r="O45" s="87">
        <v>4610</v>
      </c>
      <c r="P45" s="87">
        <f t="shared" si="7"/>
        <v>4990</v>
      </c>
      <c r="Q45" s="87">
        <v>1672</v>
      </c>
      <c r="R45" s="87">
        <v>3318</v>
      </c>
      <c r="S45" s="87">
        <v>0</v>
      </c>
      <c r="T45" s="88">
        <f t="shared" si="8"/>
        <v>34.544825199030804</v>
      </c>
      <c r="U45" s="87">
        <v>489</v>
      </c>
      <c r="V45" s="85"/>
      <c r="W45" s="85"/>
      <c r="X45" s="85"/>
      <c r="Y45" s="85" t="s">
        <v>262</v>
      </c>
      <c r="Z45" s="85"/>
      <c r="AA45" s="85"/>
      <c r="AB45" s="85"/>
      <c r="AC45" s="85" t="s">
        <v>262</v>
      </c>
      <c r="AD45" s="115" t="s">
        <v>261</v>
      </c>
    </row>
    <row r="46" spans="1:30" ht="13.5" customHeight="1" x14ac:dyDescent="0.15">
      <c r="A46" s="85" t="s">
        <v>46</v>
      </c>
      <c r="B46" s="86" t="s">
        <v>337</v>
      </c>
      <c r="C46" s="85" t="s">
        <v>338</v>
      </c>
      <c r="D46" s="87">
        <f t="shared" si="0"/>
        <v>49364</v>
      </c>
      <c r="E46" s="87">
        <f t="shared" si="1"/>
        <v>531</v>
      </c>
      <c r="F46" s="106">
        <f t="shared" si="2"/>
        <v>1.0756826837371363</v>
      </c>
      <c r="G46" s="87">
        <v>531</v>
      </c>
      <c r="H46" s="87">
        <v>0</v>
      </c>
      <c r="I46" s="87">
        <f t="shared" si="3"/>
        <v>48833</v>
      </c>
      <c r="J46" s="88">
        <f t="shared" si="4"/>
        <v>98.924317316262872</v>
      </c>
      <c r="K46" s="87">
        <v>35733</v>
      </c>
      <c r="L46" s="88">
        <f t="shared" si="5"/>
        <v>72.386759581881535</v>
      </c>
      <c r="M46" s="87">
        <v>0</v>
      </c>
      <c r="N46" s="88">
        <f t="shared" si="6"/>
        <v>0</v>
      </c>
      <c r="O46" s="87">
        <v>1607</v>
      </c>
      <c r="P46" s="87">
        <f t="shared" si="7"/>
        <v>11493</v>
      </c>
      <c r="Q46" s="87">
        <v>998</v>
      </c>
      <c r="R46" s="87">
        <v>10495</v>
      </c>
      <c r="S46" s="87">
        <v>0</v>
      </c>
      <c r="T46" s="88">
        <f t="shared" si="8"/>
        <v>23.282148934446155</v>
      </c>
      <c r="U46" s="87">
        <v>1273</v>
      </c>
      <c r="V46" s="85"/>
      <c r="W46" s="85"/>
      <c r="X46" s="85"/>
      <c r="Y46" s="85" t="s">
        <v>262</v>
      </c>
      <c r="Z46" s="85"/>
      <c r="AA46" s="85"/>
      <c r="AB46" s="85"/>
      <c r="AC46" s="85" t="s">
        <v>262</v>
      </c>
      <c r="AD46" s="115" t="s">
        <v>261</v>
      </c>
    </row>
    <row r="47" spans="1:30" ht="13.5" customHeight="1" x14ac:dyDescent="0.15">
      <c r="A47" s="85" t="s">
        <v>46</v>
      </c>
      <c r="B47" s="86" t="s">
        <v>339</v>
      </c>
      <c r="C47" s="85" t="s">
        <v>340</v>
      </c>
      <c r="D47" s="87">
        <f t="shared" si="0"/>
        <v>8086</v>
      </c>
      <c r="E47" s="87">
        <f t="shared" si="1"/>
        <v>248</v>
      </c>
      <c r="F47" s="106">
        <f t="shared" si="2"/>
        <v>3.0670294335889192</v>
      </c>
      <c r="G47" s="87">
        <v>248</v>
      </c>
      <c r="H47" s="87">
        <v>0</v>
      </c>
      <c r="I47" s="87">
        <f t="shared" si="3"/>
        <v>7838</v>
      </c>
      <c r="J47" s="88">
        <f t="shared" si="4"/>
        <v>96.932970566411086</v>
      </c>
      <c r="K47" s="87">
        <v>2352</v>
      </c>
      <c r="L47" s="88">
        <f t="shared" si="5"/>
        <v>29.087311402423943</v>
      </c>
      <c r="M47" s="87">
        <v>0</v>
      </c>
      <c r="N47" s="88">
        <f t="shared" si="6"/>
        <v>0</v>
      </c>
      <c r="O47" s="87">
        <v>0</v>
      </c>
      <c r="P47" s="87">
        <f t="shared" si="7"/>
        <v>5486</v>
      </c>
      <c r="Q47" s="87">
        <v>1882</v>
      </c>
      <c r="R47" s="87">
        <v>3604</v>
      </c>
      <c r="S47" s="87">
        <v>0</v>
      </c>
      <c r="T47" s="88">
        <f t="shared" si="8"/>
        <v>67.845659163987136</v>
      </c>
      <c r="U47" s="87">
        <v>177</v>
      </c>
      <c r="V47" s="85"/>
      <c r="W47" s="85"/>
      <c r="X47" s="85"/>
      <c r="Y47" s="85" t="s">
        <v>262</v>
      </c>
      <c r="Z47" s="85"/>
      <c r="AA47" s="85"/>
      <c r="AB47" s="85"/>
      <c r="AC47" s="85" t="s">
        <v>262</v>
      </c>
      <c r="AD47" s="115" t="s">
        <v>261</v>
      </c>
    </row>
    <row r="48" spans="1:30" ht="13.5" customHeight="1" x14ac:dyDescent="0.15">
      <c r="A48" s="85" t="s">
        <v>46</v>
      </c>
      <c r="B48" s="86" t="s">
        <v>341</v>
      </c>
      <c r="C48" s="85" t="s">
        <v>342</v>
      </c>
      <c r="D48" s="87">
        <f t="shared" si="0"/>
        <v>21119</v>
      </c>
      <c r="E48" s="87">
        <f t="shared" si="1"/>
        <v>1476</v>
      </c>
      <c r="F48" s="106">
        <f t="shared" si="2"/>
        <v>6.9889672806477581</v>
      </c>
      <c r="G48" s="87">
        <v>1476</v>
      </c>
      <c r="H48" s="87">
        <v>0</v>
      </c>
      <c r="I48" s="87">
        <f t="shared" si="3"/>
        <v>19643</v>
      </c>
      <c r="J48" s="88">
        <f t="shared" si="4"/>
        <v>93.011032719352244</v>
      </c>
      <c r="K48" s="87">
        <v>2565</v>
      </c>
      <c r="L48" s="88">
        <f t="shared" si="5"/>
        <v>12.145461432832994</v>
      </c>
      <c r="M48" s="87">
        <v>0</v>
      </c>
      <c r="N48" s="88">
        <f t="shared" si="6"/>
        <v>0</v>
      </c>
      <c r="O48" s="87">
        <v>5519</v>
      </c>
      <c r="P48" s="87">
        <f t="shared" si="7"/>
        <v>11559</v>
      </c>
      <c r="Q48" s="87">
        <v>6281</v>
      </c>
      <c r="R48" s="87">
        <v>5278</v>
      </c>
      <c r="S48" s="87">
        <v>0</v>
      </c>
      <c r="T48" s="88">
        <f t="shared" si="8"/>
        <v>54.732705147024006</v>
      </c>
      <c r="U48" s="87">
        <v>1620</v>
      </c>
      <c r="V48" s="85"/>
      <c r="W48" s="85"/>
      <c r="X48" s="85"/>
      <c r="Y48" s="85" t="s">
        <v>262</v>
      </c>
      <c r="Z48" s="85"/>
      <c r="AA48" s="85"/>
      <c r="AB48" s="85"/>
      <c r="AC48" s="85" t="s">
        <v>262</v>
      </c>
      <c r="AD48" s="115" t="s">
        <v>261</v>
      </c>
    </row>
    <row r="49" spans="1:30" ht="13.5" customHeight="1" x14ac:dyDescent="0.15">
      <c r="A49" s="85" t="s">
        <v>46</v>
      </c>
      <c r="B49" s="86" t="s">
        <v>343</v>
      </c>
      <c r="C49" s="85" t="s">
        <v>344</v>
      </c>
      <c r="D49" s="87">
        <f t="shared" si="0"/>
        <v>8103</v>
      </c>
      <c r="E49" s="87">
        <f t="shared" si="1"/>
        <v>0</v>
      </c>
      <c r="F49" s="106">
        <f t="shared" si="2"/>
        <v>0</v>
      </c>
      <c r="G49" s="87">
        <v>0</v>
      </c>
      <c r="H49" s="87">
        <v>0</v>
      </c>
      <c r="I49" s="87">
        <f t="shared" si="3"/>
        <v>8103</v>
      </c>
      <c r="J49" s="88">
        <f t="shared" si="4"/>
        <v>100</v>
      </c>
      <c r="K49" s="87">
        <v>4510</v>
      </c>
      <c r="L49" s="88">
        <f t="shared" si="5"/>
        <v>55.658398124151553</v>
      </c>
      <c r="M49" s="87">
        <v>0</v>
      </c>
      <c r="N49" s="88">
        <f t="shared" si="6"/>
        <v>0</v>
      </c>
      <c r="O49" s="87">
        <v>2286</v>
      </c>
      <c r="P49" s="87">
        <f t="shared" si="7"/>
        <v>1307</v>
      </c>
      <c r="Q49" s="87">
        <v>68</v>
      </c>
      <c r="R49" s="87">
        <v>18</v>
      </c>
      <c r="S49" s="87">
        <v>1221</v>
      </c>
      <c r="T49" s="88">
        <f t="shared" si="8"/>
        <v>16.129828458595583</v>
      </c>
      <c r="U49" s="87">
        <v>0</v>
      </c>
      <c r="V49" s="85"/>
      <c r="W49" s="85"/>
      <c r="X49" s="85"/>
      <c r="Y49" s="85" t="s">
        <v>262</v>
      </c>
      <c r="Z49" s="85"/>
      <c r="AA49" s="85"/>
      <c r="AB49" s="85"/>
      <c r="AC49" s="85" t="s">
        <v>262</v>
      </c>
      <c r="AD49" s="115" t="s">
        <v>261</v>
      </c>
    </row>
    <row r="50" spans="1:30" ht="13.5" customHeight="1" x14ac:dyDescent="0.15">
      <c r="A50" s="85" t="s">
        <v>46</v>
      </c>
      <c r="B50" s="86" t="s">
        <v>345</v>
      </c>
      <c r="C50" s="85" t="s">
        <v>346</v>
      </c>
      <c r="D50" s="87">
        <f t="shared" si="0"/>
        <v>24649</v>
      </c>
      <c r="E50" s="87">
        <f t="shared" si="1"/>
        <v>8186</v>
      </c>
      <c r="F50" s="106">
        <f t="shared" si="2"/>
        <v>33.210272221996831</v>
      </c>
      <c r="G50" s="87">
        <v>8186</v>
      </c>
      <c r="H50" s="87">
        <v>0</v>
      </c>
      <c r="I50" s="87">
        <f t="shared" si="3"/>
        <v>16463</v>
      </c>
      <c r="J50" s="88">
        <f t="shared" si="4"/>
        <v>66.789727778003154</v>
      </c>
      <c r="K50" s="87">
        <v>9903</v>
      </c>
      <c r="L50" s="88">
        <f t="shared" si="5"/>
        <v>40.176072051604528</v>
      </c>
      <c r="M50" s="87">
        <v>0</v>
      </c>
      <c r="N50" s="88">
        <f t="shared" si="6"/>
        <v>0</v>
      </c>
      <c r="O50" s="87">
        <v>3550</v>
      </c>
      <c r="P50" s="87">
        <f t="shared" si="7"/>
        <v>3010</v>
      </c>
      <c r="Q50" s="87">
        <v>1322</v>
      </c>
      <c r="R50" s="87">
        <v>1688</v>
      </c>
      <c r="S50" s="87">
        <v>0</v>
      </c>
      <c r="T50" s="88">
        <f t="shared" si="8"/>
        <v>12.211448740314008</v>
      </c>
      <c r="U50" s="87">
        <v>1541</v>
      </c>
      <c r="V50" s="85" t="s">
        <v>262</v>
      </c>
      <c r="W50" s="85"/>
      <c r="X50" s="85"/>
      <c r="Y50" s="85"/>
      <c r="Z50" s="85" t="s">
        <v>262</v>
      </c>
      <c r="AA50" s="85"/>
      <c r="AB50" s="85"/>
      <c r="AC50" s="85"/>
      <c r="AD50" s="115" t="s">
        <v>261</v>
      </c>
    </row>
    <row r="51" spans="1:30" ht="13.5" customHeight="1" x14ac:dyDescent="0.15">
      <c r="A51" s="85" t="s">
        <v>46</v>
      </c>
      <c r="B51" s="86" t="s">
        <v>347</v>
      </c>
      <c r="C51" s="85" t="s">
        <v>348</v>
      </c>
      <c r="D51" s="87">
        <f t="shared" si="0"/>
        <v>15271</v>
      </c>
      <c r="E51" s="87">
        <f t="shared" si="1"/>
        <v>176</v>
      </c>
      <c r="F51" s="106">
        <f t="shared" si="2"/>
        <v>1.1525112959203718</v>
      </c>
      <c r="G51" s="87">
        <v>176</v>
      </c>
      <c r="H51" s="87">
        <v>0</v>
      </c>
      <c r="I51" s="87">
        <f t="shared" si="3"/>
        <v>15095</v>
      </c>
      <c r="J51" s="88">
        <f t="shared" si="4"/>
        <v>98.847488704079638</v>
      </c>
      <c r="K51" s="87">
        <v>13169</v>
      </c>
      <c r="L51" s="88">
        <f t="shared" si="5"/>
        <v>86.235348045314652</v>
      </c>
      <c r="M51" s="87">
        <v>0</v>
      </c>
      <c r="N51" s="88">
        <f t="shared" si="6"/>
        <v>0</v>
      </c>
      <c r="O51" s="87">
        <v>0</v>
      </c>
      <c r="P51" s="87">
        <f t="shared" si="7"/>
        <v>1926</v>
      </c>
      <c r="Q51" s="87">
        <v>732</v>
      </c>
      <c r="R51" s="87">
        <v>1134</v>
      </c>
      <c r="S51" s="87">
        <v>60</v>
      </c>
      <c r="T51" s="88">
        <f t="shared" si="8"/>
        <v>12.612140658764979</v>
      </c>
      <c r="U51" s="87">
        <v>603</v>
      </c>
      <c r="V51" s="85" t="s">
        <v>262</v>
      </c>
      <c r="W51" s="85"/>
      <c r="X51" s="85"/>
      <c r="Y51" s="85"/>
      <c r="Z51" s="85" t="s">
        <v>262</v>
      </c>
      <c r="AA51" s="85"/>
      <c r="AB51" s="85"/>
      <c r="AC51" s="85"/>
      <c r="AD51" s="115" t="s">
        <v>261</v>
      </c>
    </row>
    <row r="52" spans="1:30" ht="13.5" customHeight="1" x14ac:dyDescent="0.15">
      <c r="A52" s="85"/>
      <c r="B52" s="86"/>
      <c r="C52" s="85"/>
      <c r="D52" s="87"/>
      <c r="E52" s="87"/>
      <c r="F52" s="106"/>
      <c r="G52" s="87"/>
      <c r="H52" s="87"/>
      <c r="I52" s="87"/>
      <c r="J52" s="88"/>
      <c r="K52" s="87"/>
      <c r="L52" s="88"/>
      <c r="M52" s="87"/>
      <c r="N52" s="88"/>
      <c r="O52" s="87"/>
      <c r="P52" s="87"/>
      <c r="Q52" s="87"/>
      <c r="R52" s="87"/>
      <c r="S52" s="87"/>
      <c r="T52" s="88"/>
      <c r="U52" s="87"/>
      <c r="V52" s="85"/>
      <c r="W52" s="85"/>
      <c r="X52" s="85"/>
      <c r="Y52" s="85"/>
      <c r="Z52" s="85"/>
      <c r="AA52" s="85"/>
      <c r="AB52" s="85"/>
      <c r="AC52" s="85"/>
    </row>
    <row r="53" spans="1:30" ht="13.5" customHeight="1" x14ac:dyDescent="0.15">
      <c r="A53" s="85"/>
      <c r="B53" s="86"/>
      <c r="C53" s="85"/>
      <c r="D53" s="87"/>
      <c r="E53" s="87"/>
      <c r="F53" s="106"/>
      <c r="G53" s="87"/>
      <c r="H53" s="87"/>
      <c r="I53" s="87"/>
      <c r="J53" s="88"/>
      <c r="K53" s="87"/>
      <c r="L53" s="88"/>
      <c r="M53" s="87"/>
      <c r="N53" s="88"/>
      <c r="O53" s="87"/>
      <c r="P53" s="87"/>
      <c r="Q53" s="87"/>
      <c r="R53" s="87"/>
      <c r="S53" s="87"/>
      <c r="T53" s="88"/>
      <c r="U53" s="87"/>
      <c r="V53" s="85"/>
      <c r="W53" s="85"/>
      <c r="X53" s="85"/>
      <c r="Y53" s="85"/>
      <c r="Z53" s="85"/>
      <c r="AA53" s="85"/>
      <c r="AB53" s="85"/>
      <c r="AC53" s="85"/>
    </row>
    <row r="54" spans="1:30" ht="13.5" customHeight="1" x14ac:dyDescent="0.15">
      <c r="A54" s="85"/>
      <c r="B54" s="86"/>
      <c r="C54" s="85"/>
      <c r="D54" s="87"/>
      <c r="E54" s="87"/>
      <c r="F54" s="106"/>
      <c r="G54" s="87"/>
      <c r="H54" s="87"/>
      <c r="I54" s="87"/>
      <c r="J54" s="88"/>
      <c r="K54" s="87"/>
      <c r="L54" s="88"/>
      <c r="M54" s="87"/>
      <c r="N54" s="88"/>
      <c r="O54" s="87"/>
      <c r="P54" s="87"/>
      <c r="Q54" s="87"/>
      <c r="R54" s="87"/>
      <c r="S54" s="87"/>
      <c r="T54" s="88"/>
      <c r="U54" s="87"/>
      <c r="V54" s="85"/>
      <c r="W54" s="85"/>
      <c r="X54" s="85"/>
      <c r="Y54" s="85"/>
      <c r="Z54" s="85"/>
      <c r="AA54" s="85"/>
      <c r="AB54" s="85"/>
      <c r="AC54" s="85"/>
    </row>
    <row r="55" spans="1:30" ht="13.5" customHeight="1" x14ac:dyDescent="0.15">
      <c r="A55" s="85"/>
      <c r="B55" s="86"/>
      <c r="C55" s="85"/>
      <c r="D55" s="87"/>
      <c r="E55" s="87"/>
      <c r="F55" s="106"/>
      <c r="G55" s="87"/>
      <c r="H55" s="87"/>
      <c r="I55" s="87"/>
      <c r="J55" s="88"/>
      <c r="K55" s="87"/>
      <c r="L55" s="88"/>
      <c r="M55" s="87"/>
      <c r="N55" s="88"/>
      <c r="O55" s="87"/>
      <c r="P55" s="87"/>
      <c r="Q55" s="87"/>
      <c r="R55" s="87"/>
      <c r="S55" s="87"/>
      <c r="T55" s="88"/>
      <c r="U55" s="87"/>
      <c r="V55" s="85"/>
      <c r="W55" s="85"/>
      <c r="X55" s="85"/>
      <c r="Y55" s="85"/>
      <c r="Z55" s="85"/>
      <c r="AA55" s="85"/>
      <c r="AB55" s="85"/>
      <c r="AC55" s="85"/>
    </row>
    <row r="56" spans="1:30" ht="13.5" customHeight="1" x14ac:dyDescent="0.15">
      <c r="A56" s="85"/>
      <c r="B56" s="86"/>
      <c r="C56" s="85"/>
      <c r="D56" s="87"/>
      <c r="E56" s="87"/>
      <c r="F56" s="106"/>
      <c r="G56" s="87"/>
      <c r="H56" s="87"/>
      <c r="I56" s="87"/>
      <c r="J56" s="88"/>
      <c r="K56" s="87"/>
      <c r="L56" s="88"/>
      <c r="M56" s="87"/>
      <c r="N56" s="88"/>
      <c r="O56" s="87"/>
      <c r="P56" s="87"/>
      <c r="Q56" s="87"/>
      <c r="R56" s="87"/>
      <c r="S56" s="87"/>
      <c r="T56" s="88"/>
      <c r="U56" s="87"/>
      <c r="V56" s="85"/>
      <c r="W56" s="85"/>
      <c r="X56" s="85"/>
      <c r="Y56" s="85"/>
      <c r="Z56" s="85"/>
      <c r="AA56" s="85"/>
      <c r="AB56" s="85"/>
      <c r="AC56" s="85"/>
    </row>
    <row r="57" spans="1:30" ht="13.5" customHeight="1" x14ac:dyDescent="0.15">
      <c r="A57" s="85"/>
      <c r="B57" s="86"/>
      <c r="C57" s="85"/>
      <c r="D57" s="87"/>
      <c r="E57" s="87"/>
      <c r="F57" s="106"/>
      <c r="G57" s="87"/>
      <c r="H57" s="87"/>
      <c r="I57" s="87"/>
      <c r="J57" s="88"/>
      <c r="K57" s="87"/>
      <c r="L57" s="88"/>
      <c r="M57" s="87"/>
      <c r="N57" s="88"/>
      <c r="O57" s="87"/>
      <c r="P57" s="87"/>
      <c r="Q57" s="87"/>
      <c r="R57" s="87"/>
      <c r="S57" s="87"/>
      <c r="T57" s="88"/>
      <c r="U57" s="87"/>
      <c r="V57" s="85"/>
      <c r="W57" s="85"/>
      <c r="X57" s="85"/>
      <c r="Y57" s="85"/>
      <c r="Z57" s="85"/>
      <c r="AA57" s="85"/>
      <c r="AB57" s="85"/>
      <c r="AC57" s="85"/>
    </row>
    <row r="58" spans="1:30" ht="13.5" customHeight="1" x14ac:dyDescent="0.15">
      <c r="A58" s="85"/>
      <c r="B58" s="86"/>
      <c r="C58" s="85"/>
      <c r="D58" s="87"/>
      <c r="E58" s="87"/>
      <c r="F58" s="106"/>
      <c r="G58" s="87"/>
      <c r="H58" s="87"/>
      <c r="I58" s="87"/>
      <c r="J58" s="88"/>
      <c r="K58" s="87"/>
      <c r="L58" s="88"/>
      <c r="M58" s="87"/>
      <c r="N58" s="88"/>
      <c r="O58" s="87"/>
      <c r="P58" s="87"/>
      <c r="Q58" s="87"/>
      <c r="R58" s="87"/>
      <c r="S58" s="87"/>
      <c r="T58" s="88"/>
      <c r="U58" s="87"/>
      <c r="V58" s="85"/>
      <c r="W58" s="85"/>
      <c r="X58" s="85"/>
      <c r="Y58" s="85"/>
      <c r="Z58" s="85"/>
      <c r="AA58" s="85"/>
      <c r="AB58" s="85"/>
      <c r="AC58" s="85"/>
    </row>
    <row r="59" spans="1:30" ht="13.5" customHeight="1" x14ac:dyDescent="0.15">
      <c r="A59" s="85"/>
      <c r="B59" s="86"/>
      <c r="C59" s="85"/>
      <c r="D59" s="87"/>
      <c r="E59" s="87"/>
      <c r="F59" s="106"/>
      <c r="G59" s="87"/>
      <c r="H59" s="87"/>
      <c r="I59" s="87"/>
      <c r="J59" s="88"/>
      <c r="K59" s="87"/>
      <c r="L59" s="88"/>
      <c r="M59" s="87"/>
      <c r="N59" s="88"/>
      <c r="O59" s="87"/>
      <c r="P59" s="87"/>
      <c r="Q59" s="87"/>
      <c r="R59" s="87"/>
      <c r="S59" s="87"/>
      <c r="T59" s="88"/>
      <c r="U59" s="87"/>
      <c r="V59" s="85"/>
      <c r="W59" s="85"/>
      <c r="X59" s="85"/>
      <c r="Y59" s="85"/>
      <c r="Z59" s="85"/>
      <c r="AA59" s="85"/>
      <c r="AB59" s="85"/>
      <c r="AC59" s="85"/>
    </row>
    <row r="60" spans="1:30" ht="13.5" customHeight="1" x14ac:dyDescent="0.15">
      <c r="A60" s="85"/>
      <c r="B60" s="86"/>
      <c r="C60" s="85"/>
      <c r="D60" s="87"/>
      <c r="E60" s="87"/>
      <c r="F60" s="106"/>
      <c r="G60" s="87"/>
      <c r="H60" s="87"/>
      <c r="I60" s="87"/>
      <c r="J60" s="88"/>
      <c r="K60" s="87"/>
      <c r="L60" s="88"/>
      <c r="M60" s="87"/>
      <c r="N60" s="88"/>
      <c r="O60" s="87"/>
      <c r="P60" s="87"/>
      <c r="Q60" s="87"/>
      <c r="R60" s="87"/>
      <c r="S60" s="87"/>
      <c r="T60" s="88"/>
      <c r="U60" s="87"/>
      <c r="V60" s="85"/>
      <c r="W60" s="85"/>
      <c r="X60" s="85"/>
      <c r="Y60" s="85"/>
      <c r="Z60" s="85"/>
      <c r="AA60" s="85"/>
      <c r="AB60" s="85"/>
      <c r="AC60" s="85"/>
    </row>
    <row r="61" spans="1:30" ht="13.5" customHeight="1" x14ac:dyDescent="0.15">
      <c r="A61" s="85"/>
      <c r="B61" s="86"/>
      <c r="C61" s="85"/>
      <c r="D61" s="87"/>
      <c r="E61" s="87"/>
      <c r="F61" s="106"/>
      <c r="G61" s="87"/>
      <c r="H61" s="87"/>
      <c r="I61" s="87"/>
      <c r="J61" s="88"/>
      <c r="K61" s="87"/>
      <c r="L61" s="88"/>
      <c r="M61" s="87"/>
      <c r="N61" s="88"/>
      <c r="O61" s="87"/>
      <c r="P61" s="87"/>
      <c r="Q61" s="87"/>
      <c r="R61" s="87"/>
      <c r="S61" s="87"/>
      <c r="T61" s="88"/>
      <c r="U61" s="87"/>
      <c r="V61" s="85"/>
      <c r="W61" s="85"/>
      <c r="X61" s="85"/>
      <c r="Y61" s="85"/>
      <c r="Z61" s="85"/>
      <c r="AA61" s="85"/>
      <c r="AB61" s="85"/>
      <c r="AC61" s="85"/>
    </row>
    <row r="62" spans="1:30" ht="13.5" customHeight="1" x14ac:dyDescent="0.15">
      <c r="A62" s="85"/>
      <c r="B62" s="86"/>
      <c r="C62" s="85"/>
      <c r="D62" s="87"/>
      <c r="E62" s="87"/>
      <c r="F62" s="106"/>
      <c r="G62" s="87"/>
      <c r="H62" s="87"/>
      <c r="I62" s="87"/>
      <c r="J62" s="88"/>
      <c r="K62" s="87"/>
      <c r="L62" s="88"/>
      <c r="M62" s="87"/>
      <c r="N62" s="88"/>
      <c r="O62" s="87"/>
      <c r="P62" s="87"/>
      <c r="Q62" s="87"/>
      <c r="R62" s="87"/>
      <c r="S62" s="87"/>
      <c r="T62" s="88"/>
      <c r="U62" s="87"/>
      <c r="V62" s="85"/>
      <c r="W62" s="85"/>
      <c r="X62" s="85"/>
      <c r="Y62" s="85"/>
      <c r="Z62" s="85"/>
      <c r="AA62" s="85"/>
      <c r="AB62" s="85"/>
      <c r="AC62" s="85"/>
    </row>
    <row r="63" spans="1:30" ht="13.5" customHeight="1" x14ac:dyDescent="0.15">
      <c r="A63" s="85"/>
      <c r="B63" s="86"/>
      <c r="C63" s="85"/>
      <c r="D63" s="87"/>
      <c r="E63" s="87"/>
      <c r="F63" s="106"/>
      <c r="G63" s="87"/>
      <c r="H63" s="87"/>
      <c r="I63" s="87"/>
      <c r="J63" s="88"/>
      <c r="K63" s="87"/>
      <c r="L63" s="88"/>
      <c r="M63" s="87"/>
      <c r="N63" s="88"/>
      <c r="O63" s="87"/>
      <c r="P63" s="87"/>
      <c r="Q63" s="87"/>
      <c r="R63" s="87"/>
      <c r="S63" s="87"/>
      <c r="T63" s="88"/>
      <c r="U63" s="87"/>
      <c r="V63" s="85"/>
      <c r="W63" s="85"/>
      <c r="X63" s="85"/>
      <c r="Y63" s="85"/>
      <c r="Z63" s="85"/>
      <c r="AA63" s="85"/>
      <c r="AB63" s="85"/>
      <c r="AC63" s="85"/>
    </row>
    <row r="64" spans="1:30" ht="13.5" customHeight="1" x14ac:dyDescent="0.15">
      <c r="A64" s="85"/>
      <c r="B64" s="86"/>
      <c r="C64" s="85"/>
      <c r="D64" s="87"/>
      <c r="E64" s="87"/>
      <c r="F64" s="106"/>
      <c r="G64" s="87"/>
      <c r="H64" s="87"/>
      <c r="I64" s="87"/>
      <c r="J64" s="88"/>
      <c r="K64" s="87"/>
      <c r="L64" s="88"/>
      <c r="M64" s="87"/>
      <c r="N64" s="88"/>
      <c r="O64" s="87"/>
      <c r="P64" s="87"/>
      <c r="Q64" s="87"/>
      <c r="R64" s="87"/>
      <c r="S64" s="87"/>
      <c r="T64" s="88"/>
      <c r="U64" s="87"/>
      <c r="V64" s="85"/>
      <c r="W64" s="85"/>
      <c r="X64" s="85"/>
      <c r="Y64" s="85"/>
      <c r="Z64" s="85"/>
      <c r="AA64" s="85"/>
      <c r="AB64" s="85"/>
      <c r="AC64" s="85"/>
    </row>
    <row r="65" spans="1:29" ht="13.5" customHeight="1" x14ac:dyDescent="0.15">
      <c r="A65" s="85"/>
      <c r="B65" s="86"/>
      <c r="C65" s="85"/>
      <c r="D65" s="87"/>
      <c r="E65" s="87"/>
      <c r="F65" s="106"/>
      <c r="G65" s="87"/>
      <c r="H65" s="87"/>
      <c r="I65" s="87"/>
      <c r="J65" s="88"/>
      <c r="K65" s="87"/>
      <c r="L65" s="88"/>
      <c r="M65" s="87"/>
      <c r="N65" s="88"/>
      <c r="O65" s="87"/>
      <c r="P65" s="87"/>
      <c r="Q65" s="87"/>
      <c r="R65" s="87"/>
      <c r="S65" s="87"/>
      <c r="T65" s="88"/>
      <c r="U65" s="87"/>
      <c r="V65" s="85"/>
      <c r="W65" s="85"/>
      <c r="X65" s="85"/>
      <c r="Y65" s="85"/>
      <c r="Z65" s="85"/>
      <c r="AA65" s="85"/>
      <c r="AB65" s="85"/>
      <c r="AC65" s="85"/>
    </row>
    <row r="66" spans="1:29" ht="13.5" customHeight="1" x14ac:dyDescent="0.15">
      <c r="A66" s="85"/>
      <c r="B66" s="86"/>
      <c r="C66" s="85"/>
      <c r="D66" s="87"/>
      <c r="E66" s="87"/>
      <c r="F66" s="106"/>
      <c r="G66" s="87"/>
      <c r="H66" s="87"/>
      <c r="I66" s="87"/>
      <c r="J66" s="88"/>
      <c r="K66" s="87"/>
      <c r="L66" s="88"/>
      <c r="M66" s="87"/>
      <c r="N66" s="88"/>
      <c r="O66" s="87"/>
      <c r="P66" s="87"/>
      <c r="Q66" s="87"/>
      <c r="R66" s="87"/>
      <c r="S66" s="87"/>
      <c r="T66" s="88"/>
      <c r="U66" s="87"/>
      <c r="V66" s="85"/>
      <c r="W66" s="85"/>
      <c r="X66" s="85"/>
      <c r="Y66" s="85"/>
      <c r="Z66" s="85"/>
      <c r="AA66" s="85"/>
      <c r="AB66" s="85"/>
      <c r="AC66" s="85"/>
    </row>
    <row r="67" spans="1:29" ht="13.5" customHeight="1" x14ac:dyDescent="0.15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29" ht="13.5" customHeight="1" x14ac:dyDescent="0.15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29" ht="13.5" customHeight="1" x14ac:dyDescent="0.15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29" ht="13.5" customHeight="1" x14ac:dyDescent="0.15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29" ht="13.5" customHeight="1" x14ac:dyDescent="0.15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29" ht="13.5" customHeight="1" x14ac:dyDescent="0.15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29" ht="13.5" customHeight="1" x14ac:dyDescent="0.15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29" ht="13.5" customHeight="1" x14ac:dyDescent="0.15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29" ht="13.5" customHeight="1" x14ac:dyDescent="0.15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29" ht="13.5" customHeight="1" x14ac:dyDescent="0.15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29" ht="13.5" customHeight="1" x14ac:dyDescent="0.15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29" ht="13.5" customHeight="1" x14ac:dyDescent="0.15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29" ht="13.5" customHeight="1" x14ac:dyDescent="0.15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29" ht="13.5" customHeight="1" x14ac:dyDescent="0.15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 x14ac:dyDescent="0.15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 x14ac:dyDescent="0.15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 x14ac:dyDescent="0.15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 x14ac:dyDescent="0.15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 x14ac:dyDescent="0.15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 x14ac:dyDescent="0.15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 x14ac:dyDescent="0.15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 x14ac:dyDescent="0.15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 x14ac:dyDescent="0.15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 x14ac:dyDescent="0.15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 x14ac:dyDescent="0.15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 x14ac:dyDescent="0.15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 x14ac:dyDescent="0.15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 x14ac:dyDescent="0.15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 x14ac:dyDescent="0.15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 x14ac:dyDescent="0.15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 x14ac:dyDescent="0.15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 x14ac:dyDescent="0.15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 x14ac:dyDescent="0.15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 x14ac:dyDescent="0.15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 x14ac:dyDescent="0.15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 x14ac:dyDescent="0.15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 x14ac:dyDescent="0.15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 x14ac:dyDescent="0.15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 x14ac:dyDescent="0.15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 x14ac:dyDescent="0.15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 x14ac:dyDescent="0.15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 x14ac:dyDescent="0.15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 x14ac:dyDescent="0.15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 x14ac:dyDescent="0.15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 x14ac:dyDescent="0.15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 x14ac:dyDescent="0.15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 x14ac:dyDescent="0.15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 x14ac:dyDescent="0.15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 x14ac:dyDescent="0.15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 x14ac:dyDescent="0.15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 x14ac:dyDescent="0.15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 x14ac:dyDescent="0.15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 x14ac:dyDescent="0.15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 x14ac:dyDescent="0.15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 x14ac:dyDescent="0.15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 x14ac:dyDescent="0.15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 x14ac:dyDescent="0.15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 x14ac:dyDescent="0.15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 x14ac:dyDescent="0.15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 x14ac:dyDescent="0.15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 x14ac:dyDescent="0.15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 x14ac:dyDescent="0.15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 x14ac:dyDescent="0.15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 x14ac:dyDescent="0.15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 x14ac:dyDescent="0.15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 x14ac:dyDescent="0.15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 x14ac:dyDescent="0.15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 x14ac:dyDescent="0.15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 x14ac:dyDescent="0.15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 x14ac:dyDescent="0.15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 x14ac:dyDescent="0.15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 x14ac:dyDescent="0.15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 x14ac:dyDescent="0.15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 x14ac:dyDescent="0.15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 x14ac:dyDescent="0.15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 x14ac:dyDescent="0.15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 x14ac:dyDescent="0.15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 x14ac:dyDescent="0.15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 x14ac:dyDescent="0.15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 x14ac:dyDescent="0.15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 x14ac:dyDescent="0.15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 x14ac:dyDescent="0.15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 x14ac:dyDescent="0.15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 x14ac:dyDescent="0.15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 x14ac:dyDescent="0.15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 x14ac:dyDescent="0.15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 x14ac:dyDescent="0.15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 x14ac:dyDescent="0.15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 x14ac:dyDescent="0.15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 x14ac:dyDescent="0.15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 x14ac:dyDescent="0.15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 x14ac:dyDescent="0.15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 x14ac:dyDescent="0.15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 x14ac:dyDescent="0.15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 x14ac:dyDescent="0.15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 x14ac:dyDescent="0.15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 x14ac:dyDescent="0.15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 x14ac:dyDescent="0.15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 x14ac:dyDescent="0.15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 x14ac:dyDescent="0.15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 x14ac:dyDescent="0.15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 x14ac:dyDescent="0.15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 x14ac:dyDescent="0.15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 x14ac:dyDescent="0.15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 x14ac:dyDescent="0.15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 x14ac:dyDescent="0.15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 x14ac:dyDescent="0.15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 x14ac:dyDescent="0.15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 x14ac:dyDescent="0.15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 x14ac:dyDescent="0.15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 x14ac:dyDescent="0.15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 x14ac:dyDescent="0.15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 x14ac:dyDescent="0.15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 x14ac:dyDescent="0.15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 x14ac:dyDescent="0.15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 x14ac:dyDescent="0.15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 x14ac:dyDescent="0.15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 x14ac:dyDescent="0.15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 x14ac:dyDescent="0.15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 x14ac:dyDescent="0.15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 x14ac:dyDescent="0.15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 x14ac:dyDescent="0.15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 x14ac:dyDescent="0.15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 x14ac:dyDescent="0.15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 x14ac:dyDescent="0.15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 x14ac:dyDescent="0.15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 x14ac:dyDescent="0.15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 x14ac:dyDescent="0.15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 x14ac:dyDescent="0.15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 x14ac:dyDescent="0.15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 x14ac:dyDescent="0.15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 x14ac:dyDescent="0.15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 x14ac:dyDescent="0.15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 x14ac:dyDescent="0.15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 x14ac:dyDescent="0.15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 x14ac:dyDescent="0.15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 x14ac:dyDescent="0.15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 x14ac:dyDescent="0.15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 x14ac:dyDescent="0.15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 x14ac:dyDescent="0.15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 x14ac:dyDescent="0.15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xmlns:xlrd2="http://schemas.microsoft.com/office/spreadsheetml/2017/richdata2" ref="A8:AD51">
    <sortCondition ref="A8:A51"/>
    <sortCondition ref="B8:B51"/>
    <sortCondition ref="C8:C51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&amp;L水洗化人口等（令和5年度実績）</oddHeader>
  </headerFooter>
  <colBreaks count="1" manualBreakCount="1">
    <brk id="20" min="1" max="5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82" customWidth="1"/>
    <col min="2" max="2" width="8.75" style="83" customWidth="1"/>
    <col min="3" max="3" width="12.625" style="65" customWidth="1"/>
    <col min="4" max="55" width="9" style="69"/>
    <col min="56" max="16384" width="9" style="65"/>
  </cols>
  <sheetData>
    <row r="1" spans="1:55" ht="17.25" x14ac:dyDescent="0.15">
      <c r="A1" s="47" t="s">
        <v>258</v>
      </c>
      <c r="B1" s="110"/>
      <c r="C1" s="111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 x14ac:dyDescent="0.15">
      <c r="A2" s="142" t="s">
        <v>192</v>
      </c>
      <c r="B2" s="139" t="s">
        <v>193</v>
      </c>
      <c r="C2" s="143" t="s">
        <v>194</v>
      </c>
      <c r="D2" s="71" t="s">
        <v>213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214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44" t="s">
        <v>215</v>
      </c>
      <c r="AG2" s="145"/>
      <c r="AH2" s="145"/>
      <c r="AI2" s="146"/>
      <c r="AJ2" s="144" t="s">
        <v>216</v>
      </c>
      <c r="AK2" s="145"/>
      <c r="AL2" s="145"/>
      <c r="AM2" s="145"/>
      <c r="AN2" s="145"/>
      <c r="AO2" s="145"/>
      <c r="AP2" s="145"/>
      <c r="AQ2" s="145"/>
      <c r="AR2" s="145"/>
      <c r="AS2" s="146"/>
      <c r="AT2" s="153" t="s">
        <v>217</v>
      </c>
      <c r="AU2" s="139"/>
      <c r="AV2" s="139"/>
      <c r="AW2" s="139"/>
      <c r="AX2" s="139"/>
      <c r="AY2" s="139"/>
      <c r="AZ2" s="144" t="s">
        <v>218</v>
      </c>
      <c r="BA2" s="145"/>
      <c r="BB2" s="145"/>
      <c r="BC2" s="146"/>
    </row>
    <row r="3" spans="1:55" s="84" customFormat="1" ht="13.5" customHeight="1" x14ac:dyDescent="0.15">
      <c r="A3" s="140"/>
      <c r="B3" s="140"/>
      <c r="C3" s="140"/>
      <c r="D3" s="77" t="s">
        <v>198</v>
      </c>
      <c r="E3" s="147" t="s">
        <v>219</v>
      </c>
      <c r="F3" s="145"/>
      <c r="G3" s="146"/>
      <c r="H3" s="150" t="s">
        <v>220</v>
      </c>
      <c r="I3" s="151"/>
      <c r="J3" s="152"/>
      <c r="K3" s="147" t="s">
        <v>221</v>
      </c>
      <c r="L3" s="151"/>
      <c r="M3" s="152"/>
      <c r="N3" s="77" t="s">
        <v>198</v>
      </c>
      <c r="O3" s="147" t="s">
        <v>222</v>
      </c>
      <c r="P3" s="148"/>
      <c r="Q3" s="148"/>
      <c r="R3" s="148"/>
      <c r="S3" s="148"/>
      <c r="T3" s="148"/>
      <c r="U3" s="149"/>
      <c r="V3" s="147" t="s">
        <v>223</v>
      </c>
      <c r="W3" s="148"/>
      <c r="X3" s="148"/>
      <c r="Y3" s="148"/>
      <c r="Z3" s="148"/>
      <c r="AA3" s="148"/>
      <c r="AB3" s="149"/>
      <c r="AC3" s="78" t="s">
        <v>224</v>
      </c>
      <c r="AD3" s="74"/>
      <c r="AE3" s="75"/>
      <c r="AF3" s="141" t="s">
        <v>198</v>
      </c>
      <c r="AG3" s="139" t="s">
        <v>225</v>
      </c>
      <c r="AH3" s="139" t="s">
        <v>226</v>
      </c>
      <c r="AI3" s="139" t="s">
        <v>227</v>
      </c>
      <c r="AJ3" s="140" t="s">
        <v>198</v>
      </c>
      <c r="AK3" s="139" t="s">
        <v>228</v>
      </c>
      <c r="AL3" s="139" t="s">
        <v>229</v>
      </c>
      <c r="AM3" s="139" t="s">
        <v>230</v>
      </c>
      <c r="AN3" s="139" t="s">
        <v>226</v>
      </c>
      <c r="AO3" s="139" t="s">
        <v>227</v>
      </c>
      <c r="AP3" s="139" t="s">
        <v>231</v>
      </c>
      <c r="AQ3" s="139" t="s">
        <v>232</v>
      </c>
      <c r="AR3" s="139" t="s">
        <v>233</v>
      </c>
      <c r="AS3" s="139" t="s">
        <v>234</v>
      </c>
      <c r="AT3" s="141" t="s">
        <v>198</v>
      </c>
      <c r="AU3" s="139" t="s">
        <v>228</v>
      </c>
      <c r="AV3" s="139" t="s">
        <v>229</v>
      </c>
      <c r="AW3" s="139" t="s">
        <v>230</v>
      </c>
      <c r="AX3" s="139" t="s">
        <v>226</v>
      </c>
      <c r="AY3" s="139" t="s">
        <v>227</v>
      </c>
      <c r="AZ3" s="141" t="s">
        <v>198</v>
      </c>
      <c r="BA3" s="139" t="s">
        <v>225</v>
      </c>
      <c r="BB3" s="139" t="s">
        <v>226</v>
      </c>
      <c r="BC3" s="139" t="s">
        <v>227</v>
      </c>
    </row>
    <row r="4" spans="1:55" s="84" customFormat="1" ht="18.75" customHeight="1" x14ac:dyDescent="0.15">
      <c r="A4" s="140"/>
      <c r="B4" s="140"/>
      <c r="C4" s="140"/>
      <c r="D4" s="77"/>
      <c r="E4" s="77" t="s">
        <v>198</v>
      </c>
      <c r="F4" s="137" t="s">
        <v>235</v>
      </c>
      <c r="G4" s="137" t="s">
        <v>236</v>
      </c>
      <c r="H4" s="77" t="s">
        <v>198</v>
      </c>
      <c r="I4" s="137" t="s">
        <v>235</v>
      </c>
      <c r="J4" s="137" t="s">
        <v>236</v>
      </c>
      <c r="K4" s="77" t="s">
        <v>198</v>
      </c>
      <c r="L4" s="137" t="s">
        <v>235</v>
      </c>
      <c r="M4" s="137" t="s">
        <v>236</v>
      </c>
      <c r="N4" s="77"/>
      <c r="O4" s="77" t="s">
        <v>198</v>
      </c>
      <c r="P4" s="137" t="s">
        <v>225</v>
      </c>
      <c r="Q4" s="135" t="s">
        <v>226</v>
      </c>
      <c r="R4" s="135" t="s">
        <v>227</v>
      </c>
      <c r="S4" s="137" t="s">
        <v>237</v>
      </c>
      <c r="T4" s="137" t="s">
        <v>238</v>
      </c>
      <c r="U4" s="137" t="s">
        <v>239</v>
      </c>
      <c r="V4" s="77" t="s">
        <v>198</v>
      </c>
      <c r="W4" s="137" t="s">
        <v>225</v>
      </c>
      <c r="X4" s="135" t="s">
        <v>226</v>
      </c>
      <c r="Y4" s="135" t="s">
        <v>227</v>
      </c>
      <c r="Z4" s="137" t="s">
        <v>237</v>
      </c>
      <c r="AA4" s="137" t="s">
        <v>238</v>
      </c>
      <c r="AB4" s="137" t="s">
        <v>239</v>
      </c>
      <c r="AC4" s="77" t="s">
        <v>198</v>
      </c>
      <c r="AD4" s="137" t="s">
        <v>235</v>
      </c>
      <c r="AE4" s="137" t="s">
        <v>236</v>
      </c>
      <c r="AF4" s="141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1"/>
      <c r="AU4" s="140"/>
      <c r="AV4" s="140"/>
      <c r="AW4" s="140"/>
      <c r="AX4" s="140"/>
      <c r="AY4" s="140"/>
      <c r="AZ4" s="141"/>
      <c r="BA4" s="140"/>
      <c r="BB4" s="140"/>
      <c r="BC4" s="140"/>
    </row>
    <row r="5" spans="1:55" s="43" customFormat="1" ht="22.5" customHeight="1" x14ac:dyDescent="0.15">
      <c r="A5" s="140"/>
      <c r="B5" s="140"/>
      <c r="C5" s="140"/>
      <c r="D5" s="79"/>
      <c r="E5" s="79"/>
      <c r="F5" s="138"/>
      <c r="G5" s="138"/>
      <c r="H5" s="79"/>
      <c r="I5" s="138"/>
      <c r="J5" s="138"/>
      <c r="K5" s="79"/>
      <c r="L5" s="138"/>
      <c r="M5" s="138"/>
      <c r="N5" s="79"/>
      <c r="O5" s="79"/>
      <c r="P5" s="138"/>
      <c r="Q5" s="136"/>
      <c r="R5" s="136"/>
      <c r="S5" s="138"/>
      <c r="T5" s="138"/>
      <c r="U5" s="138"/>
      <c r="V5" s="79"/>
      <c r="W5" s="138"/>
      <c r="X5" s="136"/>
      <c r="Y5" s="136"/>
      <c r="Z5" s="138"/>
      <c r="AA5" s="138"/>
      <c r="AB5" s="138"/>
      <c r="AC5" s="79"/>
      <c r="AD5" s="138"/>
      <c r="AE5" s="138"/>
      <c r="AF5" s="76"/>
      <c r="AG5" s="76"/>
      <c r="AH5" s="76"/>
      <c r="AI5" s="76"/>
      <c r="AJ5" s="76"/>
      <c r="AK5" s="76"/>
      <c r="AL5" s="140"/>
      <c r="AM5" s="76"/>
      <c r="AN5" s="76"/>
      <c r="AO5" s="76"/>
      <c r="AP5" s="76"/>
      <c r="AQ5" s="76"/>
      <c r="AR5" s="76"/>
      <c r="AS5" s="76"/>
      <c r="AT5" s="76"/>
      <c r="AU5" s="76"/>
      <c r="AV5" s="140"/>
      <c r="AW5" s="76"/>
      <c r="AX5" s="76"/>
      <c r="AY5" s="76"/>
      <c r="AZ5" s="76"/>
      <c r="BA5" s="76"/>
      <c r="BB5" s="76"/>
      <c r="BC5" s="76"/>
    </row>
    <row r="6" spans="1:55" s="66" customFormat="1" ht="13.5" customHeight="1" x14ac:dyDescent="0.15">
      <c r="A6" s="140"/>
      <c r="B6" s="140"/>
      <c r="C6" s="140"/>
      <c r="D6" s="80" t="s">
        <v>240</v>
      </c>
      <c r="E6" s="80" t="s">
        <v>240</v>
      </c>
      <c r="F6" s="80" t="s">
        <v>240</v>
      </c>
      <c r="G6" s="80" t="s">
        <v>240</v>
      </c>
      <c r="H6" s="80" t="s">
        <v>240</v>
      </c>
      <c r="I6" s="80" t="s">
        <v>240</v>
      </c>
      <c r="J6" s="80" t="s">
        <v>240</v>
      </c>
      <c r="K6" s="80" t="s">
        <v>240</v>
      </c>
      <c r="L6" s="80" t="s">
        <v>240</v>
      </c>
      <c r="M6" s="80" t="s">
        <v>240</v>
      </c>
      <c r="N6" s="80" t="s">
        <v>240</v>
      </c>
      <c r="O6" s="80" t="s">
        <v>240</v>
      </c>
      <c r="P6" s="80" t="s">
        <v>240</v>
      </c>
      <c r="Q6" s="80" t="s">
        <v>240</v>
      </c>
      <c r="R6" s="80" t="s">
        <v>240</v>
      </c>
      <c r="S6" s="80" t="s">
        <v>240</v>
      </c>
      <c r="T6" s="80" t="s">
        <v>240</v>
      </c>
      <c r="U6" s="80" t="s">
        <v>240</v>
      </c>
      <c r="V6" s="80" t="s">
        <v>240</v>
      </c>
      <c r="W6" s="80" t="s">
        <v>240</v>
      </c>
      <c r="X6" s="80" t="s">
        <v>240</v>
      </c>
      <c r="Y6" s="80" t="s">
        <v>240</v>
      </c>
      <c r="Z6" s="80" t="s">
        <v>240</v>
      </c>
      <c r="AA6" s="80" t="s">
        <v>240</v>
      </c>
      <c r="AB6" s="80" t="s">
        <v>240</v>
      </c>
      <c r="AC6" s="80" t="s">
        <v>240</v>
      </c>
      <c r="AD6" s="80" t="s">
        <v>240</v>
      </c>
      <c r="AE6" s="80" t="s">
        <v>240</v>
      </c>
      <c r="AF6" s="81" t="s">
        <v>241</v>
      </c>
      <c r="AG6" s="81" t="s">
        <v>241</v>
      </c>
      <c r="AH6" s="81" t="s">
        <v>241</v>
      </c>
      <c r="AI6" s="81" t="s">
        <v>241</v>
      </c>
      <c r="AJ6" s="81" t="s">
        <v>241</v>
      </c>
      <c r="AK6" s="81" t="s">
        <v>241</v>
      </c>
      <c r="AL6" s="81" t="s">
        <v>241</v>
      </c>
      <c r="AM6" s="81" t="s">
        <v>241</v>
      </c>
      <c r="AN6" s="81" t="s">
        <v>241</v>
      </c>
      <c r="AO6" s="81" t="s">
        <v>241</v>
      </c>
      <c r="AP6" s="81" t="s">
        <v>241</v>
      </c>
      <c r="AQ6" s="81" t="s">
        <v>241</v>
      </c>
      <c r="AR6" s="81" t="s">
        <v>241</v>
      </c>
      <c r="AS6" s="81" t="s">
        <v>241</v>
      </c>
      <c r="AT6" s="81" t="s">
        <v>241</v>
      </c>
      <c r="AU6" s="81" t="s">
        <v>241</v>
      </c>
      <c r="AV6" s="81" t="s">
        <v>241</v>
      </c>
      <c r="AW6" s="81" t="s">
        <v>241</v>
      </c>
      <c r="AX6" s="81" t="s">
        <v>241</v>
      </c>
      <c r="AY6" s="81" t="s">
        <v>241</v>
      </c>
      <c r="AZ6" s="81" t="s">
        <v>241</v>
      </c>
      <c r="BA6" s="81" t="s">
        <v>241</v>
      </c>
      <c r="BB6" s="81" t="s">
        <v>241</v>
      </c>
      <c r="BC6" s="81" t="s">
        <v>241</v>
      </c>
    </row>
    <row r="7" spans="1:55" ht="13.5" customHeight="1" x14ac:dyDescent="0.15">
      <c r="A7" s="97" t="str">
        <f>水洗化人口等!A7</f>
        <v>茨城県</v>
      </c>
      <c r="B7" s="90" t="str">
        <f>水洗化人口等!B7</f>
        <v>08000</v>
      </c>
      <c r="C7" s="89" t="s">
        <v>198</v>
      </c>
      <c r="D7" s="91">
        <f t="shared" ref="D7:D51" si="0">SUM(E7,+H7,+K7)</f>
        <v>570796</v>
      </c>
      <c r="E7" s="91">
        <f t="shared" ref="E7:E51" si="1">SUM(F7:G7)</f>
        <v>27151</v>
      </c>
      <c r="F7" s="91">
        <f>SUM(F$8:F$207)</f>
        <v>3540</v>
      </c>
      <c r="G7" s="91">
        <f>SUM(G$8:G$207)</f>
        <v>23611</v>
      </c>
      <c r="H7" s="91">
        <f t="shared" ref="H7:H51" si="2">SUM(I7:J7)</f>
        <v>22881</v>
      </c>
      <c r="I7" s="91">
        <f>SUM(I$8:I$207)</f>
        <v>15989</v>
      </c>
      <c r="J7" s="91">
        <f>SUM(J$8:J$207)</f>
        <v>6892</v>
      </c>
      <c r="K7" s="91">
        <f t="shared" ref="K7:K51" si="3">SUM(L7:M7)</f>
        <v>520764</v>
      </c>
      <c r="L7" s="91">
        <f>SUM(L$8:L$207)</f>
        <v>57026</v>
      </c>
      <c r="M7" s="91">
        <f>SUM(M$8:M$207)</f>
        <v>463738</v>
      </c>
      <c r="N7" s="91">
        <f t="shared" ref="N7:N51" si="4">SUM(O7,+V7,+AC7)</f>
        <v>570833</v>
      </c>
      <c r="O7" s="91">
        <f t="shared" ref="O7:O51" si="5">SUM(P7:U7)</f>
        <v>76555</v>
      </c>
      <c r="P7" s="91">
        <f t="shared" ref="P7:U7" si="6">SUM(P$8:P$207)</f>
        <v>74302</v>
      </c>
      <c r="Q7" s="91">
        <f t="shared" si="6"/>
        <v>0</v>
      </c>
      <c r="R7" s="91">
        <f t="shared" si="6"/>
        <v>0</v>
      </c>
      <c r="S7" s="91">
        <f t="shared" si="6"/>
        <v>2253</v>
      </c>
      <c r="T7" s="91">
        <f t="shared" si="6"/>
        <v>0</v>
      </c>
      <c r="U7" s="91">
        <f t="shared" si="6"/>
        <v>0</v>
      </c>
      <c r="V7" s="91">
        <f t="shared" ref="V7:V51" si="7">SUM(W7:AB7)</f>
        <v>494241</v>
      </c>
      <c r="W7" s="91">
        <f t="shared" ref="W7:AB7" si="8">SUM(W$8:W$207)</f>
        <v>488636</v>
      </c>
      <c r="X7" s="91">
        <f t="shared" si="8"/>
        <v>406</v>
      </c>
      <c r="Y7" s="91">
        <f t="shared" si="8"/>
        <v>0</v>
      </c>
      <c r="Z7" s="91">
        <f t="shared" si="8"/>
        <v>5199</v>
      </c>
      <c r="AA7" s="91">
        <f t="shared" si="8"/>
        <v>0</v>
      </c>
      <c r="AB7" s="91">
        <f t="shared" si="8"/>
        <v>0</v>
      </c>
      <c r="AC7" s="91">
        <f t="shared" ref="AC7:AC51" si="9">SUM(AD7:AE7)</f>
        <v>37</v>
      </c>
      <c r="AD7" s="91">
        <f>SUM(AD$8:AD$207)</f>
        <v>37</v>
      </c>
      <c r="AE7" s="91">
        <f>SUM(AE$8:AE$207)</f>
        <v>0</v>
      </c>
      <c r="AF7" s="91">
        <f t="shared" ref="AF7:AF51" si="10">SUM(AG7:AI7)</f>
        <v>10785</v>
      </c>
      <c r="AG7" s="91">
        <f>SUM(AG$8:AG$207)</f>
        <v>10785</v>
      </c>
      <c r="AH7" s="91">
        <f>SUM(AH$8:AH$207)</f>
        <v>0</v>
      </c>
      <c r="AI7" s="91">
        <f>SUM(AI$8:AI$207)</f>
        <v>0</v>
      </c>
      <c r="AJ7" s="91">
        <f t="shared" ref="AJ7:AJ51" si="11">SUM(AK7:AS7)</f>
        <v>14250</v>
      </c>
      <c r="AK7" s="91">
        <f t="shared" ref="AK7:AS7" si="12">SUM(AK$8:AK$207)</f>
        <v>3110</v>
      </c>
      <c r="AL7" s="91">
        <f t="shared" si="12"/>
        <v>645</v>
      </c>
      <c r="AM7" s="91">
        <f t="shared" si="12"/>
        <v>7576</v>
      </c>
      <c r="AN7" s="91">
        <f t="shared" si="12"/>
        <v>0</v>
      </c>
      <c r="AO7" s="91">
        <f t="shared" si="12"/>
        <v>0</v>
      </c>
      <c r="AP7" s="91">
        <f t="shared" si="12"/>
        <v>0</v>
      </c>
      <c r="AQ7" s="91">
        <f t="shared" si="12"/>
        <v>64</v>
      </c>
      <c r="AR7" s="91">
        <f t="shared" si="12"/>
        <v>348</v>
      </c>
      <c r="AS7" s="91">
        <f t="shared" si="12"/>
        <v>2507</v>
      </c>
      <c r="AT7" s="91">
        <f t="shared" ref="AT7:AT51" si="13">SUM(AU7:AY7)</f>
        <v>600</v>
      </c>
      <c r="AU7" s="91">
        <f>SUM(AU$8:AU$207)</f>
        <v>290</v>
      </c>
      <c r="AV7" s="91">
        <f>SUM(AV$8:AV$207)</f>
        <v>0</v>
      </c>
      <c r="AW7" s="91">
        <f>SUM(AW$8:AW$207)</f>
        <v>310</v>
      </c>
      <c r="AX7" s="91">
        <f>SUM(AX$8:AX$207)</f>
        <v>0</v>
      </c>
      <c r="AY7" s="91">
        <f>SUM(AY$8:AY$207)</f>
        <v>0</v>
      </c>
      <c r="AZ7" s="91">
        <f t="shared" ref="AZ7:AZ51" si="14">SUM(BA7:BC7)</f>
        <v>1206</v>
      </c>
      <c r="BA7" s="91">
        <f>SUM(BA$8:BA$207)</f>
        <v>1003</v>
      </c>
      <c r="BB7" s="91">
        <f>SUM(BB$8:BB$207)</f>
        <v>203</v>
      </c>
      <c r="BC7" s="91">
        <f>SUM(BC$8:BC$207)</f>
        <v>0</v>
      </c>
    </row>
    <row r="8" spans="1:55" ht="13.5" customHeight="1" x14ac:dyDescent="0.15">
      <c r="A8" s="98" t="s">
        <v>46</v>
      </c>
      <c r="B8" s="96" t="s">
        <v>259</v>
      </c>
      <c r="C8" s="85" t="s">
        <v>260</v>
      </c>
      <c r="D8" s="87">
        <f t="shared" si="0"/>
        <v>35167</v>
      </c>
      <c r="E8" s="87">
        <f t="shared" si="1"/>
        <v>0</v>
      </c>
      <c r="F8" s="87">
        <v>0</v>
      </c>
      <c r="G8" s="87">
        <v>0</v>
      </c>
      <c r="H8" s="87">
        <f t="shared" si="2"/>
        <v>4087</v>
      </c>
      <c r="I8" s="87">
        <v>4087</v>
      </c>
      <c r="J8" s="87">
        <v>0</v>
      </c>
      <c r="K8" s="87">
        <f t="shared" si="3"/>
        <v>31080</v>
      </c>
      <c r="L8" s="87">
        <v>760</v>
      </c>
      <c r="M8" s="87">
        <v>30320</v>
      </c>
      <c r="N8" s="87">
        <f t="shared" si="4"/>
        <v>35167</v>
      </c>
      <c r="O8" s="87">
        <f t="shared" si="5"/>
        <v>4847</v>
      </c>
      <c r="P8" s="87">
        <v>4847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f t="shared" si="7"/>
        <v>30320</v>
      </c>
      <c r="W8" s="87">
        <v>30320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f t="shared" si="9"/>
        <v>0</v>
      </c>
      <c r="AD8" s="87">
        <v>0</v>
      </c>
      <c r="AE8" s="87">
        <v>0</v>
      </c>
      <c r="AF8" s="87">
        <f t="shared" si="10"/>
        <v>0</v>
      </c>
      <c r="AG8" s="87">
        <v>0</v>
      </c>
      <c r="AH8" s="87">
        <v>0</v>
      </c>
      <c r="AI8" s="87">
        <v>0</v>
      </c>
      <c r="AJ8" s="87">
        <f t="shared" si="11"/>
        <v>0</v>
      </c>
      <c r="AK8" s="87">
        <v>0</v>
      </c>
      <c r="AL8" s="87">
        <v>0</v>
      </c>
      <c r="AM8" s="87">
        <v>0</v>
      </c>
      <c r="AN8" s="87">
        <v>0</v>
      </c>
      <c r="AO8" s="87">
        <v>0</v>
      </c>
      <c r="AP8" s="87">
        <v>0</v>
      </c>
      <c r="AQ8" s="87">
        <v>0</v>
      </c>
      <c r="AR8" s="87">
        <v>0</v>
      </c>
      <c r="AS8" s="87">
        <v>0</v>
      </c>
      <c r="AT8" s="87">
        <f t="shared" si="13"/>
        <v>0</v>
      </c>
      <c r="AU8" s="87">
        <v>0</v>
      </c>
      <c r="AV8" s="87">
        <v>0</v>
      </c>
      <c r="AW8" s="87">
        <v>0</v>
      </c>
      <c r="AX8" s="87">
        <v>0</v>
      </c>
      <c r="AY8" s="87">
        <v>0</v>
      </c>
      <c r="AZ8" s="87">
        <f t="shared" si="14"/>
        <v>0</v>
      </c>
      <c r="BA8" s="87">
        <v>0</v>
      </c>
      <c r="BB8" s="87">
        <v>0</v>
      </c>
      <c r="BC8" s="87">
        <v>0</v>
      </c>
    </row>
    <row r="9" spans="1:55" ht="13.5" customHeight="1" x14ac:dyDescent="0.15">
      <c r="A9" s="98" t="s">
        <v>46</v>
      </c>
      <c r="B9" s="96" t="s">
        <v>263</v>
      </c>
      <c r="C9" s="85" t="s">
        <v>264</v>
      </c>
      <c r="D9" s="87">
        <f t="shared" si="0"/>
        <v>3622</v>
      </c>
      <c r="E9" s="87">
        <f t="shared" si="1"/>
        <v>0</v>
      </c>
      <c r="F9" s="87">
        <v>0</v>
      </c>
      <c r="G9" s="87">
        <v>0</v>
      </c>
      <c r="H9" s="87">
        <f t="shared" si="2"/>
        <v>0</v>
      </c>
      <c r="I9" s="87">
        <v>0</v>
      </c>
      <c r="J9" s="87">
        <v>0</v>
      </c>
      <c r="K9" s="87">
        <f t="shared" si="3"/>
        <v>3622</v>
      </c>
      <c r="L9" s="87">
        <v>1258</v>
      </c>
      <c r="M9" s="87">
        <v>2364</v>
      </c>
      <c r="N9" s="87">
        <f t="shared" si="4"/>
        <v>3622</v>
      </c>
      <c r="O9" s="87">
        <f t="shared" si="5"/>
        <v>1258</v>
      </c>
      <c r="P9" s="87">
        <v>0</v>
      </c>
      <c r="Q9" s="87">
        <v>0</v>
      </c>
      <c r="R9" s="87">
        <v>0</v>
      </c>
      <c r="S9" s="87">
        <v>1258</v>
      </c>
      <c r="T9" s="87">
        <v>0</v>
      </c>
      <c r="U9" s="87">
        <v>0</v>
      </c>
      <c r="V9" s="87">
        <f t="shared" si="7"/>
        <v>2364</v>
      </c>
      <c r="W9" s="87">
        <v>0</v>
      </c>
      <c r="X9" s="87">
        <v>0</v>
      </c>
      <c r="Y9" s="87">
        <v>0</v>
      </c>
      <c r="Z9" s="87">
        <v>2364</v>
      </c>
      <c r="AA9" s="87">
        <v>0</v>
      </c>
      <c r="AB9" s="87">
        <v>0</v>
      </c>
      <c r="AC9" s="87">
        <f t="shared" si="9"/>
        <v>0</v>
      </c>
      <c r="AD9" s="87">
        <v>0</v>
      </c>
      <c r="AE9" s="87">
        <v>0</v>
      </c>
      <c r="AF9" s="87">
        <f t="shared" si="10"/>
        <v>0</v>
      </c>
      <c r="AG9" s="87">
        <v>0</v>
      </c>
      <c r="AH9" s="87">
        <v>0</v>
      </c>
      <c r="AI9" s="87">
        <v>0</v>
      </c>
      <c r="AJ9" s="87">
        <f t="shared" si="11"/>
        <v>0</v>
      </c>
      <c r="AK9" s="87">
        <v>0</v>
      </c>
      <c r="AL9" s="87">
        <v>0</v>
      </c>
      <c r="AM9" s="87">
        <v>0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0</v>
      </c>
      <c r="AT9" s="87">
        <f t="shared" si="13"/>
        <v>0</v>
      </c>
      <c r="AU9" s="87">
        <v>0</v>
      </c>
      <c r="AV9" s="87">
        <v>0</v>
      </c>
      <c r="AW9" s="87">
        <v>0</v>
      </c>
      <c r="AX9" s="87">
        <v>0</v>
      </c>
      <c r="AY9" s="87">
        <v>0</v>
      </c>
      <c r="AZ9" s="87">
        <f t="shared" si="14"/>
        <v>0</v>
      </c>
      <c r="BA9" s="87">
        <v>0</v>
      </c>
      <c r="BB9" s="87">
        <v>0</v>
      </c>
      <c r="BC9" s="87">
        <v>0</v>
      </c>
    </row>
    <row r="10" spans="1:55" ht="13.5" customHeight="1" x14ac:dyDescent="0.15">
      <c r="A10" s="98" t="s">
        <v>46</v>
      </c>
      <c r="B10" s="96" t="s">
        <v>265</v>
      </c>
      <c r="C10" s="85" t="s">
        <v>266</v>
      </c>
      <c r="D10" s="87">
        <f t="shared" si="0"/>
        <v>7928</v>
      </c>
      <c r="E10" s="87">
        <f t="shared" si="1"/>
        <v>0</v>
      </c>
      <c r="F10" s="87">
        <v>0</v>
      </c>
      <c r="G10" s="87">
        <v>0</v>
      </c>
      <c r="H10" s="87">
        <f t="shared" si="2"/>
        <v>1780</v>
      </c>
      <c r="I10" s="87">
        <v>1780</v>
      </c>
      <c r="J10" s="87">
        <v>0</v>
      </c>
      <c r="K10" s="87">
        <f t="shared" si="3"/>
        <v>6148</v>
      </c>
      <c r="L10" s="87">
        <v>0</v>
      </c>
      <c r="M10" s="87">
        <v>6148</v>
      </c>
      <c r="N10" s="87">
        <f t="shared" si="4"/>
        <v>7928</v>
      </c>
      <c r="O10" s="87">
        <f t="shared" si="5"/>
        <v>1780</v>
      </c>
      <c r="P10" s="87">
        <v>1780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 t="shared" si="7"/>
        <v>6148</v>
      </c>
      <c r="W10" s="87">
        <v>6148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 t="shared" si="9"/>
        <v>0</v>
      </c>
      <c r="AD10" s="87">
        <v>0</v>
      </c>
      <c r="AE10" s="87">
        <v>0</v>
      </c>
      <c r="AF10" s="87">
        <f t="shared" si="10"/>
        <v>353</v>
      </c>
      <c r="AG10" s="87">
        <v>353</v>
      </c>
      <c r="AH10" s="87">
        <v>0</v>
      </c>
      <c r="AI10" s="87">
        <v>0</v>
      </c>
      <c r="AJ10" s="87">
        <f t="shared" si="11"/>
        <v>353</v>
      </c>
      <c r="AK10" s="87">
        <v>0</v>
      </c>
      <c r="AL10" s="87">
        <v>0</v>
      </c>
      <c r="AM10" s="87">
        <v>353</v>
      </c>
      <c r="AN10" s="87">
        <v>0</v>
      </c>
      <c r="AO10" s="87">
        <v>0</v>
      </c>
      <c r="AP10" s="87">
        <v>0</v>
      </c>
      <c r="AQ10" s="87">
        <v>0</v>
      </c>
      <c r="AR10" s="87">
        <v>0</v>
      </c>
      <c r="AS10" s="87">
        <v>0</v>
      </c>
      <c r="AT10" s="87">
        <f t="shared" si="13"/>
        <v>0</v>
      </c>
      <c r="AU10" s="87">
        <v>0</v>
      </c>
      <c r="AV10" s="87">
        <v>0</v>
      </c>
      <c r="AW10" s="87">
        <v>0</v>
      </c>
      <c r="AX10" s="87">
        <v>0</v>
      </c>
      <c r="AY10" s="87">
        <v>0</v>
      </c>
      <c r="AZ10" s="87">
        <f t="shared" si="14"/>
        <v>0</v>
      </c>
      <c r="BA10" s="87">
        <v>0</v>
      </c>
      <c r="BB10" s="87">
        <v>0</v>
      </c>
      <c r="BC10" s="87">
        <v>0</v>
      </c>
    </row>
    <row r="11" spans="1:55" ht="13.5" customHeight="1" x14ac:dyDescent="0.15">
      <c r="A11" s="98" t="s">
        <v>46</v>
      </c>
      <c r="B11" s="96" t="s">
        <v>267</v>
      </c>
      <c r="C11" s="85" t="s">
        <v>268</v>
      </c>
      <c r="D11" s="87">
        <f t="shared" si="0"/>
        <v>27955</v>
      </c>
      <c r="E11" s="87">
        <f t="shared" si="1"/>
        <v>0</v>
      </c>
      <c r="F11" s="87">
        <v>0</v>
      </c>
      <c r="G11" s="87">
        <v>0</v>
      </c>
      <c r="H11" s="87">
        <f t="shared" si="2"/>
        <v>0</v>
      </c>
      <c r="I11" s="87">
        <v>0</v>
      </c>
      <c r="J11" s="87">
        <v>0</v>
      </c>
      <c r="K11" s="87">
        <f t="shared" si="3"/>
        <v>27955</v>
      </c>
      <c r="L11" s="87">
        <v>3444</v>
      </c>
      <c r="M11" s="87">
        <v>24511</v>
      </c>
      <c r="N11" s="87">
        <f t="shared" si="4"/>
        <v>27955</v>
      </c>
      <c r="O11" s="87">
        <f t="shared" si="5"/>
        <v>3444</v>
      </c>
      <c r="P11" s="87">
        <v>3444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f t="shared" si="7"/>
        <v>24511</v>
      </c>
      <c r="W11" s="87">
        <v>24511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f t="shared" si="9"/>
        <v>0</v>
      </c>
      <c r="AD11" s="87">
        <v>0</v>
      </c>
      <c r="AE11" s="87">
        <v>0</v>
      </c>
      <c r="AF11" s="87">
        <f t="shared" si="10"/>
        <v>21</v>
      </c>
      <c r="AG11" s="87">
        <v>21</v>
      </c>
      <c r="AH11" s="87">
        <v>0</v>
      </c>
      <c r="AI11" s="87">
        <v>0</v>
      </c>
      <c r="AJ11" s="87">
        <f t="shared" si="11"/>
        <v>300</v>
      </c>
      <c r="AK11" s="87">
        <v>0</v>
      </c>
      <c r="AL11" s="87">
        <v>279</v>
      </c>
      <c r="AM11" s="87">
        <v>21</v>
      </c>
      <c r="AN11" s="87">
        <v>0</v>
      </c>
      <c r="AO11" s="87">
        <v>0</v>
      </c>
      <c r="AP11" s="87">
        <v>0</v>
      </c>
      <c r="AQ11" s="87">
        <v>0</v>
      </c>
      <c r="AR11" s="87">
        <v>0</v>
      </c>
      <c r="AS11" s="87">
        <v>0</v>
      </c>
      <c r="AT11" s="87">
        <f t="shared" si="13"/>
        <v>0</v>
      </c>
      <c r="AU11" s="87">
        <v>0</v>
      </c>
      <c r="AV11" s="87">
        <v>0</v>
      </c>
      <c r="AW11" s="87">
        <v>0</v>
      </c>
      <c r="AX11" s="87">
        <v>0</v>
      </c>
      <c r="AY11" s="87">
        <v>0</v>
      </c>
      <c r="AZ11" s="87">
        <f t="shared" si="14"/>
        <v>279</v>
      </c>
      <c r="BA11" s="87">
        <v>279</v>
      </c>
      <c r="BB11" s="87">
        <v>0</v>
      </c>
      <c r="BC11" s="87">
        <v>0</v>
      </c>
    </row>
    <row r="12" spans="1:55" ht="13.5" customHeight="1" x14ac:dyDescent="0.15">
      <c r="A12" s="98" t="s">
        <v>46</v>
      </c>
      <c r="B12" s="96" t="s">
        <v>269</v>
      </c>
      <c r="C12" s="85" t="s">
        <v>270</v>
      </c>
      <c r="D12" s="87">
        <f t="shared" si="0"/>
        <v>17485</v>
      </c>
      <c r="E12" s="87">
        <f t="shared" si="1"/>
        <v>0</v>
      </c>
      <c r="F12" s="87">
        <v>0</v>
      </c>
      <c r="G12" s="87">
        <v>0</v>
      </c>
      <c r="H12" s="87">
        <f t="shared" si="2"/>
        <v>0</v>
      </c>
      <c r="I12" s="87">
        <v>0</v>
      </c>
      <c r="J12" s="87">
        <v>0</v>
      </c>
      <c r="K12" s="87">
        <f t="shared" si="3"/>
        <v>17485</v>
      </c>
      <c r="L12" s="87">
        <v>1806</v>
      </c>
      <c r="M12" s="87">
        <v>15679</v>
      </c>
      <c r="N12" s="87">
        <f t="shared" si="4"/>
        <v>17485</v>
      </c>
      <c r="O12" s="87">
        <f t="shared" si="5"/>
        <v>1806</v>
      </c>
      <c r="P12" s="87">
        <v>1806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f t="shared" si="7"/>
        <v>15679</v>
      </c>
      <c r="W12" s="87">
        <v>15679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f t="shared" si="9"/>
        <v>0</v>
      </c>
      <c r="AD12" s="87">
        <v>0</v>
      </c>
      <c r="AE12" s="87">
        <v>0</v>
      </c>
      <c r="AF12" s="87">
        <f t="shared" si="10"/>
        <v>38</v>
      </c>
      <c r="AG12" s="87">
        <v>38</v>
      </c>
      <c r="AH12" s="87">
        <v>0</v>
      </c>
      <c r="AI12" s="87">
        <v>0</v>
      </c>
      <c r="AJ12" s="87">
        <f t="shared" si="11"/>
        <v>1353</v>
      </c>
      <c r="AK12" s="87">
        <v>1266</v>
      </c>
      <c r="AL12" s="87">
        <v>87</v>
      </c>
      <c r="AM12" s="87">
        <v>0</v>
      </c>
      <c r="AN12" s="87">
        <v>0</v>
      </c>
      <c r="AO12" s="87">
        <v>0</v>
      </c>
      <c r="AP12" s="87">
        <v>0</v>
      </c>
      <c r="AQ12" s="87">
        <v>0</v>
      </c>
      <c r="AR12" s="87">
        <v>0</v>
      </c>
      <c r="AS12" s="87">
        <v>0</v>
      </c>
      <c r="AT12" s="87">
        <f t="shared" si="13"/>
        <v>38</v>
      </c>
      <c r="AU12" s="87">
        <v>38</v>
      </c>
      <c r="AV12" s="87">
        <v>0</v>
      </c>
      <c r="AW12" s="87">
        <v>0</v>
      </c>
      <c r="AX12" s="87">
        <v>0</v>
      </c>
      <c r="AY12" s="87">
        <v>0</v>
      </c>
      <c r="AZ12" s="87">
        <f t="shared" si="14"/>
        <v>57</v>
      </c>
      <c r="BA12" s="87">
        <v>57</v>
      </c>
      <c r="BB12" s="87">
        <v>0</v>
      </c>
      <c r="BC12" s="87">
        <v>0</v>
      </c>
    </row>
    <row r="13" spans="1:55" ht="13.5" customHeight="1" x14ac:dyDescent="0.15">
      <c r="A13" s="98" t="s">
        <v>46</v>
      </c>
      <c r="B13" s="96" t="s">
        <v>271</v>
      </c>
      <c r="C13" s="85" t="s">
        <v>272</v>
      </c>
      <c r="D13" s="87">
        <f t="shared" si="0"/>
        <v>8114</v>
      </c>
      <c r="E13" s="87">
        <f t="shared" si="1"/>
        <v>0</v>
      </c>
      <c r="F13" s="87">
        <v>0</v>
      </c>
      <c r="G13" s="87">
        <v>0</v>
      </c>
      <c r="H13" s="87">
        <f t="shared" si="2"/>
        <v>0</v>
      </c>
      <c r="I13" s="87">
        <v>0</v>
      </c>
      <c r="J13" s="87">
        <v>0</v>
      </c>
      <c r="K13" s="87">
        <f t="shared" si="3"/>
        <v>8114</v>
      </c>
      <c r="L13" s="87">
        <v>135</v>
      </c>
      <c r="M13" s="87">
        <v>7979</v>
      </c>
      <c r="N13" s="87">
        <f t="shared" si="4"/>
        <v>8114</v>
      </c>
      <c r="O13" s="87">
        <f t="shared" si="5"/>
        <v>135</v>
      </c>
      <c r="P13" s="87">
        <v>135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f t="shared" si="7"/>
        <v>7979</v>
      </c>
      <c r="W13" s="87">
        <v>7979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f t="shared" si="9"/>
        <v>0</v>
      </c>
      <c r="AD13" s="87">
        <v>0</v>
      </c>
      <c r="AE13" s="87">
        <v>0</v>
      </c>
      <c r="AF13" s="87">
        <f t="shared" si="10"/>
        <v>581</v>
      </c>
      <c r="AG13" s="87">
        <v>581</v>
      </c>
      <c r="AH13" s="87">
        <v>0</v>
      </c>
      <c r="AI13" s="87">
        <v>0</v>
      </c>
      <c r="AJ13" s="87">
        <f t="shared" si="11"/>
        <v>581</v>
      </c>
      <c r="AK13" s="87">
        <v>0</v>
      </c>
      <c r="AL13" s="87">
        <v>0</v>
      </c>
      <c r="AM13" s="87">
        <v>581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0</v>
      </c>
      <c r="AT13" s="87">
        <f t="shared" si="13"/>
        <v>0</v>
      </c>
      <c r="AU13" s="87">
        <v>0</v>
      </c>
      <c r="AV13" s="87">
        <v>0</v>
      </c>
      <c r="AW13" s="87">
        <v>0</v>
      </c>
      <c r="AX13" s="87">
        <v>0</v>
      </c>
      <c r="AY13" s="87">
        <v>0</v>
      </c>
      <c r="AZ13" s="87">
        <f t="shared" si="14"/>
        <v>0</v>
      </c>
      <c r="BA13" s="87">
        <v>0</v>
      </c>
      <c r="BB13" s="87">
        <v>0</v>
      </c>
      <c r="BC13" s="87">
        <v>0</v>
      </c>
    </row>
    <row r="14" spans="1:55" ht="13.5" customHeight="1" x14ac:dyDescent="0.15">
      <c r="A14" s="98" t="s">
        <v>46</v>
      </c>
      <c r="B14" s="96" t="s">
        <v>273</v>
      </c>
      <c r="C14" s="85" t="s">
        <v>274</v>
      </c>
      <c r="D14" s="87">
        <f t="shared" si="0"/>
        <v>11913</v>
      </c>
      <c r="E14" s="87">
        <f t="shared" si="1"/>
        <v>0</v>
      </c>
      <c r="F14" s="87">
        <v>0</v>
      </c>
      <c r="G14" s="87">
        <v>0</v>
      </c>
      <c r="H14" s="87">
        <f t="shared" si="2"/>
        <v>0</v>
      </c>
      <c r="I14" s="87">
        <v>0</v>
      </c>
      <c r="J14" s="87">
        <v>0</v>
      </c>
      <c r="K14" s="87">
        <f t="shared" si="3"/>
        <v>11913</v>
      </c>
      <c r="L14" s="87">
        <v>444</v>
      </c>
      <c r="M14" s="87">
        <v>11469</v>
      </c>
      <c r="N14" s="87">
        <f t="shared" si="4"/>
        <v>11913</v>
      </c>
      <c r="O14" s="87">
        <f t="shared" si="5"/>
        <v>444</v>
      </c>
      <c r="P14" s="87">
        <v>444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 t="shared" si="7"/>
        <v>11469</v>
      </c>
      <c r="W14" s="87">
        <v>11469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 t="shared" si="9"/>
        <v>0</v>
      </c>
      <c r="AD14" s="87">
        <v>0</v>
      </c>
      <c r="AE14" s="87">
        <v>0</v>
      </c>
      <c r="AF14" s="87">
        <f t="shared" si="10"/>
        <v>381</v>
      </c>
      <c r="AG14" s="87">
        <v>381</v>
      </c>
      <c r="AH14" s="87">
        <v>0</v>
      </c>
      <c r="AI14" s="87">
        <v>0</v>
      </c>
      <c r="AJ14" s="87">
        <f t="shared" si="11"/>
        <v>381</v>
      </c>
      <c r="AK14" s="87">
        <v>0</v>
      </c>
      <c r="AL14" s="87">
        <v>0</v>
      </c>
      <c r="AM14" s="87">
        <v>0</v>
      </c>
      <c r="AN14" s="87">
        <v>0</v>
      </c>
      <c r="AO14" s="87">
        <v>0</v>
      </c>
      <c r="AP14" s="87">
        <v>0</v>
      </c>
      <c r="AQ14" s="87">
        <v>0</v>
      </c>
      <c r="AR14" s="87">
        <v>62</v>
      </c>
      <c r="AS14" s="87">
        <v>319</v>
      </c>
      <c r="AT14" s="87">
        <f t="shared" si="13"/>
        <v>0</v>
      </c>
      <c r="AU14" s="87">
        <v>0</v>
      </c>
      <c r="AV14" s="87">
        <v>0</v>
      </c>
      <c r="AW14" s="87">
        <v>0</v>
      </c>
      <c r="AX14" s="87">
        <v>0</v>
      </c>
      <c r="AY14" s="87">
        <v>0</v>
      </c>
      <c r="AZ14" s="87">
        <f t="shared" si="14"/>
        <v>0</v>
      </c>
      <c r="BA14" s="87">
        <v>0</v>
      </c>
      <c r="BB14" s="87">
        <v>0</v>
      </c>
      <c r="BC14" s="87">
        <v>0</v>
      </c>
    </row>
    <row r="15" spans="1:55" ht="13.5" customHeight="1" x14ac:dyDescent="0.15">
      <c r="A15" s="98" t="s">
        <v>46</v>
      </c>
      <c r="B15" s="96" t="s">
        <v>275</v>
      </c>
      <c r="C15" s="85" t="s">
        <v>276</v>
      </c>
      <c r="D15" s="87">
        <f t="shared" si="0"/>
        <v>13158</v>
      </c>
      <c r="E15" s="87">
        <f t="shared" si="1"/>
        <v>0</v>
      </c>
      <c r="F15" s="87">
        <v>0</v>
      </c>
      <c r="G15" s="87">
        <v>0</v>
      </c>
      <c r="H15" s="87">
        <f t="shared" si="2"/>
        <v>0</v>
      </c>
      <c r="I15" s="87">
        <v>0</v>
      </c>
      <c r="J15" s="87">
        <v>0</v>
      </c>
      <c r="K15" s="87">
        <f t="shared" si="3"/>
        <v>13158</v>
      </c>
      <c r="L15" s="87">
        <v>638</v>
      </c>
      <c r="M15" s="87">
        <v>12520</v>
      </c>
      <c r="N15" s="87">
        <f t="shared" si="4"/>
        <v>13158</v>
      </c>
      <c r="O15" s="87">
        <f t="shared" si="5"/>
        <v>638</v>
      </c>
      <c r="P15" s="87">
        <v>638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f t="shared" si="7"/>
        <v>12520</v>
      </c>
      <c r="W15" s="87">
        <v>12520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f t="shared" si="9"/>
        <v>0</v>
      </c>
      <c r="AD15" s="87">
        <v>0</v>
      </c>
      <c r="AE15" s="87">
        <v>0</v>
      </c>
      <c r="AF15" s="87">
        <f t="shared" si="10"/>
        <v>878</v>
      </c>
      <c r="AG15" s="87">
        <v>878</v>
      </c>
      <c r="AH15" s="87">
        <v>0</v>
      </c>
      <c r="AI15" s="87">
        <v>0</v>
      </c>
      <c r="AJ15" s="87">
        <f t="shared" si="11"/>
        <v>878</v>
      </c>
      <c r="AK15" s="87">
        <v>0</v>
      </c>
      <c r="AL15" s="87">
        <v>0</v>
      </c>
      <c r="AM15" s="87">
        <v>878</v>
      </c>
      <c r="AN15" s="87">
        <v>0</v>
      </c>
      <c r="AO15" s="87">
        <v>0</v>
      </c>
      <c r="AP15" s="87">
        <v>0</v>
      </c>
      <c r="AQ15" s="87">
        <v>0</v>
      </c>
      <c r="AR15" s="87">
        <v>0</v>
      </c>
      <c r="AS15" s="87">
        <v>0</v>
      </c>
      <c r="AT15" s="87">
        <f t="shared" si="13"/>
        <v>109</v>
      </c>
      <c r="AU15" s="87">
        <v>0</v>
      </c>
      <c r="AV15" s="87">
        <v>0</v>
      </c>
      <c r="AW15" s="87">
        <v>109</v>
      </c>
      <c r="AX15" s="87">
        <v>0</v>
      </c>
      <c r="AY15" s="87">
        <v>0</v>
      </c>
      <c r="AZ15" s="87">
        <f t="shared" si="14"/>
        <v>0</v>
      </c>
      <c r="BA15" s="87">
        <v>0</v>
      </c>
      <c r="BB15" s="87">
        <v>0</v>
      </c>
      <c r="BC15" s="87">
        <v>0</v>
      </c>
    </row>
    <row r="16" spans="1:55" ht="13.5" customHeight="1" x14ac:dyDescent="0.15">
      <c r="A16" s="98" t="s">
        <v>46</v>
      </c>
      <c r="B16" s="96" t="s">
        <v>277</v>
      </c>
      <c r="C16" s="85" t="s">
        <v>278</v>
      </c>
      <c r="D16" s="87">
        <f t="shared" si="0"/>
        <v>20152</v>
      </c>
      <c r="E16" s="87">
        <f t="shared" si="1"/>
        <v>0</v>
      </c>
      <c r="F16" s="87">
        <v>0</v>
      </c>
      <c r="G16" s="87">
        <v>0</v>
      </c>
      <c r="H16" s="87">
        <f t="shared" si="2"/>
        <v>0</v>
      </c>
      <c r="I16" s="87">
        <v>0</v>
      </c>
      <c r="J16" s="87">
        <v>0</v>
      </c>
      <c r="K16" s="87">
        <f t="shared" si="3"/>
        <v>20152</v>
      </c>
      <c r="L16" s="87">
        <v>800</v>
      </c>
      <c r="M16" s="87">
        <v>19352</v>
      </c>
      <c r="N16" s="87">
        <f t="shared" si="4"/>
        <v>20152</v>
      </c>
      <c r="O16" s="87">
        <f t="shared" si="5"/>
        <v>800</v>
      </c>
      <c r="P16" s="87">
        <v>800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f t="shared" si="7"/>
        <v>19352</v>
      </c>
      <c r="W16" s="87">
        <v>19352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f t="shared" si="9"/>
        <v>0</v>
      </c>
      <c r="AD16" s="87">
        <v>0</v>
      </c>
      <c r="AE16" s="87">
        <v>0</v>
      </c>
      <c r="AF16" s="87">
        <f t="shared" si="10"/>
        <v>458</v>
      </c>
      <c r="AG16" s="87">
        <v>458</v>
      </c>
      <c r="AH16" s="87">
        <v>0</v>
      </c>
      <c r="AI16" s="87">
        <v>0</v>
      </c>
      <c r="AJ16" s="87">
        <f t="shared" si="11"/>
        <v>458</v>
      </c>
      <c r="AK16" s="87">
        <v>0</v>
      </c>
      <c r="AL16" s="87">
        <v>0</v>
      </c>
      <c r="AM16" s="87">
        <v>458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0</v>
      </c>
      <c r="AT16" s="87">
        <f t="shared" si="13"/>
        <v>54</v>
      </c>
      <c r="AU16" s="87">
        <v>0</v>
      </c>
      <c r="AV16" s="87">
        <v>0</v>
      </c>
      <c r="AW16" s="87">
        <v>54</v>
      </c>
      <c r="AX16" s="87">
        <v>0</v>
      </c>
      <c r="AY16" s="87">
        <v>0</v>
      </c>
      <c r="AZ16" s="87">
        <f t="shared" si="14"/>
        <v>0</v>
      </c>
      <c r="BA16" s="87">
        <v>0</v>
      </c>
      <c r="BB16" s="87">
        <v>0</v>
      </c>
      <c r="BC16" s="87">
        <v>0</v>
      </c>
    </row>
    <row r="17" spans="1:55" ht="13.5" customHeight="1" x14ac:dyDescent="0.15">
      <c r="A17" s="98" t="s">
        <v>46</v>
      </c>
      <c r="B17" s="96" t="s">
        <v>279</v>
      </c>
      <c r="C17" s="85" t="s">
        <v>280</v>
      </c>
      <c r="D17" s="87">
        <f t="shared" si="0"/>
        <v>14551</v>
      </c>
      <c r="E17" s="87">
        <f t="shared" si="1"/>
        <v>0</v>
      </c>
      <c r="F17" s="87">
        <v>0</v>
      </c>
      <c r="G17" s="87">
        <v>0</v>
      </c>
      <c r="H17" s="87">
        <f t="shared" si="2"/>
        <v>0</v>
      </c>
      <c r="I17" s="87">
        <v>0</v>
      </c>
      <c r="J17" s="87">
        <v>0</v>
      </c>
      <c r="K17" s="87">
        <f t="shared" si="3"/>
        <v>14551</v>
      </c>
      <c r="L17" s="87">
        <v>2567</v>
      </c>
      <c r="M17" s="87">
        <v>11984</v>
      </c>
      <c r="N17" s="87">
        <f t="shared" si="4"/>
        <v>14551</v>
      </c>
      <c r="O17" s="87">
        <f t="shared" si="5"/>
        <v>2567</v>
      </c>
      <c r="P17" s="87">
        <v>2567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f t="shared" si="7"/>
        <v>11984</v>
      </c>
      <c r="W17" s="87">
        <v>11984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f t="shared" si="9"/>
        <v>0</v>
      </c>
      <c r="AD17" s="87">
        <v>0</v>
      </c>
      <c r="AE17" s="87">
        <v>0</v>
      </c>
      <c r="AF17" s="87">
        <f t="shared" si="10"/>
        <v>23</v>
      </c>
      <c r="AG17" s="87">
        <v>23</v>
      </c>
      <c r="AH17" s="87">
        <v>0</v>
      </c>
      <c r="AI17" s="87">
        <v>0</v>
      </c>
      <c r="AJ17" s="87">
        <f t="shared" si="11"/>
        <v>23</v>
      </c>
      <c r="AK17" s="87">
        <v>0</v>
      </c>
      <c r="AL17" s="87">
        <v>0</v>
      </c>
      <c r="AM17" s="87">
        <v>23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0</v>
      </c>
      <c r="AT17" s="87">
        <f t="shared" si="13"/>
        <v>3</v>
      </c>
      <c r="AU17" s="87">
        <v>0</v>
      </c>
      <c r="AV17" s="87">
        <v>0</v>
      </c>
      <c r="AW17" s="87">
        <v>3</v>
      </c>
      <c r="AX17" s="87">
        <v>0</v>
      </c>
      <c r="AY17" s="87">
        <v>0</v>
      </c>
      <c r="AZ17" s="87">
        <f t="shared" si="14"/>
        <v>30</v>
      </c>
      <c r="BA17" s="87">
        <v>30</v>
      </c>
      <c r="BB17" s="87">
        <v>0</v>
      </c>
      <c r="BC17" s="87">
        <v>0</v>
      </c>
    </row>
    <row r="18" spans="1:55" ht="13.5" customHeight="1" x14ac:dyDescent="0.15">
      <c r="A18" s="98" t="s">
        <v>46</v>
      </c>
      <c r="B18" s="96" t="s">
        <v>281</v>
      </c>
      <c r="C18" s="85" t="s">
        <v>282</v>
      </c>
      <c r="D18" s="87">
        <f t="shared" si="0"/>
        <v>3842</v>
      </c>
      <c r="E18" s="87">
        <f t="shared" si="1"/>
        <v>0</v>
      </c>
      <c r="F18" s="87">
        <v>0</v>
      </c>
      <c r="G18" s="87">
        <v>0</v>
      </c>
      <c r="H18" s="87">
        <f t="shared" si="2"/>
        <v>0</v>
      </c>
      <c r="I18" s="87">
        <v>0</v>
      </c>
      <c r="J18" s="87">
        <v>0</v>
      </c>
      <c r="K18" s="87">
        <f t="shared" si="3"/>
        <v>3842</v>
      </c>
      <c r="L18" s="87">
        <v>998</v>
      </c>
      <c r="M18" s="87">
        <v>2844</v>
      </c>
      <c r="N18" s="87">
        <f t="shared" si="4"/>
        <v>3842</v>
      </c>
      <c r="O18" s="87">
        <f t="shared" si="5"/>
        <v>998</v>
      </c>
      <c r="P18" s="87">
        <v>3</v>
      </c>
      <c r="Q18" s="87">
        <v>0</v>
      </c>
      <c r="R18" s="87">
        <v>0</v>
      </c>
      <c r="S18" s="87">
        <v>995</v>
      </c>
      <c r="T18" s="87">
        <v>0</v>
      </c>
      <c r="U18" s="87">
        <v>0</v>
      </c>
      <c r="V18" s="87">
        <f t="shared" si="7"/>
        <v>2844</v>
      </c>
      <c r="W18" s="87">
        <v>9</v>
      </c>
      <c r="X18" s="87">
        <v>0</v>
      </c>
      <c r="Y18" s="87">
        <v>0</v>
      </c>
      <c r="Z18" s="87">
        <v>2835</v>
      </c>
      <c r="AA18" s="87">
        <v>0</v>
      </c>
      <c r="AB18" s="87">
        <v>0</v>
      </c>
      <c r="AC18" s="87">
        <f t="shared" si="9"/>
        <v>0</v>
      </c>
      <c r="AD18" s="87">
        <v>0</v>
      </c>
      <c r="AE18" s="87">
        <v>0</v>
      </c>
      <c r="AF18" s="87">
        <f t="shared" si="10"/>
        <v>12</v>
      </c>
      <c r="AG18" s="87">
        <v>12</v>
      </c>
      <c r="AH18" s="87">
        <v>0</v>
      </c>
      <c r="AI18" s="87">
        <v>0</v>
      </c>
      <c r="AJ18" s="87">
        <f t="shared" si="11"/>
        <v>12</v>
      </c>
      <c r="AK18" s="87">
        <v>0</v>
      </c>
      <c r="AL18" s="87">
        <v>0</v>
      </c>
      <c r="AM18" s="87">
        <v>0</v>
      </c>
      <c r="AN18" s="87">
        <v>0</v>
      </c>
      <c r="AO18" s="87">
        <v>0</v>
      </c>
      <c r="AP18" s="87">
        <v>0</v>
      </c>
      <c r="AQ18" s="87">
        <v>0</v>
      </c>
      <c r="AR18" s="87">
        <v>12</v>
      </c>
      <c r="AS18" s="87">
        <v>0</v>
      </c>
      <c r="AT18" s="87">
        <f t="shared" si="13"/>
        <v>0</v>
      </c>
      <c r="AU18" s="87">
        <v>0</v>
      </c>
      <c r="AV18" s="87">
        <v>0</v>
      </c>
      <c r="AW18" s="87">
        <v>0</v>
      </c>
      <c r="AX18" s="87">
        <v>0</v>
      </c>
      <c r="AY18" s="87">
        <v>0</v>
      </c>
      <c r="AZ18" s="87">
        <f t="shared" si="14"/>
        <v>0</v>
      </c>
      <c r="BA18" s="87">
        <v>0</v>
      </c>
      <c r="BB18" s="87">
        <v>0</v>
      </c>
      <c r="BC18" s="87">
        <v>0</v>
      </c>
    </row>
    <row r="19" spans="1:55" ht="13.5" customHeight="1" x14ac:dyDescent="0.15">
      <c r="A19" s="98" t="s">
        <v>46</v>
      </c>
      <c r="B19" s="96" t="s">
        <v>283</v>
      </c>
      <c r="C19" s="85" t="s">
        <v>284</v>
      </c>
      <c r="D19" s="87">
        <f t="shared" si="0"/>
        <v>28716</v>
      </c>
      <c r="E19" s="87">
        <f t="shared" si="1"/>
        <v>0</v>
      </c>
      <c r="F19" s="87">
        <v>0</v>
      </c>
      <c r="G19" s="87">
        <v>0</v>
      </c>
      <c r="H19" s="87">
        <f t="shared" si="2"/>
        <v>0</v>
      </c>
      <c r="I19" s="87">
        <v>0</v>
      </c>
      <c r="J19" s="87">
        <v>0</v>
      </c>
      <c r="K19" s="87">
        <f t="shared" si="3"/>
        <v>28716</v>
      </c>
      <c r="L19" s="87">
        <v>14130</v>
      </c>
      <c r="M19" s="87">
        <v>14586</v>
      </c>
      <c r="N19" s="87">
        <f t="shared" si="4"/>
        <v>28716</v>
      </c>
      <c r="O19" s="87">
        <f t="shared" si="5"/>
        <v>14130</v>
      </c>
      <c r="P19" s="87">
        <v>14130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f t="shared" si="7"/>
        <v>14586</v>
      </c>
      <c r="W19" s="87">
        <v>14586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f t="shared" si="9"/>
        <v>0</v>
      </c>
      <c r="AD19" s="87">
        <v>0</v>
      </c>
      <c r="AE19" s="87">
        <v>0</v>
      </c>
      <c r="AF19" s="87">
        <f t="shared" si="10"/>
        <v>67</v>
      </c>
      <c r="AG19" s="87">
        <v>67</v>
      </c>
      <c r="AH19" s="87">
        <v>0</v>
      </c>
      <c r="AI19" s="87">
        <v>0</v>
      </c>
      <c r="AJ19" s="87">
        <f t="shared" si="11"/>
        <v>166</v>
      </c>
      <c r="AK19" s="87">
        <v>166</v>
      </c>
      <c r="AL19" s="87">
        <v>0</v>
      </c>
      <c r="AM19" s="87">
        <v>0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f t="shared" si="13"/>
        <v>67</v>
      </c>
      <c r="AU19" s="87">
        <v>67</v>
      </c>
      <c r="AV19" s="87">
        <v>0</v>
      </c>
      <c r="AW19" s="87">
        <v>0</v>
      </c>
      <c r="AX19" s="87">
        <v>0</v>
      </c>
      <c r="AY19" s="87">
        <v>0</v>
      </c>
      <c r="AZ19" s="87">
        <f t="shared" si="14"/>
        <v>0</v>
      </c>
      <c r="BA19" s="87">
        <v>0</v>
      </c>
      <c r="BB19" s="87">
        <v>0</v>
      </c>
      <c r="BC19" s="87">
        <v>0</v>
      </c>
    </row>
    <row r="20" spans="1:55" ht="13.5" customHeight="1" x14ac:dyDescent="0.15">
      <c r="A20" s="98" t="s">
        <v>46</v>
      </c>
      <c r="B20" s="96" t="s">
        <v>285</v>
      </c>
      <c r="C20" s="85" t="s">
        <v>286</v>
      </c>
      <c r="D20" s="87">
        <f t="shared" si="0"/>
        <v>20501</v>
      </c>
      <c r="E20" s="87">
        <f t="shared" si="1"/>
        <v>0</v>
      </c>
      <c r="F20" s="87">
        <v>0</v>
      </c>
      <c r="G20" s="87">
        <v>0</v>
      </c>
      <c r="H20" s="87">
        <f t="shared" si="2"/>
        <v>0</v>
      </c>
      <c r="I20" s="87">
        <v>0</v>
      </c>
      <c r="J20" s="87">
        <v>0</v>
      </c>
      <c r="K20" s="87">
        <f t="shared" si="3"/>
        <v>20501</v>
      </c>
      <c r="L20" s="87">
        <v>1555</v>
      </c>
      <c r="M20" s="87">
        <v>18946</v>
      </c>
      <c r="N20" s="87">
        <f t="shared" si="4"/>
        <v>20501</v>
      </c>
      <c r="O20" s="87">
        <f t="shared" si="5"/>
        <v>1555</v>
      </c>
      <c r="P20" s="87">
        <v>1555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 t="shared" si="7"/>
        <v>18946</v>
      </c>
      <c r="W20" s="87">
        <v>18946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f t="shared" si="9"/>
        <v>0</v>
      </c>
      <c r="AD20" s="87">
        <v>0</v>
      </c>
      <c r="AE20" s="87">
        <v>0</v>
      </c>
      <c r="AF20" s="87">
        <f t="shared" si="10"/>
        <v>82</v>
      </c>
      <c r="AG20" s="87">
        <v>82</v>
      </c>
      <c r="AH20" s="87">
        <v>0</v>
      </c>
      <c r="AI20" s="87">
        <v>0</v>
      </c>
      <c r="AJ20" s="87">
        <f t="shared" si="11"/>
        <v>82</v>
      </c>
      <c r="AK20" s="87">
        <v>0</v>
      </c>
      <c r="AL20" s="87">
        <v>0</v>
      </c>
      <c r="AM20" s="87">
        <v>0</v>
      </c>
      <c r="AN20" s="87">
        <v>0</v>
      </c>
      <c r="AO20" s="87">
        <v>0</v>
      </c>
      <c r="AP20" s="87">
        <v>0</v>
      </c>
      <c r="AQ20" s="87">
        <v>0</v>
      </c>
      <c r="AR20" s="87">
        <v>0</v>
      </c>
      <c r="AS20" s="87">
        <v>82</v>
      </c>
      <c r="AT20" s="87">
        <f t="shared" si="13"/>
        <v>0</v>
      </c>
      <c r="AU20" s="87">
        <v>0</v>
      </c>
      <c r="AV20" s="87">
        <v>0</v>
      </c>
      <c r="AW20" s="87">
        <v>0</v>
      </c>
      <c r="AX20" s="87">
        <v>0</v>
      </c>
      <c r="AY20" s="87">
        <v>0</v>
      </c>
      <c r="AZ20" s="87">
        <f t="shared" si="14"/>
        <v>0</v>
      </c>
      <c r="BA20" s="87">
        <v>0</v>
      </c>
      <c r="BB20" s="87">
        <v>0</v>
      </c>
      <c r="BC20" s="87">
        <v>0</v>
      </c>
    </row>
    <row r="21" spans="1:55" ht="13.5" customHeight="1" x14ac:dyDescent="0.15">
      <c r="A21" s="98" t="s">
        <v>46</v>
      </c>
      <c r="B21" s="96" t="s">
        <v>287</v>
      </c>
      <c r="C21" s="85" t="s">
        <v>288</v>
      </c>
      <c r="D21" s="87">
        <f t="shared" si="0"/>
        <v>17409</v>
      </c>
      <c r="E21" s="87">
        <f t="shared" si="1"/>
        <v>0</v>
      </c>
      <c r="F21" s="87">
        <v>0</v>
      </c>
      <c r="G21" s="87">
        <v>0</v>
      </c>
      <c r="H21" s="87">
        <f t="shared" si="2"/>
        <v>1372</v>
      </c>
      <c r="I21" s="87">
        <v>1372</v>
      </c>
      <c r="J21" s="87">
        <v>0</v>
      </c>
      <c r="K21" s="87">
        <f t="shared" si="3"/>
        <v>16037</v>
      </c>
      <c r="L21" s="87">
        <v>0</v>
      </c>
      <c r="M21" s="87">
        <v>16037</v>
      </c>
      <c r="N21" s="87">
        <f t="shared" si="4"/>
        <v>17409</v>
      </c>
      <c r="O21" s="87">
        <f t="shared" si="5"/>
        <v>1372</v>
      </c>
      <c r="P21" s="87">
        <v>1372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f t="shared" si="7"/>
        <v>16037</v>
      </c>
      <c r="W21" s="87">
        <v>16037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f t="shared" si="9"/>
        <v>0</v>
      </c>
      <c r="AD21" s="87">
        <v>0</v>
      </c>
      <c r="AE21" s="87">
        <v>0</v>
      </c>
      <c r="AF21" s="87">
        <f t="shared" si="10"/>
        <v>558</v>
      </c>
      <c r="AG21" s="87">
        <v>558</v>
      </c>
      <c r="AH21" s="87">
        <v>0</v>
      </c>
      <c r="AI21" s="87">
        <v>0</v>
      </c>
      <c r="AJ21" s="87">
        <f t="shared" si="11"/>
        <v>557</v>
      </c>
      <c r="AK21" s="87">
        <v>0</v>
      </c>
      <c r="AL21" s="87">
        <v>0</v>
      </c>
      <c r="AM21" s="87">
        <v>0</v>
      </c>
      <c r="AN21" s="87">
        <v>0</v>
      </c>
      <c r="AO21" s="87">
        <v>0</v>
      </c>
      <c r="AP21" s="87">
        <v>0</v>
      </c>
      <c r="AQ21" s="87">
        <v>0</v>
      </c>
      <c r="AR21" s="87">
        <v>91</v>
      </c>
      <c r="AS21" s="87">
        <v>466</v>
      </c>
      <c r="AT21" s="87">
        <f t="shared" si="13"/>
        <v>1</v>
      </c>
      <c r="AU21" s="87">
        <v>1</v>
      </c>
      <c r="AV21" s="87">
        <v>0</v>
      </c>
      <c r="AW21" s="87">
        <v>0</v>
      </c>
      <c r="AX21" s="87">
        <v>0</v>
      </c>
      <c r="AY21" s="87">
        <v>0</v>
      </c>
      <c r="AZ21" s="87">
        <f t="shared" si="14"/>
        <v>0</v>
      </c>
      <c r="BA21" s="87">
        <v>0</v>
      </c>
      <c r="BB21" s="87">
        <v>0</v>
      </c>
      <c r="BC21" s="87">
        <v>0</v>
      </c>
    </row>
    <row r="22" spans="1:55" ht="13.5" customHeight="1" x14ac:dyDescent="0.15">
      <c r="A22" s="98" t="s">
        <v>46</v>
      </c>
      <c r="B22" s="96" t="s">
        <v>289</v>
      </c>
      <c r="C22" s="85" t="s">
        <v>290</v>
      </c>
      <c r="D22" s="87">
        <f t="shared" si="0"/>
        <v>7152</v>
      </c>
      <c r="E22" s="87">
        <f t="shared" si="1"/>
        <v>0</v>
      </c>
      <c r="F22" s="87">
        <v>0</v>
      </c>
      <c r="G22" s="87">
        <v>0</v>
      </c>
      <c r="H22" s="87">
        <f t="shared" si="2"/>
        <v>0</v>
      </c>
      <c r="I22" s="87">
        <v>0</v>
      </c>
      <c r="J22" s="87">
        <v>0</v>
      </c>
      <c r="K22" s="87">
        <f t="shared" si="3"/>
        <v>7152</v>
      </c>
      <c r="L22" s="87">
        <v>1684</v>
      </c>
      <c r="M22" s="87">
        <v>5468</v>
      </c>
      <c r="N22" s="87">
        <f t="shared" si="4"/>
        <v>7152</v>
      </c>
      <c r="O22" s="87">
        <f t="shared" si="5"/>
        <v>1684</v>
      </c>
      <c r="P22" s="87">
        <v>1684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f t="shared" si="7"/>
        <v>5468</v>
      </c>
      <c r="W22" s="87">
        <v>5468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f t="shared" si="9"/>
        <v>0</v>
      </c>
      <c r="AD22" s="87">
        <v>0</v>
      </c>
      <c r="AE22" s="87">
        <v>0</v>
      </c>
      <c r="AF22" s="87">
        <f t="shared" si="10"/>
        <v>228</v>
      </c>
      <c r="AG22" s="87">
        <v>228</v>
      </c>
      <c r="AH22" s="87">
        <v>0</v>
      </c>
      <c r="AI22" s="87">
        <v>0</v>
      </c>
      <c r="AJ22" s="87">
        <f t="shared" si="11"/>
        <v>228</v>
      </c>
      <c r="AK22" s="87">
        <v>0</v>
      </c>
      <c r="AL22" s="87">
        <v>0</v>
      </c>
      <c r="AM22" s="87">
        <v>0</v>
      </c>
      <c r="AN22" s="87">
        <v>0</v>
      </c>
      <c r="AO22" s="87">
        <v>0</v>
      </c>
      <c r="AP22" s="87">
        <v>0</v>
      </c>
      <c r="AQ22" s="87">
        <v>0</v>
      </c>
      <c r="AR22" s="87">
        <v>36</v>
      </c>
      <c r="AS22" s="87">
        <v>192</v>
      </c>
      <c r="AT22" s="87">
        <f t="shared" si="13"/>
        <v>0</v>
      </c>
      <c r="AU22" s="87">
        <v>0</v>
      </c>
      <c r="AV22" s="87">
        <v>0</v>
      </c>
      <c r="AW22" s="87">
        <v>0</v>
      </c>
      <c r="AX22" s="87">
        <v>0</v>
      </c>
      <c r="AY22" s="87">
        <v>0</v>
      </c>
      <c r="AZ22" s="87">
        <f t="shared" si="14"/>
        <v>0</v>
      </c>
      <c r="BA22" s="87">
        <v>0</v>
      </c>
      <c r="BB22" s="87">
        <v>0</v>
      </c>
      <c r="BC22" s="87">
        <v>0</v>
      </c>
    </row>
    <row r="23" spans="1:55" ht="13.5" customHeight="1" x14ac:dyDescent="0.15">
      <c r="A23" s="98" t="s">
        <v>46</v>
      </c>
      <c r="B23" s="96" t="s">
        <v>291</v>
      </c>
      <c r="C23" s="85" t="s">
        <v>292</v>
      </c>
      <c r="D23" s="87">
        <f t="shared" si="0"/>
        <v>18618</v>
      </c>
      <c r="E23" s="87">
        <f t="shared" si="1"/>
        <v>0</v>
      </c>
      <c r="F23" s="87">
        <v>0</v>
      </c>
      <c r="G23" s="87">
        <v>0</v>
      </c>
      <c r="H23" s="87">
        <f t="shared" si="2"/>
        <v>0</v>
      </c>
      <c r="I23" s="87">
        <v>0</v>
      </c>
      <c r="J23" s="87">
        <v>0</v>
      </c>
      <c r="K23" s="87">
        <f t="shared" si="3"/>
        <v>18618</v>
      </c>
      <c r="L23" s="87">
        <v>1603</v>
      </c>
      <c r="M23" s="87">
        <v>17015</v>
      </c>
      <c r="N23" s="87">
        <f t="shared" si="4"/>
        <v>18618</v>
      </c>
      <c r="O23" s="87">
        <f t="shared" si="5"/>
        <v>1603</v>
      </c>
      <c r="P23" s="87">
        <v>1603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f t="shared" si="7"/>
        <v>17015</v>
      </c>
      <c r="W23" s="87">
        <v>17015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f t="shared" si="9"/>
        <v>0</v>
      </c>
      <c r="AD23" s="87">
        <v>0</v>
      </c>
      <c r="AE23" s="87">
        <v>0</v>
      </c>
      <c r="AF23" s="87">
        <f t="shared" si="10"/>
        <v>787</v>
      </c>
      <c r="AG23" s="87">
        <v>787</v>
      </c>
      <c r="AH23" s="87">
        <v>0</v>
      </c>
      <c r="AI23" s="87">
        <v>0</v>
      </c>
      <c r="AJ23" s="87">
        <f t="shared" si="11"/>
        <v>787</v>
      </c>
      <c r="AK23" s="87">
        <v>0</v>
      </c>
      <c r="AL23" s="87">
        <v>0</v>
      </c>
      <c r="AM23" s="87">
        <v>787</v>
      </c>
      <c r="AN23" s="87">
        <v>0</v>
      </c>
      <c r="AO23" s="87">
        <v>0</v>
      </c>
      <c r="AP23" s="87">
        <v>0</v>
      </c>
      <c r="AQ23" s="87">
        <v>0</v>
      </c>
      <c r="AR23" s="87">
        <v>0</v>
      </c>
      <c r="AS23" s="87">
        <v>0</v>
      </c>
      <c r="AT23" s="87">
        <f t="shared" si="13"/>
        <v>0</v>
      </c>
      <c r="AU23" s="87">
        <v>0</v>
      </c>
      <c r="AV23" s="87">
        <v>0</v>
      </c>
      <c r="AW23" s="87">
        <v>0</v>
      </c>
      <c r="AX23" s="87">
        <v>0</v>
      </c>
      <c r="AY23" s="87">
        <v>0</v>
      </c>
      <c r="AZ23" s="87">
        <f t="shared" si="14"/>
        <v>0</v>
      </c>
      <c r="BA23" s="87">
        <v>0</v>
      </c>
      <c r="BB23" s="87">
        <v>0</v>
      </c>
      <c r="BC23" s="87">
        <v>0</v>
      </c>
    </row>
    <row r="24" spans="1:55" ht="13.5" customHeight="1" x14ac:dyDescent="0.15">
      <c r="A24" s="98" t="s">
        <v>46</v>
      </c>
      <c r="B24" s="96" t="s">
        <v>293</v>
      </c>
      <c r="C24" s="85" t="s">
        <v>294</v>
      </c>
      <c r="D24" s="87">
        <f t="shared" si="0"/>
        <v>34626</v>
      </c>
      <c r="E24" s="87">
        <f t="shared" si="1"/>
        <v>0</v>
      </c>
      <c r="F24" s="87">
        <v>0</v>
      </c>
      <c r="G24" s="87">
        <v>0</v>
      </c>
      <c r="H24" s="87">
        <f t="shared" si="2"/>
        <v>7597</v>
      </c>
      <c r="I24" s="87">
        <v>7597</v>
      </c>
      <c r="J24" s="87">
        <v>0</v>
      </c>
      <c r="K24" s="87">
        <f t="shared" si="3"/>
        <v>27029</v>
      </c>
      <c r="L24" s="87">
        <v>0</v>
      </c>
      <c r="M24" s="87">
        <v>27029</v>
      </c>
      <c r="N24" s="87">
        <f t="shared" si="4"/>
        <v>34626</v>
      </c>
      <c r="O24" s="87">
        <f t="shared" si="5"/>
        <v>7597</v>
      </c>
      <c r="P24" s="87">
        <v>7597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f t="shared" si="7"/>
        <v>27029</v>
      </c>
      <c r="W24" s="87">
        <v>27029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f t="shared" si="9"/>
        <v>0</v>
      </c>
      <c r="AD24" s="87">
        <v>0</v>
      </c>
      <c r="AE24" s="87">
        <v>0</v>
      </c>
      <c r="AF24" s="87">
        <f t="shared" si="10"/>
        <v>87</v>
      </c>
      <c r="AG24" s="87">
        <v>87</v>
      </c>
      <c r="AH24" s="87">
        <v>0</v>
      </c>
      <c r="AI24" s="87">
        <v>0</v>
      </c>
      <c r="AJ24" s="87">
        <f t="shared" si="11"/>
        <v>0</v>
      </c>
      <c r="AK24" s="87">
        <v>0</v>
      </c>
      <c r="AL24" s="87">
        <v>0</v>
      </c>
      <c r="AM24" s="87">
        <v>0</v>
      </c>
      <c r="AN24" s="87">
        <v>0</v>
      </c>
      <c r="AO24" s="87">
        <v>0</v>
      </c>
      <c r="AP24" s="87">
        <v>0</v>
      </c>
      <c r="AQ24" s="87">
        <v>0</v>
      </c>
      <c r="AR24" s="87">
        <v>0</v>
      </c>
      <c r="AS24" s="87">
        <v>0</v>
      </c>
      <c r="AT24" s="87">
        <f t="shared" si="13"/>
        <v>87</v>
      </c>
      <c r="AU24" s="87">
        <v>87</v>
      </c>
      <c r="AV24" s="87">
        <v>0</v>
      </c>
      <c r="AW24" s="87">
        <v>0</v>
      </c>
      <c r="AX24" s="87">
        <v>0</v>
      </c>
      <c r="AY24" s="87">
        <v>0</v>
      </c>
      <c r="AZ24" s="87">
        <f t="shared" si="14"/>
        <v>0</v>
      </c>
      <c r="BA24" s="87">
        <v>0</v>
      </c>
      <c r="BB24" s="87">
        <v>0</v>
      </c>
      <c r="BC24" s="87">
        <v>0</v>
      </c>
    </row>
    <row r="25" spans="1:55" ht="13.5" customHeight="1" x14ac:dyDescent="0.15">
      <c r="A25" s="98" t="s">
        <v>46</v>
      </c>
      <c r="B25" s="96" t="s">
        <v>295</v>
      </c>
      <c r="C25" s="85" t="s">
        <v>296</v>
      </c>
      <c r="D25" s="87">
        <f t="shared" si="0"/>
        <v>22144</v>
      </c>
      <c r="E25" s="87">
        <f t="shared" si="1"/>
        <v>0</v>
      </c>
      <c r="F25" s="87">
        <v>0</v>
      </c>
      <c r="G25" s="87">
        <v>0</v>
      </c>
      <c r="H25" s="87">
        <f t="shared" si="2"/>
        <v>0</v>
      </c>
      <c r="I25" s="87">
        <v>0</v>
      </c>
      <c r="J25" s="87">
        <v>0</v>
      </c>
      <c r="K25" s="87">
        <f t="shared" si="3"/>
        <v>22144</v>
      </c>
      <c r="L25" s="87">
        <v>35</v>
      </c>
      <c r="M25" s="87">
        <v>22109</v>
      </c>
      <c r="N25" s="87">
        <f t="shared" si="4"/>
        <v>22144</v>
      </c>
      <c r="O25" s="87">
        <f t="shared" si="5"/>
        <v>35</v>
      </c>
      <c r="P25" s="87">
        <v>35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f t="shared" si="7"/>
        <v>22109</v>
      </c>
      <c r="W25" s="87">
        <v>22109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f t="shared" si="9"/>
        <v>0</v>
      </c>
      <c r="AD25" s="87">
        <v>0</v>
      </c>
      <c r="AE25" s="87">
        <v>0</v>
      </c>
      <c r="AF25" s="87">
        <f t="shared" si="10"/>
        <v>566</v>
      </c>
      <c r="AG25" s="87">
        <v>566</v>
      </c>
      <c r="AH25" s="87">
        <v>0</v>
      </c>
      <c r="AI25" s="87">
        <v>0</v>
      </c>
      <c r="AJ25" s="87">
        <f t="shared" si="11"/>
        <v>566</v>
      </c>
      <c r="AK25" s="87">
        <v>0</v>
      </c>
      <c r="AL25" s="87">
        <v>0</v>
      </c>
      <c r="AM25" s="87">
        <v>157</v>
      </c>
      <c r="AN25" s="87">
        <v>0</v>
      </c>
      <c r="AO25" s="87">
        <v>0</v>
      </c>
      <c r="AP25" s="87">
        <v>0</v>
      </c>
      <c r="AQ25" s="87">
        <v>0</v>
      </c>
      <c r="AR25" s="87">
        <v>0</v>
      </c>
      <c r="AS25" s="87">
        <v>409</v>
      </c>
      <c r="AT25" s="87">
        <f t="shared" si="13"/>
        <v>16</v>
      </c>
      <c r="AU25" s="87">
        <v>0</v>
      </c>
      <c r="AV25" s="87">
        <v>0</v>
      </c>
      <c r="AW25" s="87">
        <v>16</v>
      </c>
      <c r="AX25" s="87">
        <v>0</v>
      </c>
      <c r="AY25" s="87">
        <v>0</v>
      </c>
      <c r="AZ25" s="87">
        <f t="shared" si="14"/>
        <v>0</v>
      </c>
      <c r="BA25" s="87">
        <v>0</v>
      </c>
      <c r="BB25" s="87">
        <v>0</v>
      </c>
      <c r="BC25" s="87">
        <v>0</v>
      </c>
    </row>
    <row r="26" spans="1:55" ht="13.5" customHeight="1" x14ac:dyDescent="0.15">
      <c r="A26" s="98" t="s">
        <v>46</v>
      </c>
      <c r="B26" s="96" t="s">
        <v>297</v>
      </c>
      <c r="C26" s="85" t="s">
        <v>298</v>
      </c>
      <c r="D26" s="87">
        <f t="shared" si="0"/>
        <v>3458</v>
      </c>
      <c r="E26" s="87">
        <f t="shared" si="1"/>
        <v>0</v>
      </c>
      <c r="F26" s="87">
        <v>0</v>
      </c>
      <c r="G26" s="87">
        <v>0</v>
      </c>
      <c r="H26" s="87">
        <f t="shared" si="2"/>
        <v>0</v>
      </c>
      <c r="I26" s="87">
        <v>0</v>
      </c>
      <c r="J26" s="87">
        <v>0</v>
      </c>
      <c r="K26" s="87">
        <f t="shared" si="3"/>
        <v>3458</v>
      </c>
      <c r="L26" s="87">
        <v>201</v>
      </c>
      <c r="M26" s="87">
        <v>3257</v>
      </c>
      <c r="N26" s="87">
        <f t="shared" si="4"/>
        <v>3458</v>
      </c>
      <c r="O26" s="87">
        <f t="shared" si="5"/>
        <v>201</v>
      </c>
      <c r="P26" s="87">
        <v>201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f t="shared" si="7"/>
        <v>3257</v>
      </c>
      <c r="W26" s="87">
        <v>3257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f t="shared" si="9"/>
        <v>0</v>
      </c>
      <c r="AD26" s="87">
        <v>0</v>
      </c>
      <c r="AE26" s="87">
        <v>0</v>
      </c>
      <c r="AF26" s="87">
        <f t="shared" si="10"/>
        <v>7</v>
      </c>
      <c r="AG26" s="87">
        <v>7</v>
      </c>
      <c r="AH26" s="87">
        <v>0</v>
      </c>
      <c r="AI26" s="87">
        <v>0</v>
      </c>
      <c r="AJ26" s="87">
        <f t="shared" si="11"/>
        <v>216</v>
      </c>
      <c r="AK26" s="87">
        <v>213</v>
      </c>
      <c r="AL26" s="87">
        <v>0</v>
      </c>
      <c r="AM26" s="87">
        <v>0</v>
      </c>
      <c r="AN26" s="87">
        <v>0</v>
      </c>
      <c r="AO26" s="87">
        <v>0</v>
      </c>
      <c r="AP26" s="87">
        <v>0</v>
      </c>
      <c r="AQ26" s="87">
        <v>0</v>
      </c>
      <c r="AR26" s="87">
        <v>3</v>
      </c>
      <c r="AS26" s="87">
        <v>0</v>
      </c>
      <c r="AT26" s="87">
        <f t="shared" si="13"/>
        <v>4</v>
      </c>
      <c r="AU26" s="87">
        <v>4</v>
      </c>
      <c r="AV26" s="87">
        <v>0</v>
      </c>
      <c r="AW26" s="87">
        <v>0</v>
      </c>
      <c r="AX26" s="87">
        <v>0</v>
      </c>
      <c r="AY26" s="87">
        <v>0</v>
      </c>
      <c r="AZ26" s="87">
        <f t="shared" si="14"/>
        <v>0</v>
      </c>
      <c r="BA26" s="87">
        <v>0</v>
      </c>
      <c r="BB26" s="87">
        <v>0</v>
      </c>
      <c r="BC26" s="87">
        <v>0</v>
      </c>
    </row>
    <row r="27" spans="1:55" ht="13.5" customHeight="1" x14ac:dyDescent="0.15">
      <c r="A27" s="98" t="s">
        <v>46</v>
      </c>
      <c r="B27" s="96" t="s">
        <v>299</v>
      </c>
      <c r="C27" s="85" t="s">
        <v>300</v>
      </c>
      <c r="D27" s="87">
        <f t="shared" si="0"/>
        <v>290</v>
      </c>
      <c r="E27" s="87">
        <f t="shared" si="1"/>
        <v>0</v>
      </c>
      <c r="F27" s="87">
        <v>0</v>
      </c>
      <c r="G27" s="87">
        <v>0</v>
      </c>
      <c r="H27" s="87">
        <f t="shared" si="2"/>
        <v>0</v>
      </c>
      <c r="I27" s="87">
        <v>0</v>
      </c>
      <c r="J27" s="87">
        <v>0</v>
      </c>
      <c r="K27" s="87">
        <f t="shared" si="3"/>
        <v>290</v>
      </c>
      <c r="L27" s="87">
        <v>180</v>
      </c>
      <c r="M27" s="87">
        <v>110</v>
      </c>
      <c r="N27" s="87">
        <f t="shared" si="4"/>
        <v>290</v>
      </c>
      <c r="O27" s="87">
        <f t="shared" si="5"/>
        <v>180</v>
      </c>
      <c r="P27" s="87">
        <v>180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f t="shared" si="7"/>
        <v>110</v>
      </c>
      <c r="W27" s="87">
        <v>110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f t="shared" si="9"/>
        <v>0</v>
      </c>
      <c r="AD27" s="87">
        <v>0</v>
      </c>
      <c r="AE27" s="87">
        <v>0</v>
      </c>
      <c r="AF27" s="87">
        <f t="shared" si="10"/>
        <v>0</v>
      </c>
      <c r="AG27" s="87">
        <v>0</v>
      </c>
      <c r="AH27" s="87">
        <v>0</v>
      </c>
      <c r="AI27" s="87">
        <v>0</v>
      </c>
      <c r="AJ27" s="87">
        <f t="shared" si="11"/>
        <v>0</v>
      </c>
      <c r="AK27" s="87">
        <v>0</v>
      </c>
      <c r="AL27" s="87">
        <v>0</v>
      </c>
      <c r="AM27" s="87">
        <v>0</v>
      </c>
      <c r="AN27" s="87">
        <v>0</v>
      </c>
      <c r="AO27" s="87">
        <v>0</v>
      </c>
      <c r="AP27" s="87">
        <v>0</v>
      </c>
      <c r="AQ27" s="87">
        <v>0</v>
      </c>
      <c r="AR27" s="87">
        <v>0</v>
      </c>
      <c r="AS27" s="87">
        <v>0</v>
      </c>
      <c r="AT27" s="87">
        <f t="shared" si="13"/>
        <v>0</v>
      </c>
      <c r="AU27" s="87">
        <v>0</v>
      </c>
      <c r="AV27" s="87">
        <v>0</v>
      </c>
      <c r="AW27" s="87">
        <v>0</v>
      </c>
      <c r="AX27" s="87">
        <v>0</v>
      </c>
      <c r="AY27" s="87">
        <v>0</v>
      </c>
      <c r="AZ27" s="87">
        <f t="shared" si="14"/>
        <v>0</v>
      </c>
      <c r="BA27" s="87">
        <v>0</v>
      </c>
      <c r="BB27" s="87">
        <v>0</v>
      </c>
      <c r="BC27" s="87">
        <v>0</v>
      </c>
    </row>
    <row r="28" spans="1:55" ht="13.5" customHeight="1" x14ac:dyDescent="0.15">
      <c r="A28" s="98" t="s">
        <v>46</v>
      </c>
      <c r="B28" s="96" t="s">
        <v>301</v>
      </c>
      <c r="C28" s="85" t="s">
        <v>302</v>
      </c>
      <c r="D28" s="87">
        <f t="shared" si="0"/>
        <v>15840</v>
      </c>
      <c r="E28" s="87">
        <f t="shared" si="1"/>
        <v>15840</v>
      </c>
      <c r="F28" s="87">
        <v>2103</v>
      </c>
      <c r="G28" s="87">
        <v>13737</v>
      </c>
      <c r="H28" s="87">
        <f t="shared" si="2"/>
        <v>0</v>
      </c>
      <c r="I28" s="87">
        <v>0</v>
      </c>
      <c r="J28" s="87">
        <v>0</v>
      </c>
      <c r="K28" s="87">
        <f t="shared" si="3"/>
        <v>0</v>
      </c>
      <c r="L28" s="87">
        <v>0</v>
      </c>
      <c r="M28" s="87">
        <v>0</v>
      </c>
      <c r="N28" s="87">
        <f t="shared" si="4"/>
        <v>15840</v>
      </c>
      <c r="O28" s="87">
        <f t="shared" si="5"/>
        <v>2103</v>
      </c>
      <c r="P28" s="87">
        <v>2103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f t="shared" si="7"/>
        <v>13737</v>
      </c>
      <c r="W28" s="87">
        <v>13737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f t="shared" si="9"/>
        <v>0</v>
      </c>
      <c r="AD28" s="87">
        <v>0</v>
      </c>
      <c r="AE28" s="87">
        <v>0</v>
      </c>
      <c r="AF28" s="87">
        <f t="shared" si="10"/>
        <v>82</v>
      </c>
      <c r="AG28" s="87">
        <v>82</v>
      </c>
      <c r="AH28" s="87">
        <v>0</v>
      </c>
      <c r="AI28" s="87">
        <v>0</v>
      </c>
      <c r="AJ28" s="87">
        <f t="shared" si="11"/>
        <v>214</v>
      </c>
      <c r="AK28" s="87">
        <v>0</v>
      </c>
      <c r="AL28" s="87">
        <v>132</v>
      </c>
      <c r="AM28" s="87">
        <v>19</v>
      </c>
      <c r="AN28" s="87">
        <v>0</v>
      </c>
      <c r="AO28" s="87">
        <v>0</v>
      </c>
      <c r="AP28" s="87">
        <v>0</v>
      </c>
      <c r="AQ28" s="87">
        <v>0</v>
      </c>
      <c r="AR28" s="87">
        <v>0</v>
      </c>
      <c r="AS28" s="87">
        <v>63</v>
      </c>
      <c r="AT28" s="87">
        <f t="shared" si="13"/>
        <v>0</v>
      </c>
      <c r="AU28" s="87">
        <v>0</v>
      </c>
      <c r="AV28" s="87">
        <v>0</v>
      </c>
      <c r="AW28" s="87">
        <v>0</v>
      </c>
      <c r="AX28" s="87">
        <v>0</v>
      </c>
      <c r="AY28" s="87">
        <v>0</v>
      </c>
      <c r="AZ28" s="87">
        <f t="shared" si="14"/>
        <v>132</v>
      </c>
      <c r="BA28" s="87">
        <v>132</v>
      </c>
      <c r="BB28" s="87">
        <v>0</v>
      </c>
      <c r="BC28" s="87">
        <v>0</v>
      </c>
    </row>
    <row r="29" spans="1:55" ht="13.5" customHeight="1" x14ac:dyDescent="0.15">
      <c r="A29" s="98" t="s">
        <v>46</v>
      </c>
      <c r="B29" s="96" t="s">
        <v>303</v>
      </c>
      <c r="C29" s="85" t="s">
        <v>304</v>
      </c>
      <c r="D29" s="87">
        <f t="shared" si="0"/>
        <v>11741</v>
      </c>
      <c r="E29" s="87">
        <f t="shared" si="1"/>
        <v>0</v>
      </c>
      <c r="F29" s="87">
        <v>0</v>
      </c>
      <c r="G29" s="87">
        <v>0</v>
      </c>
      <c r="H29" s="87">
        <f t="shared" si="2"/>
        <v>0</v>
      </c>
      <c r="I29" s="87">
        <v>0</v>
      </c>
      <c r="J29" s="87">
        <v>0</v>
      </c>
      <c r="K29" s="87">
        <f t="shared" si="3"/>
        <v>11741</v>
      </c>
      <c r="L29" s="87">
        <v>1706</v>
      </c>
      <c r="M29" s="87">
        <v>10035</v>
      </c>
      <c r="N29" s="87">
        <f t="shared" si="4"/>
        <v>11741</v>
      </c>
      <c r="O29" s="87">
        <f t="shared" si="5"/>
        <v>1706</v>
      </c>
      <c r="P29" s="87">
        <v>1706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f t="shared" si="7"/>
        <v>10035</v>
      </c>
      <c r="W29" s="87">
        <v>10035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f t="shared" si="9"/>
        <v>0</v>
      </c>
      <c r="AD29" s="87">
        <v>0</v>
      </c>
      <c r="AE29" s="87">
        <v>0</v>
      </c>
      <c r="AF29" s="87">
        <f t="shared" si="10"/>
        <v>60</v>
      </c>
      <c r="AG29" s="87">
        <v>60</v>
      </c>
      <c r="AH29" s="87">
        <v>0</v>
      </c>
      <c r="AI29" s="87">
        <v>0</v>
      </c>
      <c r="AJ29" s="87">
        <f t="shared" si="11"/>
        <v>158</v>
      </c>
      <c r="AK29" s="87">
        <v>0</v>
      </c>
      <c r="AL29" s="87">
        <v>98</v>
      </c>
      <c r="AM29" s="87">
        <v>14</v>
      </c>
      <c r="AN29" s="87">
        <v>0</v>
      </c>
      <c r="AO29" s="87">
        <v>0</v>
      </c>
      <c r="AP29" s="87">
        <v>0</v>
      </c>
      <c r="AQ29" s="87">
        <v>0</v>
      </c>
      <c r="AR29" s="87">
        <v>0</v>
      </c>
      <c r="AS29" s="87">
        <v>46</v>
      </c>
      <c r="AT29" s="87">
        <f t="shared" si="13"/>
        <v>3</v>
      </c>
      <c r="AU29" s="87">
        <v>0</v>
      </c>
      <c r="AV29" s="87">
        <v>0</v>
      </c>
      <c r="AW29" s="87">
        <v>3</v>
      </c>
      <c r="AX29" s="87">
        <v>0</v>
      </c>
      <c r="AY29" s="87">
        <v>0</v>
      </c>
      <c r="AZ29" s="87">
        <f t="shared" si="14"/>
        <v>98</v>
      </c>
      <c r="BA29" s="87">
        <v>98</v>
      </c>
      <c r="BB29" s="87">
        <v>0</v>
      </c>
      <c r="BC29" s="87">
        <v>0</v>
      </c>
    </row>
    <row r="30" spans="1:55" ht="13.5" customHeight="1" x14ac:dyDescent="0.15">
      <c r="A30" s="98" t="s">
        <v>46</v>
      </c>
      <c r="B30" s="96" t="s">
        <v>305</v>
      </c>
      <c r="C30" s="85" t="s">
        <v>306</v>
      </c>
      <c r="D30" s="87">
        <f t="shared" si="0"/>
        <v>25960</v>
      </c>
      <c r="E30" s="87">
        <f t="shared" si="1"/>
        <v>0</v>
      </c>
      <c r="F30" s="87">
        <v>0</v>
      </c>
      <c r="G30" s="87">
        <v>0</v>
      </c>
      <c r="H30" s="87">
        <f t="shared" si="2"/>
        <v>0</v>
      </c>
      <c r="I30" s="87">
        <v>0</v>
      </c>
      <c r="J30" s="87">
        <v>0</v>
      </c>
      <c r="K30" s="87">
        <f t="shared" si="3"/>
        <v>25960</v>
      </c>
      <c r="L30" s="87">
        <v>402</v>
      </c>
      <c r="M30" s="87">
        <v>25558</v>
      </c>
      <c r="N30" s="87">
        <f t="shared" si="4"/>
        <v>25960</v>
      </c>
      <c r="O30" s="87">
        <f t="shared" si="5"/>
        <v>402</v>
      </c>
      <c r="P30" s="87">
        <v>402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f t="shared" si="7"/>
        <v>25558</v>
      </c>
      <c r="W30" s="87">
        <v>25558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f t="shared" si="9"/>
        <v>0</v>
      </c>
      <c r="AD30" s="87">
        <v>0</v>
      </c>
      <c r="AE30" s="87">
        <v>0</v>
      </c>
      <c r="AF30" s="87">
        <f t="shared" si="10"/>
        <v>1858</v>
      </c>
      <c r="AG30" s="87">
        <v>1858</v>
      </c>
      <c r="AH30" s="87">
        <v>0</v>
      </c>
      <c r="AI30" s="87">
        <v>0</v>
      </c>
      <c r="AJ30" s="87">
        <f t="shared" si="11"/>
        <v>1858</v>
      </c>
      <c r="AK30" s="87">
        <v>0</v>
      </c>
      <c r="AL30" s="87">
        <v>0</v>
      </c>
      <c r="AM30" s="87">
        <v>1858</v>
      </c>
      <c r="AN30" s="87">
        <v>0</v>
      </c>
      <c r="AO30" s="87">
        <v>0</v>
      </c>
      <c r="AP30" s="87">
        <v>0</v>
      </c>
      <c r="AQ30" s="87">
        <v>0</v>
      </c>
      <c r="AR30" s="87">
        <v>0</v>
      </c>
      <c r="AS30" s="87">
        <v>0</v>
      </c>
      <c r="AT30" s="87">
        <f t="shared" si="13"/>
        <v>0</v>
      </c>
      <c r="AU30" s="87">
        <v>0</v>
      </c>
      <c r="AV30" s="87">
        <v>0</v>
      </c>
      <c r="AW30" s="87">
        <v>0</v>
      </c>
      <c r="AX30" s="87">
        <v>0</v>
      </c>
      <c r="AY30" s="87">
        <v>0</v>
      </c>
      <c r="AZ30" s="87">
        <f t="shared" si="14"/>
        <v>0</v>
      </c>
      <c r="BA30" s="87">
        <v>0</v>
      </c>
      <c r="BB30" s="87">
        <v>0</v>
      </c>
      <c r="BC30" s="87">
        <v>0</v>
      </c>
    </row>
    <row r="31" spans="1:55" ht="13.5" customHeight="1" x14ac:dyDescent="0.15">
      <c r="A31" s="98" t="s">
        <v>46</v>
      </c>
      <c r="B31" s="96" t="s">
        <v>307</v>
      </c>
      <c r="C31" s="85" t="s">
        <v>308</v>
      </c>
      <c r="D31" s="87">
        <f t="shared" si="0"/>
        <v>14356</v>
      </c>
      <c r="E31" s="87">
        <f t="shared" si="1"/>
        <v>0</v>
      </c>
      <c r="F31" s="87">
        <v>0</v>
      </c>
      <c r="G31" s="87">
        <v>0</v>
      </c>
      <c r="H31" s="87">
        <f t="shared" si="2"/>
        <v>0</v>
      </c>
      <c r="I31" s="87">
        <v>0</v>
      </c>
      <c r="J31" s="87">
        <v>0</v>
      </c>
      <c r="K31" s="87">
        <f t="shared" si="3"/>
        <v>14356</v>
      </c>
      <c r="L31" s="87">
        <v>1520</v>
      </c>
      <c r="M31" s="87">
        <v>12836</v>
      </c>
      <c r="N31" s="87">
        <f t="shared" si="4"/>
        <v>14356</v>
      </c>
      <c r="O31" s="87">
        <f t="shared" si="5"/>
        <v>1520</v>
      </c>
      <c r="P31" s="87">
        <v>1520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f t="shared" si="7"/>
        <v>12836</v>
      </c>
      <c r="W31" s="87">
        <v>12836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f t="shared" si="9"/>
        <v>0</v>
      </c>
      <c r="AD31" s="87">
        <v>0</v>
      </c>
      <c r="AE31" s="87">
        <v>0</v>
      </c>
      <c r="AF31" s="87">
        <f t="shared" si="10"/>
        <v>17</v>
      </c>
      <c r="AG31" s="87">
        <v>17</v>
      </c>
      <c r="AH31" s="87">
        <v>0</v>
      </c>
      <c r="AI31" s="87">
        <v>0</v>
      </c>
      <c r="AJ31" s="87">
        <f t="shared" si="11"/>
        <v>17</v>
      </c>
      <c r="AK31" s="87">
        <v>17</v>
      </c>
      <c r="AL31" s="87">
        <v>0</v>
      </c>
      <c r="AM31" s="87">
        <v>0</v>
      </c>
      <c r="AN31" s="87">
        <v>0</v>
      </c>
      <c r="AO31" s="87">
        <v>0</v>
      </c>
      <c r="AP31" s="87">
        <v>0</v>
      </c>
      <c r="AQ31" s="87">
        <v>0</v>
      </c>
      <c r="AR31" s="87">
        <v>0</v>
      </c>
      <c r="AS31" s="87">
        <v>0</v>
      </c>
      <c r="AT31" s="87">
        <f t="shared" si="13"/>
        <v>17</v>
      </c>
      <c r="AU31" s="87">
        <v>17</v>
      </c>
      <c r="AV31" s="87">
        <v>0</v>
      </c>
      <c r="AW31" s="87">
        <v>0</v>
      </c>
      <c r="AX31" s="87">
        <v>0</v>
      </c>
      <c r="AY31" s="87">
        <v>0</v>
      </c>
      <c r="AZ31" s="87">
        <f t="shared" si="14"/>
        <v>42</v>
      </c>
      <c r="BA31" s="87">
        <v>42</v>
      </c>
      <c r="BB31" s="87">
        <v>0</v>
      </c>
      <c r="BC31" s="87">
        <v>0</v>
      </c>
    </row>
    <row r="32" spans="1:55" ht="13.5" customHeight="1" x14ac:dyDescent="0.15">
      <c r="A32" s="98" t="s">
        <v>46</v>
      </c>
      <c r="B32" s="96" t="s">
        <v>309</v>
      </c>
      <c r="C32" s="85" t="s">
        <v>310</v>
      </c>
      <c r="D32" s="87">
        <f t="shared" si="0"/>
        <v>9841</v>
      </c>
      <c r="E32" s="87">
        <f t="shared" si="1"/>
        <v>0</v>
      </c>
      <c r="F32" s="87">
        <v>0</v>
      </c>
      <c r="G32" s="87">
        <v>0</v>
      </c>
      <c r="H32" s="87">
        <f t="shared" si="2"/>
        <v>0</v>
      </c>
      <c r="I32" s="87">
        <v>0</v>
      </c>
      <c r="J32" s="87">
        <v>0</v>
      </c>
      <c r="K32" s="87">
        <f t="shared" si="3"/>
        <v>9841</v>
      </c>
      <c r="L32" s="87">
        <v>1539</v>
      </c>
      <c r="M32" s="87">
        <v>8302</v>
      </c>
      <c r="N32" s="87">
        <f t="shared" si="4"/>
        <v>9841</v>
      </c>
      <c r="O32" s="87">
        <f t="shared" si="5"/>
        <v>1539</v>
      </c>
      <c r="P32" s="87">
        <v>1539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f t="shared" si="7"/>
        <v>8302</v>
      </c>
      <c r="W32" s="87">
        <v>8302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f t="shared" si="9"/>
        <v>0</v>
      </c>
      <c r="AD32" s="87">
        <v>0</v>
      </c>
      <c r="AE32" s="87">
        <v>0</v>
      </c>
      <c r="AF32" s="87">
        <f t="shared" si="10"/>
        <v>315</v>
      </c>
      <c r="AG32" s="87">
        <v>315</v>
      </c>
      <c r="AH32" s="87">
        <v>0</v>
      </c>
      <c r="AI32" s="87">
        <v>0</v>
      </c>
      <c r="AJ32" s="87">
        <f t="shared" si="11"/>
        <v>315</v>
      </c>
      <c r="AK32" s="87">
        <v>0</v>
      </c>
      <c r="AL32" s="87">
        <v>0</v>
      </c>
      <c r="AM32" s="87">
        <v>0</v>
      </c>
      <c r="AN32" s="87">
        <v>0</v>
      </c>
      <c r="AO32" s="87">
        <v>0</v>
      </c>
      <c r="AP32" s="87">
        <v>0</v>
      </c>
      <c r="AQ32" s="87">
        <v>0</v>
      </c>
      <c r="AR32" s="87">
        <v>51</v>
      </c>
      <c r="AS32" s="87">
        <v>264</v>
      </c>
      <c r="AT32" s="87">
        <f t="shared" si="13"/>
        <v>0</v>
      </c>
      <c r="AU32" s="87">
        <v>0</v>
      </c>
      <c r="AV32" s="87">
        <v>0</v>
      </c>
      <c r="AW32" s="87">
        <v>0</v>
      </c>
      <c r="AX32" s="87">
        <v>0</v>
      </c>
      <c r="AY32" s="87">
        <v>0</v>
      </c>
      <c r="AZ32" s="87">
        <f t="shared" si="14"/>
        <v>0</v>
      </c>
      <c r="BA32" s="87">
        <v>0</v>
      </c>
      <c r="BB32" s="87">
        <v>0</v>
      </c>
      <c r="BC32" s="87">
        <v>0</v>
      </c>
    </row>
    <row r="33" spans="1:55" ht="13.5" customHeight="1" x14ac:dyDescent="0.15">
      <c r="A33" s="98" t="s">
        <v>46</v>
      </c>
      <c r="B33" s="96" t="s">
        <v>311</v>
      </c>
      <c r="C33" s="85" t="s">
        <v>312</v>
      </c>
      <c r="D33" s="87">
        <f t="shared" si="0"/>
        <v>5763</v>
      </c>
      <c r="E33" s="87">
        <f t="shared" si="1"/>
        <v>0</v>
      </c>
      <c r="F33" s="87">
        <v>0</v>
      </c>
      <c r="G33" s="87">
        <v>0</v>
      </c>
      <c r="H33" s="87">
        <f t="shared" si="2"/>
        <v>406</v>
      </c>
      <c r="I33" s="87">
        <v>0</v>
      </c>
      <c r="J33" s="87">
        <v>406</v>
      </c>
      <c r="K33" s="87">
        <f t="shared" si="3"/>
        <v>5357</v>
      </c>
      <c r="L33" s="87">
        <v>695</v>
      </c>
      <c r="M33" s="87">
        <v>4662</v>
      </c>
      <c r="N33" s="87">
        <f t="shared" si="4"/>
        <v>5763</v>
      </c>
      <c r="O33" s="87">
        <f t="shared" si="5"/>
        <v>695</v>
      </c>
      <c r="P33" s="87">
        <v>695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f t="shared" si="7"/>
        <v>5068</v>
      </c>
      <c r="W33" s="87">
        <v>4662</v>
      </c>
      <c r="X33" s="87">
        <v>406</v>
      </c>
      <c r="Y33" s="87">
        <v>0</v>
      </c>
      <c r="Z33" s="87">
        <v>0</v>
      </c>
      <c r="AA33" s="87">
        <v>0</v>
      </c>
      <c r="AB33" s="87">
        <v>0</v>
      </c>
      <c r="AC33" s="87">
        <f t="shared" si="9"/>
        <v>0</v>
      </c>
      <c r="AD33" s="87">
        <v>0</v>
      </c>
      <c r="AE33" s="87">
        <v>0</v>
      </c>
      <c r="AF33" s="87">
        <f t="shared" si="10"/>
        <v>12</v>
      </c>
      <c r="AG33" s="87">
        <v>12</v>
      </c>
      <c r="AH33" s="87">
        <v>0</v>
      </c>
      <c r="AI33" s="87">
        <v>0</v>
      </c>
      <c r="AJ33" s="87">
        <f t="shared" si="11"/>
        <v>406</v>
      </c>
      <c r="AK33" s="87">
        <v>388</v>
      </c>
      <c r="AL33" s="87">
        <v>18</v>
      </c>
      <c r="AM33" s="87">
        <v>0</v>
      </c>
      <c r="AN33" s="87">
        <v>0</v>
      </c>
      <c r="AO33" s="87">
        <v>0</v>
      </c>
      <c r="AP33" s="87">
        <v>0</v>
      </c>
      <c r="AQ33" s="87">
        <v>0</v>
      </c>
      <c r="AR33" s="87">
        <v>0</v>
      </c>
      <c r="AS33" s="87">
        <v>0</v>
      </c>
      <c r="AT33" s="87">
        <f t="shared" si="13"/>
        <v>12</v>
      </c>
      <c r="AU33" s="87">
        <v>12</v>
      </c>
      <c r="AV33" s="87">
        <v>0</v>
      </c>
      <c r="AW33" s="87">
        <v>0</v>
      </c>
      <c r="AX33" s="87">
        <v>0</v>
      </c>
      <c r="AY33" s="87">
        <v>0</v>
      </c>
      <c r="AZ33" s="87">
        <f t="shared" si="14"/>
        <v>218</v>
      </c>
      <c r="BA33" s="87">
        <v>15</v>
      </c>
      <c r="BB33" s="87">
        <v>203</v>
      </c>
      <c r="BC33" s="87">
        <v>0</v>
      </c>
    </row>
    <row r="34" spans="1:55" ht="13.5" customHeight="1" x14ac:dyDescent="0.15">
      <c r="A34" s="98" t="s">
        <v>46</v>
      </c>
      <c r="B34" s="96" t="s">
        <v>313</v>
      </c>
      <c r="C34" s="85" t="s">
        <v>314</v>
      </c>
      <c r="D34" s="87">
        <f t="shared" si="0"/>
        <v>14872</v>
      </c>
      <c r="E34" s="87">
        <f t="shared" si="1"/>
        <v>0</v>
      </c>
      <c r="F34" s="87">
        <v>0</v>
      </c>
      <c r="G34" s="87">
        <v>0</v>
      </c>
      <c r="H34" s="87">
        <f t="shared" si="2"/>
        <v>0</v>
      </c>
      <c r="I34" s="87">
        <v>0</v>
      </c>
      <c r="J34" s="87">
        <v>0</v>
      </c>
      <c r="K34" s="87">
        <f t="shared" si="3"/>
        <v>14872</v>
      </c>
      <c r="L34" s="87">
        <v>1422</v>
      </c>
      <c r="M34" s="87">
        <v>13450</v>
      </c>
      <c r="N34" s="87">
        <f t="shared" si="4"/>
        <v>14872</v>
      </c>
      <c r="O34" s="87">
        <f t="shared" si="5"/>
        <v>1422</v>
      </c>
      <c r="P34" s="87">
        <v>1422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f t="shared" si="7"/>
        <v>13450</v>
      </c>
      <c r="W34" s="87">
        <v>13450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f t="shared" si="9"/>
        <v>0</v>
      </c>
      <c r="AD34" s="87">
        <v>0</v>
      </c>
      <c r="AE34" s="87">
        <v>0</v>
      </c>
      <c r="AF34" s="87">
        <f t="shared" si="10"/>
        <v>34</v>
      </c>
      <c r="AG34" s="87">
        <v>34</v>
      </c>
      <c r="AH34" s="87">
        <v>0</v>
      </c>
      <c r="AI34" s="87">
        <v>0</v>
      </c>
      <c r="AJ34" s="87">
        <f t="shared" si="11"/>
        <v>34</v>
      </c>
      <c r="AK34" s="87">
        <v>0</v>
      </c>
      <c r="AL34" s="87">
        <v>0</v>
      </c>
      <c r="AM34" s="87">
        <v>0</v>
      </c>
      <c r="AN34" s="87">
        <v>0</v>
      </c>
      <c r="AO34" s="87">
        <v>0</v>
      </c>
      <c r="AP34" s="87">
        <v>0</v>
      </c>
      <c r="AQ34" s="87">
        <v>0</v>
      </c>
      <c r="AR34" s="87">
        <v>0</v>
      </c>
      <c r="AS34" s="87">
        <v>34</v>
      </c>
      <c r="AT34" s="87">
        <f t="shared" si="13"/>
        <v>0</v>
      </c>
      <c r="AU34" s="87">
        <v>0</v>
      </c>
      <c r="AV34" s="87">
        <v>0</v>
      </c>
      <c r="AW34" s="87">
        <v>0</v>
      </c>
      <c r="AX34" s="87">
        <v>0</v>
      </c>
      <c r="AY34" s="87">
        <v>0</v>
      </c>
      <c r="AZ34" s="87">
        <f t="shared" si="14"/>
        <v>0</v>
      </c>
      <c r="BA34" s="87">
        <v>0</v>
      </c>
      <c r="BB34" s="87">
        <v>0</v>
      </c>
      <c r="BC34" s="87">
        <v>0</v>
      </c>
    </row>
    <row r="35" spans="1:55" ht="13.5" customHeight="1" x14ac:dyDescent="0.15">
      <c r="A35" s="98" t="s">
        <v>46</v>
      </c>
      <c r="B35" s="96" t="s">
        <v>315</v>
      </c>
      <c r="C35" s="85" t="s">
        <v>316</v>
      </c>
      <c r="D35" s="87">
        <f t="shared" si="0"/>
        <v>33925</v>
      </c>
      <c r="E35" s="87">
        <f t="shared" si="1"/>
        <v>0</v>
      </c>
      <c r="F35" s="87">
        <v>0</v>
      </c>
      <c r="G35" s="87">
        <v>0</v>
      </c>
      <c r="H35" s="87">
        <f t="shared" si="2"/>
        <v>0</v>
      </c>
      <c r="I35" s="87">
        <v>0</v>
      </c>
      <c r="J35" s="87">
        <v>0</v>
      </c>
      <c r="K35" s="87">
        <f t="shared" si="3"/>
        <v>33925</v>
      </c>
      <c r="L35" s="87">
        <v>6953</v>
      </c>
      <c r="M35" s="87">
        <v>26972</v>
      </c>
      <c r="N35" s="87">
        <f t="shared" si="4"/>
        <v>33925</v>
      </c>
      <c r="O35" s="87">
        <f t="shared" si="5"/>
        <v>6953</v>
      </c>
      <c r="P35" s="87">
        <v>6953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f t="shared" si="7"/>
        <v>26972</v>
      </c>
      <c r="W35" s="87">
        <v>26972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f t="shared" si="9"/>
        <v>0</v>
      </c>
      <c r="AD35" s="87">
        <v>0</v>
      </c>
      <c r="AE35" s="87">
        <v>0</v>
      </c>
      <c r="AF35" s="87">
        <f t="shared" si="10"/>
        <v>1535</v>
      </c>
      <c r="AG35" s="87">
        <v>1535</v>
      </c>
      <c r="AH35" s="87">
        <v>0</v>
      </c>
      <c r="AI35" s="87">
        <v>0</v>
      </c>
      <c r="AJ35" s="87">
        <f t="shared" si="11"/>
        <v>1535</v>
      </c>
      <c r="AK35" s="87">
        <v>0</v>
      </c>
      <c r="AL35" s="87">
        <v>0</v>
      </c>
      <c r="AM35" s="87">
        <v>1535</v>
      </c>
      <c r="AN35" s="87">
        <v>0</v>
      </c>
      <c r="AO35" s="87">
        <v>0</v>
      </c>
      <c r="AP35" s="87">
        <v>0</v>
      </c>
      <c r="AQ35" s="87">
        <v>0</v>
      </c>
      <c r="AR35" s="87">
        <v>0</v>
      </c>
      <c r="AS35" s="87">
        <v>0</v>
      </c>
      <c r="AT35" s="87">
        <f t="shared" si="13"/>
        <v>0</v>
      </c>
      <c r="AU35" s="87">
        <v>0</v>
      </c>
      <c r="AV35" s="87">
        <v>0</v>
      </c>
      <c r="AW35" s="87">
        <v>0</v>
      </c>
      <c r="AX35" s="87">
        <v>0</v>
      </c>
      <c r="AY35" s="87">
        <v>0</v>
      </c>
      <c r="AZ35" s="87">
        <f t="shared" si="14"/>
        <v>0</v>
      </c>
      <c r="BA35" s="87">
        <v>0</v>
      </c>
      <c r="BB35" s="87">
        <v>0</v>
      </c>
      <c r="BC35" s="87">
        <v>0</v>
      </c>
    </row>
    <row r="36" spans="1:55" ht="13.5" customHeight="1" x14ac:dyDescent="0.15">
      <c r="A36" s="98" t="s">
        <v>46</v>
      </c>
      <c r="B36" s="96" t="s">
        <v>317</v>
      </c>
      <c r="C36" s="85" t="s">
        <v>318</v>
      </c>
      <c r="D36" s="87">
        <f t="shared" si="0"/>
        <v>11367</v>
      </c>
      <c r="E36" s="87">
        <f t="shared" si="1"/>
        <v>0</v>
      </c>
      <c r="F36" s="87">
        <v>0</v>
      </c>
      <c r="G36" s="87">
        <v>0</v>
      </c>
      <c r="H36" s="87">
        <f t="shared" si="2"/>
        <v>0</v>
      </c>
      <c r="I36" s="87">
        <v>0</v>
      </c>
      <c r="J36" s="87">
        <v>0</v>
      </c>
      <c r="K36" s="87">
        <f t="shared" si="3"/>
        <v>11367</v>
      </c>
      <c r="L36" s="87">
        <v>617</v>
      </c>
      <c r="M36" s="87">
        <v>10750</v>
      </c>
      <c r="N36" s="87">
        <f t="shared" si="4"/>
        <v>11367</v>
      </c>
      <c r="O36" s="87">
        <f t="shared" si="5"/>
        <v>617</v>
      </c>
      <c r="P36" s="87">
        <v>617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f t="shared" si="7"/>
        <v>10750</v>
      </c>
      <c r="W36" s="87">
        <v>10750</v>
      </c>
      <c r="X36" s="87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f t="shared" si="9"/>
        <v>0</v>
      </c>
      <c r="AD36" s="87">
        <v>0</v>
      </c>
      <c r="AE36" s="87">
        <v>0</v>
      </c>
      <c r="AF36" s="87">
        <f t="shared" si="10"/>
        <v>17</v>
      </c>
      <c r="AG36" s="87">
        <v>17</v>
      </c>
      <c r="AH36" s="87">
        <v>0</v>
      </c>
      <c r="AI36" s="87">
        <v>0</v>
      </c>
      <c r="AJ36" s="87">
        <f t="shared" si="11"/>
        <v>17</v>
      </c>
      <c r="AK36" s="87">
        <v>0</v>
      </c>
      <c r="AL36" s="87">
        <v>0</v>
      </c>
      <c r="AM36" s="87">
        <v>17</v>
      </c>
      <c r="AN36" s="87">
        <v>0</v>
      </c>
      <c r="AO36" s="87">
        <v>0</v>
      </c>
      <c r="AP36" s="87">
        <v>0</v>
      </c>
      <c r="AQ36" s="87">
        <v>0</v>
      </c>
      <c r="AR36" s="87">
        <v>0</v>
      </c>
      <c r="AS36" s="87">
        <v>0</v>
      </c>
      <c r="AT36" s="87">
        <f t="shared" si="13"/>
        <v>0</v>
      </c>
      <c r="AU36" s="87">
        <v>0</v>
      </c>
      <c r="AV36" s="87">
        <v>0</v>
      </c>
      <c r="AW36" s="87">
        <v>0</v>
      </c>
      <c r="AX36" s="87">
        <v>0</v>
      </c>
      <c r="AY36" s="87">
        <v>0</v>
      </c>
      <c r="AZ36" s="87">
        <f t="shared" si="14"/>
        <v>0</v>
      </c>
      <c r="BA36" s="87">
        <v>0</v>
      </c>
      <c r="BB36" s="87">
        <v>0</v>
      </c>
      <c r="BC36" s="87">
        <v>0</v>
      </c>
    </row>
    <row r="37" spans="1:55" ht="13.5" customHeight="1" x14ac:dyDescent="0.15">
      <c r="A37" s="98" t="s">
        <v>46</v>
      </c>
      <c r="B37" s="96" t="s">
        <v>319</v>
      </c>
      <c r="C37" s="85" t="s">
        <v>320</v>
      </c>
      <c r="D37" s="87">
        <f t="shared" si="0"/>
        <v>23102</v>
      </c>
      <c r="E37" s="87">
        <f t="shared" si="1"/>
        <v>0</v>
      </c>
      <c r="F37" s="87">
        <v>0</v>
      </c>
      <c r="G37" s="87">
        <v>0</v>
      </c>
      <c r="H37" s="87">
        <f t="shared" si="2"/>
        <v>0</v>
      </c>
      <c r="I37" s="87">
        <v>0</v>
      </c>
      <c r="J37" s="87">
        <v>0</v>
      </c>
      <c r="K37" s="87">
        <f t="shared" si="3"/>
        <v>23102</v>
      </c>
      <c r="L37" s="87">
        <v>1163</v>
      </c>
      <c r="M37" s="87">
        <v>21939</v>
      </c>
      <c r="N37" s="87">
        <f t="shared" si="4"/>
        <v>23102</v>
      </c>
      <c r="O37" s="87">
        <f t="shared" si="5"/>
        <v>1163</v>
      </c>
      <c r="P37" s="87">
        <v>1163</v>
      </c>
      <c r="Q37" s="87">
        <v>0</v>
      </c>
      <c r="R37" s="87">
        <v>0</v>
      </c>
      <c r="S37" s="87">
        <v>0</v>
      </c>
      <c r="T37" s="87">
        <v>0</v>
      </c>
      <c r="U37" s="87">
        <v>0</v>
      </c>
      <c r="V37" s="87">
        <f t="shared" si="7"/>
        <v>21939</v>
      </c>
      <c r="W37" s="87">
        <v>21939</v>
      </c>
      <c r="X37" s="87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f t="shared" si="9"/>
        <v>0</v>
      </c>
      <c r="AD37" s="87">
        <v>0</v>
      </c>
      <c r="AE37" s="87">
        <v>0</v>
      </c>
      <c r="AF37" s="87">
        <f t="shared" si="10"/>
        <v>194</v>
      </c>
      <c r="AG37" s="87">
        <v>194</v>
      </c>
      <c r="AH37" s="87">
        <v>0</v>
      </c>
      <c r="AI37" s="87">
        <v>0</v>
      </c>
      <c r="AJ37" s="87">
        <f t="shared" si="11"/>
        <v>671</v>
      </c>
      <c r="AK37" s="87">
        <v>477</v>
      </c>
      <c r="AL37" s="87">
        <v>0</v>
      </c>
      <c r="AM37" s="87">
        <v>194</v>
      </c>
      <c r="AN37" s="87">
        <v>0</v>
      </c>
      <c r="AO37" s="87">
        <v>0</v>
      </c>
      <c r="AP37" s="87">
        <v>0</v>
      </c>
      <c r="AQ37" s="87">
        <v>0</v>
      </c>
      <c r="AR37" s="87">
        <v>0</v>
      </c>
      <c r="AS37" s="87">
        <v>0</v>
      </c>
      <c r="AT37" s="87">
        <f t="shared" si="13"/>
        <v>33</v>
      </c>
      <c r="AU37" s="87">
        <v>0</v>
      </c>
      <c r="AV37" s="87">
        <v>0</v>
      </c>
      <c r="AW37" s="87">
        <v>33</v>
      </c>
      <c r="AX37" s="87">
        <v>0</v>
      </c>
      <c r="AY37" s="87">
        <v>0</v>
      </c>
      <c r="AZ37" s="87">
        <f t="shared" si="14"/>
        <v>0</v>
      </c>
      <c r="BA37" s="87">
        <v>0</v>
      </c>
      <c r="BB37" s="87">
        <v>0</v>
      </c>
      <c r="BC37" s="87">
        <v>0</v>
      </c>
    </row>
    <row r="38" spans="1:55" ht="13.5" customHeight="1" x14ac:dyDescent="0.15">
      <c r="A38" s="98" t="s">
        <v>46</v>
      </c>
      <c r="B38" s="96" t="s">
        <v>321</v>
      </c>
      <c r="C38" s="85" t="s">
        <v>322</v>
      </c>
      <c r="D38" s="87">
        <f t="shared" si="0"/>
        <v>6716</v>
      </c>
      <c r="E38" s="87">
        <f t="shared" si="1"/>
        <v>0</v>
      </c>
      <c r="F38" s="87">
        <v>0</v>
      </c>
      <c r="G38" s="87">
        <v>0</v>
      </c>
      <c r="H38" s="87">
        <f t="shared" si="2"/>
        <v>0</v>
      </c>
      <c r="I38" s="87">
        <v>0</v>
      </c>
      <c r="J38" s="87">
        <v>0</v>
      </c>
      <c r="K38" s="87">
        <f t="shared" si="3"/>
        <v>6716</v>
      </c>
      <c r="L38" s="87">
        <v>1282</v>
      </c>
      <c r="M38" s="87">
        <v>5434</v>
      </c>
      <c r="N38" s="87">
        <f t="shared" si="4"/>
        <v>6716</v>
      </c>
      <c r="O38" s="87">
        <f t="shared" si="5"/>
        <v>1282</v>
      </c>
      <c r="P38" s="87">
        <v>1282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f t="shared" si="7"/>
        <v>5434</v>
      </c>
      <c r="W38" s="87">
        <v>5434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f t="shared" si="9"/>
        <v>0</v>
      </c>
      <c r="AD38" s="87">
        <v>0</v>
      </c>
      <c r="AE38" s="87">
        <v>0</v>
      </c>
      <c r="AF38" s="87">
        <f t="shared" si="10"/>
        <v>10</v>
      </c>
      <c r="AG38" s="87">
        <v>10</v>
      </c>
      <c r="AH38" s="87">
        <v>0</v>
      </c>
      <c r="AI38" s="87">
        <v>0</v>
      </c>
      <c r="AJ38" s="87">
        <f t="shared" si="11"/>
        <v>10</v>
      </c>
      <c r="AK38" s="87">
        <v>10</v>
      </c>
      <c r="AL38" s="87">
        <v>0</v>
      </c>
      <c r="AM38" s="87">
        <v>0</v>
      </c>
      <c r="AN38" s="87">
        <v>0</v>
      </c>
      <c r="AO38" s="87">
        <v>0</v>
      </c>
      <c r="AP38" s="87">
        <v>0</v>
      </c>
      <c r="AQ38" s="87">
        <v>0</v>
      </c>
      <c r="AR38" s="87">
        <v>0</v>
      </c>
      <c r="AS38" s="87">
        <v>0</v>
      </c>
      <c r="AT38" s="87">
        <f t="shared" si="13"/>
        <v>10</v>
      </c>
      <c r="AU38" s="87">
        <v>10</v>
      </c>
      <c r="AV38" s="87">
        <v>0</v>
      </c>
      <c r="AW38" s="87">
        <v>0</v>
      </c>
      <c r="AX38" s="87">
        <v>0</v>
      </c>
      <c r="AY38" s="87">
        <v>0</v>
      </c>
      <c r="AZ38" s="87">
        <f t="shared" si="14"/>
        <v>0</v>
      </c>
      <c r="BA38" s="87">
        <v>0</v>
      </c>
      <c r="BB38" s="87">
        <v>0</v>
      </c>
      <c r="BC38" s="87">
        <v>0</v>
      </c>
    </row>
    <row r="39" spans="1:55" ht="13.5" customHeight="1" x14ac:dyDescent="0.15">
      <c r="A39" s="98" t="s">
        <v>46</v>
      </c>
      <c r="B39" s="96" t="s">
        <v>323</v>
      </c>
      <c r="C39" s="85" t="s">
        <v>324</v>
      </c>
      <c r="D39" s="87">
        <f t="shared" si="0"/>
        <v>14720</v>
      </c>
      <c r="E39" s="87">
        <f t="shared" si="1"/>
        <v>0</v>
      </c>
      <c r="F39" s="87">
        <v>0</v>
      </c>
      <c r="G39" s="87">
        <v>0</v>
      </c>
      <c r="H39" s="87">
        <f t="shared" si="2"/>
        <v>0</v>
      </c>
      <c r="I39" s="87">
        <v>0</v>
      </c>
      <c r="J39" s="87">
        <v>0</v>
      </c>
      <c r="K39" s="87">
        <f t="shared" si="3"/>
        <v>14720</v>
      </c>
      <c r="L39" s="87">
        <v>1378</v>
      </c>
      <c r="M39" s="87">
        <v>13342</v>
      </c>
      <c r="N39" s="87">
        <f t="shared" si="4"/>
        <v>14720</v>
      </c>
      <c r="O39" s="87">
        <f t="shared" si="5"/>
        <v>1378</v>
      </c>
      <c r="P39" s="87">
        <v>1378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f t="shared" si="7"/>
        <v>13342</v>
      </c>
      <c r="W39" s="87">
        <v>13342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f t="shared" si="9"/>
        <v>0</v>
      </c>
      <c r="AD39" s="87">
        <v>0</v>
      </c>
      <c r="AE39" s="87">
        <v>0</v>
      </c>
      <c r="AF39" s="87">
        <f t="shared" si="10"/>
        <v>54</v>
      </c>
      <c r="AG39" s="87">
        <v>54</v>
      </c>
      <c r="AH39" s="87">
        <v>0</v>
      </c>
      <c r="AI39" s="87">
        <v>0</v>
      </c>
      <c r="AJ39" s="87">
        <f t="shared" si="11"/>
        <v>573</v>
      </c>
      <c r="AK39" s="87">
        <v>573</v>
      </c>
      <c r="AL39" s="87">
        <v>0</v>
      </c>
      <c r="AM39" s="87">
        <v>0</v>
      </c>
      <c r="AN39" s="87">
        <v>0</v>
      </c>
      <c r="AO39" s="87">
        <v>0</v>
      </c>
      <c r="AP39" s="87">
        <v>0</v>
      </c>
      <c r="AQ39" s="87">
        <v>0</v>
      </c>
      <c r="AR39" s="87">
        <v>0</v>
      </c>
      <c r="AS39" s="87">
        <v>0</v>
      </c>
      <c r="AT39" s="87">
        <f t="shared" si="13"/>
        <v>54</v>
      </c>
      <c r="AU39" s="87">
        <v>54</v>
      </c>
      <c r="AV39" s="87">
        <v>0</v>
      </c>
      <c r="AW39" s="87">
        <v>0</v>
      </c>
      <c r="AX39" s="87">
        <v>0</v>
      </c>
      <c r="AY39" s="87">
        <v>0</v>
      </c>
      <c r="AZ39" s="87">
        <f t="shared" si="14"/>
        <v>47</v>
      </c>
      <c r="BA39" s="87">
        <v>47</v>
      </c>
      <c r="BB39" s="87">
        <v>0</v>
      </c>
      <c r="BC39" s="87">
        <v>0</v>
      </c>
    </row>
    <row r="40" spans="1:55" ht="13.5" customHeight="1" x14ac:dyDescent="0.15">
      <c r="A40" s="98" t="s">
        <v>46</v>
      </c>
      <c r="B40" s="96" t="s">
        <v>325</v>
      </c>
      <c r="C40" s="85" t="s">
        <v>326</v>
      </c>
      <c r="D40" s="87">
        <f t="shared" si="0"/>
        <v>11002</v>
      </c>
      <c r="E40" s="87">
        <f t="shared" si="1"/>
        <v>0</v>
      </c>
      <c r="F40" s="87">
        <v>0</v>
      </c>
      <c r="G40" s="87">
        <v>0</v>
      </c>
      <c r="H40" s="87">
        <f t="shared" si="2"/>
        <v>0</v>
      </c>
      <c r="I40" s="87">
        <v>0</v>
      </c>
      <c r="J40" s="87">
        <v>0</v>
      </c>
      <c r="K40" s="87">
        <f t="shared" si="3"/>
        <v>11002</v>
      </c>
      <c r="L40" s="87">
        <v>1630</v>
      </c>
      <c r="M40" s="87">
        <v>9372</v>
      </c>
      <c r="N40" s="87">
        <f t="shared" si="4"/>
        <v>11002</v>
      </c>
      <c r="O40" s="87">
        <f t="shared" si="5"/>
        <v>1630</v>
      </c>
      <c r="P40" s="87">
        <v>1630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f t="shared" si="7"/>
        <v>9372</v>
      </c>
      <c r="W40" s="87">
        <v>9372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f t="shared" si="9"/>
        <v>0</v>
      </c>
      <c r="AD40" s="87">
        <v>0</v>
      </c>
      <c r="AE40" s="87">
        <v>0</v>
      </c>
      <c r="AF40" s="87">
        <f t="shared" si="10"/>
        <v>64</v>
      </c>
      <c r="AG40" s="87">
        <v>64</v>
      </c>
      <c r="AH40" s="87">
        <v>0</v>
      </c>
      <c r="AI40" s="87">
        <v>0</v>
      </c>
      <c r="AJ40" s="87">
        <f t="shared" si="11"/>
        <v>64</v>
      </c>
      <c r="AK40" s="87">
        <v>0</v>
      </c>
      <c r="AL40" s="87">
        <v>0</v>
      </c>
      <c r="AM40" s="87">
        <v>0</v>
      </c>
      <c r="AN40" s="87">
        <v>0</v>
      </c>
      <c r="AO40" s="87">
        <v>0</v>
      </c>
      <c r="AP40" s="87">
        <v>0</v>
      </c>
      <c r="AQ40" s="87">
        <v>64</v>
      </c>
      <c r="AR40" s="87">
        <v>0</v>
      </c>
      <c r="AS40" s="87">
        <v>0</v>
      </c>
      <c r="AT40" s="87">
        <f t="shared" si="13"/>
        <v>0</v>
      </c>
      <c r="AU40" s="87">
        <v>0</v>
      </c>
      <c r="AV40" s="87">
        <v>0</v>
      </c>
      <c r="AW40" s="87">
        <v>0</v>
      </c>
      <c r="AX40" s="87">
        <v>0</v>
      </c>
      <c r="AY40" s="87">
        <v>0</v>
      </c>
      <c r="AZ40" s="87">
        <f t="shared" si="14"/>
        <v>0</v>
      </c>
      <c r="BA40" s="87">
        <v>0</v>
      </c>
      <c r="BB40" s="87">
        <v>0</v>
      </c>
      <c r="BC40" s="87">
        <v>0</v>
      </c>
    </row>
    <row r="41" spans="1:55" ht="13.5" customHeight="1" x14ac:dyDescent="0.15">
      <c r="A41" s="98" t="s">
        <v>46</v>
      </c>
      <c r="B41" s="96" t="s">
        <v>327</v>
      </c>
      <c r="C41" s="85" t="s">
        <v>328</v>
      </c>
      <c r="D41" s="87">
        <f t="shared" si="0"/>
        <v>5427</v>
      </c>
      <c r="E41" s="87">
        <f t="shared" si="1"/>
        <v>0</v>
      </c>
      <c r="F41" s="87">
        <v>0</v>
      </c>
      <c r="G41" s="87">
        <v>0</v>
      </c>
      <c r="H41" s="87">
        <f t="shared" si="2"/>
        <v>0</v>
      </c>
      <c r="I41" s="87">
        <v>0</v>
      </c>
      <c r="J41" s="87">
        <v>0</v>
      </c>
      <c r="K41" s="87">
        <f t="shared" si="3"/>
        <v>5427</v>
      </c>
      <c r="L41" s="87">
        <v>1465</v>
      </c>
      <c r="M41" s="87">
        <v>3962</v>
      </c>
      <c r="N41" s="87">
        <f t="shared" si="4"/>
        <v>5427</v>
      </c>
      <c r="O41" s="87">
        <f t="shared" si="5"/>
        <v>1465</v>
      </c>
      <c r="P41" s="87">
        <v>1465</v>
      </c>
      <c r="Q41" s="87">
        <v>0</v>
      </c>
      <c r="R41" s="87">
        <v>0</v>
      </c>
      <c r="S41" s="87">
        <v>0</v>
      </c>
      <c r="T41" s="87">
        <v>0</v>
      </c>
      <c r="U41" s="87">
        <v>0</v>
      </c>
      <c r="V41" s="87">
        <f t="shared" si="7"/>
        <v>3962</v>
      </c>
      <c r="W41" s="87">
        <v>3962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f t="shared" si="9"/>
        <v>0</v>
      </c>
      <c r="AD41" s="87">
        <v>0</v>
      </c>
      <c r="AE41" s="87">
        <v>0</v>
      </c>
      <c r="AF41" s="87">
        <f t="shared" si="10"/>
        <v>194</v>
      </c>
      <c r="AG41" s="87">
        <v>194</v>
      </c>
      <c r="AH41" s="87">
        <v>0</v>
      </c>
      <c r="AI41" s="87">
        <v>0</v>
      </c>
      <c r="AJ41" s="87">
        <f t="shared" si="11"/>
        <v>194</v>
      </c>
      <c r="AK41" s="87">
        <v>0</v>
      </c>
      <c r="AL41" s="87">
        <v>0</v>
      </c>
      <c r="AM41" s="87">
        <v>194</v>
      </c>
      <c r="AN41" s="87">
        <v>0</v>
      </c>
      <c r="AO41" s="87">
        <v>0</v>
      </c>
      <c r="AP41" s="87">
        <v>0</v>
      </c>
      <c r="AQ41" s="87">
        <v>0</v>
      </c>
      <c r="AR41" s="87">
        <v>0</v>
      </c>
      <c r="AS41" s="87">
        <v>0</v>
      </c>
      <c r="AT41" s="87">
        <f t="shared" si="13"/>
        <v>33</v>
      </c>
      <c r="AU41" s="87">
        <v>0</v>
      </c>
      <c r="AV41" s="87">
        <v>0</v>
      </c>
      <c r="AW41" s="87">
        <v>33</v>
      </c>
      <c r="AX41" s="87">
        <v>0</v>
      </c>
      <c r="AY41" s="87">
        <v>0</v>
      </c>
      <c r="AZ41" s="87">
        <f t="shared" si="14"/>
        <v>0</v>
      </c>
      <c r="BA41" s="87">
        <v>0</v>
      </c>
      <c r="BB41" s="87">
        <v>0</v>
      </c>
      <c r="BC41" s="87">
        <v>0</v>
      </c>
    </row>
    <row r="42" spans="1:55" ht="13.5" customHeight="1" x14ac:dyDescent="0.15">
      <c r="A42" s="98" t="s">
        <v>46</v>
      </c>
      <c r="B42" s="96" t="s">
        <v>329</v>
      </c>
      <c r="C42" s="85" t="s">
        <v>330</v>
      </c>
      <c r="D42" s="87">
        <f t="shared" si="0"/>
        <v>3521</v>
      </c>
      <c r="E42" s="87">
        <f t="shared" si="1"/>
        <v>0</v>
      </c>
      <c r="F42" s="87">
        <v>0</v>
      </c>
      <c r="G42" s="87">
        <v>0</v>
      </c>
      <c r="H42" s="87">
        <f t="shared" si="2"/>
        <v>0</v>
      </c>
      <c r="I42" s="87">
        <v>0</v>
      </c>
      <c r="J42" s="87">
        <v>0</v>
      </c>
      <c r="K42" s="87">
        <f t="shared" si="3"/>
        <v>3521</v>
      </c>
      <c r="L42" s="87">
        <v>468</v>
      </c>
      <c r="M42" s="87">
        <v>3053</v>
      </c>
      <c r="N42" s="87">
        <f t="shared" si="4"/>
        <v>3521</v>
      </c>
      <c r="O42" s="87">
        <f t="shared" si="5"/>
        <v>468</v>
      </c>
      <c r="P42" s="87">
        <v>468</v>
      </c>
      <c r="Q42" s="87">
        <v>0</v>
      </c>
      <c r="R42" s="87">
        <v>0</v>
      </c>
      <c r="S42" s="87">
        <v>0</v>
      </c>
      <c r="T42" s="87">
        <v>0</v>
      </c>
      <c r="U42" s="87">
        <v>0</v>
      </c>
      <c r="V42" s="87">
        <f t="shared" si="7"/>
        <v>3053</v>
      </c>
      <c r="W42" s="87">
        <v>3053</v>
      </c>
      <c r="X42" s="87">
        <v>0</v>
      </c>
      <c r="Y42" s="87">
        <v>0</v>
      </c>
      <c r="Z42" s="87">
        <v>0</v>
      </c>
      <c r="AA42" s="87">
        <v>0</v>
      </c>
      <c r="AB42" s="87">
        <v>0</v>
      </c>
      <c r="AC42" s="87">
        <f t="shared" si="9"/>
        <v>0</v>
      </c>
      <c r="AD42" s="87">
        <v>0</v>
      </c>
      <c r="AE42" s="87">
        <v>0</v>
      </c>
      <c r="AF42" s="87">
        <f t="shared" si="10"/>
        <v>5</v>
      </c>
      <c r="AG42" s="87">
        <v>5</v>
      </c>
      <c r="AH42" s="87">
        <v>0</v>
      </c>
      <c r="AI42" s="87">
        <v>0</v>
      </c>
      <c r="AJ42" s="87">
        <f t="shared" si="11"/>
        <v>5</v>
      </c>
      <c r="AK42" s="87">
        <v>0</v>
      </c>
      <c r="AL42" s="87">
        <v>0</v>
      </c>
      <c r="AM42" s="87">
        <v>0</v>
      </c>
      <c r="AN42" s="87">
        <v>0</v>
      </c>
      <c r="AO42" s="87">
        <v>0</v>
      </c>
      <c r="AP42" s="87">
        <v>0</v>
      </c>
      <c r="AQ42" s="87">
        <v>0</v>
      </c>
      <c r="AR42" s="87">
        <v>5</v>
      </c>
      <c r="AS42" s="87">
        <v>0</v>
      </c>
      <c r="AT42" s="87">
        <f t="shared" si="13"/>
        <v>0</v>
      </c>
      <c r="AU42" s="87">
        <v>0</v>
      </c>
      <c r="AV42" s="87">
        <v>0</v>
      </c>
      <c r="AW42" s="87">
        <v>0</v>
      </c>
      <c r="AX42" s="87">
        <v>0</v>
      </c>
      <c r="AY42" s="87">
        <v>0</v>
      </c>
      <c r="AZ42" s="87">
        <f t="shared" si="14"/>
        <v>208</v>
      </c>
      <c r="BA42" s="87">
        <v>208</v>
      </c>
      <c r="BB42" s="87">
        <v>0</v>
      </c>
      <c r="BC42" s="87">
        <v>0</v>
      </c>
    </row>
    <row r="43" spans="1:55" ht="13.5" customHeight="1" x14ac:dyDescent="0.15">
      <c r="A43" s="98" t="s">
        <v>46</v>
      </c>
      <c r="B43" s="96" t="s">
        <v>331</v>
      </c>
      <c r="C43" s="85" t="s">
        <v>332</v>
      </c>
      <c r="D43" s="87">
        <f t="shared" si="0"/>
        <v>4921</v>
      </c>
      <c r="E43" s="87">
        <f t="shared" si="1"/>
        <v>0</v>
      </c>
      <c r="F43" s="87">
        <v>0</v>
      </c>
      <c r="G43" s="87">
        <v>0</v>
      </c>
      <c r="H43" s="87">
        <f t="shared" si="2"/>
        <v>0</v>
      </c>
      <c r="I43" s="87">
        <v>0</v>
      </c>
      <c r="J43" s="87">
        <v>0</v>
      </c>
      <c r="K43" s="87">
        <f t="shared" si="3"/>
        <v>4921</v>
      </c>
      <c r="L43" s="87">
        <v>1277</v>
      </c>
      <c r="M43" s="87">
        <v>3644</v>
      </c>
      <c r="N43" s="87">
        <f t="shared" si="4"/>
        <v>4921</v>
      </c>
      <c r="O43" s="87">
        <f t="shared" si="5"/>
        <v>1277</v>
      </c>
      <c r="P43" s="87">
        <v>1277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87">
        <f t="shared" si="7"/>
        <v>3644</v>
      </c>
      <c r="W43" s="87">
        <v>3644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f t="shared" si="9"/>
        <v>0</v>
      </c>
      <c r="AD43" s="87">
        <v>0</v>
      </c>
      <c r="AE43" s="87">
        <v>0</v>
      </c>
      <c r="AF43" s="87">
        <f t="shared" si="10"/>
        <v>181</v>
      </c>
      <c r="AG43" s="87">
        <v>181</v>
      </c>
      <c r="AH43" s="87">
        <v>0</v>
      </c>
      <c r="AI43" s="87">
        <v>0</v>
      </c>
      <c r="AJ43" s="87">
        <f t="shared" si="11"/>
        <v>181</v>
      </c>
      <c r="AK43" s="87">
        <v>0</v>
      </c>
      <c r="AL43" s="87">
        <v>0</v>
      </c>
      <c r="AM43" s="87">
        <v>0</v>
      </c>
      <c r="AN43" s="87">
        <v>0</v>
      </c>
      <c r="AO43" s="87">
        <v>0</v>
      </c>
      <c r="AP43" s="87">
        <v>0</v>
      </c>
      <c r="AQ43" s="87">
        <v>0</v>
      </c>
      <c r="AR43" s="87">
        <v>0</v>
      </c>
      <c r="AS43" s="87">
        <v>181</v>
      </c>
      <c r="AT43" s="87">
        <f t="shared" si="13"/>
        <v>0</v>
      </c>
      <c r="AU43" s="87">
        <v>0</v>
      </c>
      <c r="AV43" s="87">
        <v>0</v>
      </c>
      <c r="AW43" s="87">
        <v>0</v>
      </c>
      <c r="AX43" s="87">
        <v>0</v>
      </c>
      <c r="AY43" s="87">
        <v>0</v>
      </c>
      <c r="AZ43" s="87">
        <f t="shared" si="14"/>
        <v>0</v>
      </c>
      <c r="BA43" s="87">
        <v>0</v>
      </c>
      <c r="BB43" s="87">
        <v>0</v>
      </c>
      <c r="BC43" s="87">
        <v>0</v>
      </c>
    </row>
    <row r="44" spans="1:55" ht="13.5" customHeight="1" x14ac:dyDescent="0.15">
      <c r="A44" s="98" t="s">
        <v>46</v>
      </c>
      <c r="B44" s="96" t="s">
        <v>333</v>
      </c>
      <c r="C44" s="85" t="s">
        <v>334</v>
      </c>
      <c r="D44" s="87">
        <f t="shared" si="0"/>
        <v>7163</v>
      </c>
      <c r="E44" s="87">
        <f t="shared" si="1"/>
        <v>6717</v>
      </c>
      <c r="F44" s="87">
        <v>1377</v>
      </c>
      <c r="G44" s="87">
        <v>5340</v>
      </c>
      <c r="H44" s="87">
        <f t="shared" si="2"/>
        <v>446</v>
      </c>
      <c r="I44" s="87">
        <v>446</v>
      </c>
      <c r="J44" s="87">
        <v>0</v>
      </c>
      <c r="K44" s="87">
        <f t="shared" si="3"/>
        <v>0</v>
      </c>
      <c r="L44" s="87">
        <v>0</v>
      </c>
      <c r="M44" s="87">
        <v>0</v>
      </c>
      <c r="N44" s="87">
        <f t="shared" si="4"/>
        <v>7200</v>
      </c>
      <c r="O44" s="87">
        <f t="shared" si="5"/>
        <v>1823</v>
      </c>
      <c r="P44" s="87">
        <v>1823</v>
      </c>
      <c r="Q44" s="87">
        <v>0</v>
      </c>
      <c r="R44" s="87">
        <v>0</v>
      </c>
      <c r="S44" s="87">
        <v>0</v>
      </c>
      <c r="T44" s="87">
        <v>0</v>
      </c>
      <c r="U44" s="87">
        <v>0</v>
      </c>
      <c r="V44" s="87">
        <f t="shared" si="7"/>
        <v>5340</v>
      </c>
      <c r="W44" s="87">
        <v>5340</v>
      </c>
      <c r="X44" s="87">
        <v>0</v>
      </c>
      <c r="Y44" s="87">
        <v>0</v>
      </c>
      <c r="Z44" s="87">
        <v>0</v>
      </c>
      <c r="AA44" s="87">
        <v>0</v>
      </c>
      <c r="AB44" s="87">
        <v>0</v>
      </c>
      <c r="AC44" s="87">
        <f t="shared" si="9"/>
        <v>37</v>
      </c>
      <c r="AD44" s="87">
        <v>37</v>
      </c>
      <c r="AE44" s="87">
        <v>0</v>
      </c>
      <c r="AF44" s="87">
        <f t="shared" si="10"/>
        <v>0</v>
      </c>
      <c r="AG44" s="87">
        <v>0</v>
      </c>
      <c r="AH44" s="87">
        <v>0</v>
      </c>
      <c r="AI44" s="87">
        <v>0</v>
      </c>
      <c r="AJ44" s="87">
        <f t="shared" si="11"/>
        <v>0</v>
      </c>
      <c r="AK44" s="87">
        <v>0</v>
      </c>
      <c r="AL44" s="87">
        <v>0</v>
      </c>
      <c r="AM44" s="87">
        <v>0</v>
      </c>
      <c r="AN44" s="87">
        <v>0</v>
      </c>
      <c r="AO44" s="87">
        <v>0</v>
      </c>
      <c r="AP44" s="87">
        <v>0</v>
      </c>
      <c r="AQ44" s="87">
        <v>0</v>
      </c>
      <c r="AR44" s="87">
        <v>0</v>
      </c>
      <c r="AS44" s="87">
        <v>0</v>
      </c>
      <c r="AT44" s="87">
        <f t="shared" si="13"/>
        <v>0</v>
      </c>
      <c r="AU44" s="87">
        <v>0</v>
      </c>
      <c r="AV44" s="87">
        <v>0</v>
      </c>
      <c r="AW44" s="87">
        <v>0</v>
      </c>
      <c r="AX44" s="87">
        <v>0</v>
      </c>
      <c r="AY44" s="87">
        <v>0</v>
      </c>
      <c r="AZ44" s="87">
        <f t="shared" si="14"/>
        <v>0</v>
      </c>
      <c r="BA44" s="87">
        <v>0</v>
      </c>
      <c r="BB44" s="87">
        <v>0</v>
      </c>
      <c r="BC44" s="87">
        <v>0</v>
      </c>
    </row>
    <row r="45" spans="1:55" ht="13.5" customHeight="1" x14ac:dyDescent="0.15">
      <c r="A45" s="98" t="s">
        <v>46</v>
      </c>
      <c r="B45" s="96" t="s">
        <v>335</v>
      </c>
      <c r="C45" s="85" t="s">
        <v>336</v>
      </c>
      <c r="D45" s="87">
        <f t="shared" si="0"/>
        <v>2506</v>
      </c>
      <c r="E45" s="87">
        <f t="shared" si="1"/>
        <v>0</v>
      </c>
      <c r="F45" s="87">
        <v>0</v>
      </c>
      <c r="G45" s="87">
        <v>0</v>
      </c>
      <c r="H45" s="87">
        <f t="shared" si="2"/>
        <v>0</v>
      </c>
      <c r="I45" s="87">
        <v>0</v>
      </c>
      <c r="J45" s="87">
        <v>0</v>
      </c>
      <c r="K45" s="87">
        <f t="shared" si="3"/>
        <v>2506</v>
      </c>
      <c r="L45" s="87">
        <v>112</v>
      </c>
      <c r="M45" s="87">
        <v>2394</v>
      </c>
      <c r="N45" s="87">
        <f t="shared" si="4"/>
        <v>2506</v>
      </c>
      <c r="O45" s="87">
        <f t="shared" si="5"/>
        <v>112</v>
      </c>
      <c r="P45" s="87">
        <v>112</v>
      </c>
      <c r="Q45" s="87">
        <v>0</v>
      </c>
      <c r="R45" s="87">
        <v>0</v>
      </c>
      <c r="S45" s="87">
        <v>0</v>
      </c>
      <c r="T45" s="87">
        <v>0</v>
      </c>
      <c r="U45" s="87">
        <v>0</v>
      </c>
      <c r="V45" s="87">
        <f t="shared" si="7"/>
        <v>2394</v>
      </c>
      <c r="W45" s="87">
        <v>2394</v>
      </c>
      <c r="X45" s="87">
        <v>0</v>
      </c>
      <c r="Y45" s="87">
        <v>0</v>
      </c>
      <c r="Z45" s="87">
        <v>0</v>
      </c>
      <c r="AA45" s="87">
        <v>0</v>
      </c>
      <c r="AB45" s="87">
        <v>0</v>
      </c>
      <c r="AC45" s="87">
        <f t="shared" si="9"/>
        <v>0</v>
      </c>
      <c r="AD45" s="87">
        <v>0</v>
      </c>
      <c r="AE45" s="87">
        <v>0</v>
      </c>
      <c r="AF45" s="87">
        <f t="shared" si="10"/>
        <v>80</v>
      </c>
      <c r="AG45" s="87">
        <v>80</v>
      </c>
      <c r="AH45" s="87">
        <v>0</v>
      </c>
      <c r="AI45" s="87">
        <v>0</v>
      </c>
      <c r="AJ45" s="87">
        <f t="shared" si="11"/>
        <v>80</v>
      </c>
      <c r="AK45" s="87">
        <v>0</v>
      </c>
      <c r="AL45" s="87">
        <v>0</v>
      </c>
      <c r="AM45" s="87">
        <v>0</v>
      </c>
      <c r="AN45" s="87">
        <v>0</v>
      </c>
      <c r="AO45" s="87">
        <v>0</v>
      </c>
      <c r="AP45" s="87">
        <v>0</v>
      </c>
      <c r="AQ45" s="87">
        <v>0</v>
      </c>
      <c r="AR45" s="87">
        <v>13</v>
      </c>
      <c r="AS45" s="87">
        <v>67</v>
      </c>
      <c r="AT45" s="87">
        <f t="shared" si="13"/>
        <v>0</v>
      </c>
      <c r="AU45" s="87">
        <v>0</v>
      </c>
      <c r="AV45" s="87">
        <v>0</v>
      </c>
      <c r="AW45" s="87">
        <v>0</v>
      </c>
      <c r="AX45" s="87">
        <v>0</v>
      </c>
      <c r="AY45" s="87">
        <v>0</v>
      </c>
      <c r="AZ45" s="87">
        <f t="shared" si="14"/>
        <v>0</v>
      </c>
      <c r="BA45" s="87">
        <v>0</v>
      </c>
      <c r="BB45" s="87">
        <v>0</v>
      </c>
      <c r="BC45" s="87">
        <v>0</v>
      </c>
    </row>
    <row r="46" spans="1:55" ht="13.5" customHeight="1" x14ac:dyDescent="0.15">
      <c r="A46" s="98" t="s">
        <v>46</v>
      </c>
      <c r="B46" s="96" t="s">
        <v>337</v>
      </c>
      <c r="C46" s="85" t="s">
        <v>338</v>
      </c>
      <c r="D46" s="87">
        <f t="shared" si="0"/>
        <v>7886</v>
      </c>
      <c r="E46" s="87">
        <f t="shared" si="1"/>
        <v>0</v>
      </c>
      <c r="F46" s="87">
        <v>0</v>
      </c>
      <c r="G46" s="87">
        <v>0</v>
      </c>
      <c r="H46" s="87">
        <f t="shared" si="2"/>
        <v>0</v>
      </c>
      <c r="I46" s="87">
        <v>0</v>
      </c>
      <c r="J46" s="87">
        <v>0</v>
      </c>
      <c r="K46" s="87">
        <f t="shared" si="3"/>
        <v>7886</v>
      </c>
      <c r="L46" s="87">
        <v>75</v>
      </c>
      <c r="M46" s="87">
        <v>7811</v>
      </c>
      <c r="N46" s="87">
        <f t="shared" si="4"/>
        <v>7886</v>
      </c>
      <c r="O46" s="87">
        <f t="shared" si="5"/>
        <v>75</v>
      </c>
      <c r="P46" s="87">
        <v>75</v>
      </c>
      <c r="Q46" s="87">
        <v>0</v>
      </c>
      <c r="R46" s="87">
        <v>0</v>
      </c>
      <c r="S46" s="87">
        <v>0</v>
      </c>
      <c r="T46" s="87">
        <v>0</v>
      </c>
      <c r="U46" s="87">
        <v>0</v>
      </c>
      <c r="V46" s="87">
        <f t="shared" si="7"/>
        <v>7811</v>
      </c>
      <c r="W46" s="87">
        <v>7811</v>
      </c>
      <c r="X46" s="87">
        <v>0</v>
      </c>
      <c r="Y46" s="87">
        <v>0</v>
      </c>
      <c r="Z46" s="87">
        <v>0</v>
      </c>
      <c r="AA46" s="87">
        <v>0</v>
      </c>
      <c r="AB46" s="87">
        <v>0</v>
      </c>
      <c r="AC46" s="87">
        <f t="shared" si="9"/>
        <v>0</v>
      </c>
      <c r="AD46" s="87">
        <v>0</v>
      </c>
      <c r="AE46" s="87">
        <v>0</v>
      </c>
      <c r="AF46" s="87">
        <f t="shared" si="10"/>
        <v>252</v>
      </c>
      <c r="AG46" s="87">
        <v>252</v>
      </c>
      <c r="AH46" s="87">
        <v>0</v>
      </c>
      <c r="AI46" s="87">
        <v>0</v>
      </c>
      <c r="AJ46" s="87">
        <f t="shared" si="11"/>
        <v>252</v>
      </c>
      <c r="AK46" s="87">
        <v>0</v>
      </c>
      <c r="AL46" s="87">
        <v>0</v>
      </c>
      <c r="AM46" s="87">
        <v>0</v>
      </c>
      <c r="AN46" s="87">
        <v>0</v>
      </c>
      <c r="AO46" s="87">
        <v>0</v>
      </c>
      <c r="AP46" s="87">
        <v>0</v>
      </c>
      <c r="AQ46" s="87">
        <v>0</v>
      </c>
      <c r="AR46" s="87">
        <v>41</v>
      </c>
      <c r="AS46" s="87">
        <v>211</v>
      </c>
      <c r="AT46" s="87">
        <f t="shared" si="13"/>
        <v>0</v>
      </c>
      <c r="AU46" s="87">
        <v>0</v>
      </c>
      <c r="AV46" s="87">
        <v>0</v>
      </c>
      <c r="AW46" s="87">
        <v>0</v>
      </c>
      <c r="AX46" s="87">
        <v>0</v>
      </c>
      <c r="AY46" s="87">
        <v>0</v>
      </c>
      <c r="AZ46" s="87">
        <f t="shared" si="14"/>
        <v>0</v>
      </c>
      <c r="BA46" s="87">
        <v>0</v>
      </c>
      <c r="BB46" s="87">
        <v>0</v>
      </c>
      <c r="BC46" s="87">
        <v>0</v>
      </c>
    </row>
    <row r="47" spans="1:55" ht="13.5" customHeight="1" x14ac:dyDescent="0.15">
      <c r="A47" s="98" t="s">
        <v>46</v>
      </c>
      <c r="B47" s="96" t="s">
        <v>339</v>
      </c>
      <c r="C47" s="85" t="s">
        <v>340</v>
      </c>
      <c r="D47" s="87">
        <f t="shared" si="0"/>
        <v>4594</v>
      </c>
      <c r="E47" s="87">
        <f t="shared" si="1"/>
        <v>4594</v>
      </c>
      <c r="F47" s="87">
        <v>60</v>
      </c>
      <c r="G47" s="87">
        <v>4534</v>
      </c>
      <c r="H47" s="87">
        <f t="shared" si="2"/>
        <v>0</v>
      </c>
      <c r="I47" s="87">
        <v>0</v>
      </c>
      <c r="J47" s="87">
        <v>0</v>
      </c>
      <c r="K47" s="87">
        <f t="shared" si="3"/>
        <v>0</v>
      </c>
      <c r="L47" s="87">
        <v>0</v>
      </c>
      <c r="M47" s="87">
        <v>0</v>
      </c>
      <c r="N47" s="87">
        <f t="shared" si="4"/>
        <v>4594</v>
      </c>
      <c r="O47" s="87">
        <f t="shared" si="5"/>
        <v>60</v>
      </c>
      <c r="P47" s="87">
        <v>60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87">
        <f t="shared" si="7"/>
        <v>4534</v>
      </c>
      <c r="W47" s="87">
        <v>4534</v>
      </c>
      <c r="X47" s="87">
        <v>0</v>
      </c>
      <c r="Y47" s="87">
        <v>0</v>
      </c>
      <c r="Z47" s="87">
        <v>0</v>
      </c>
      <c r="AA47" s="87">
        <v>0</v>
      </c>
      <c r="AB47" s="87">
        <v>0</v>
      </c>
      <c r="AC47" s="87">
        <f t="shared" si="9"/>
        <v>0</v>
      </c>
      <c r="AD47" s="87">
        <v>0</v>
      </c>
      <c r="AE47" s="87">
        <v>0</v>
      </c>
      <c r="AF47" s="87">
        <f t="shared" si="10"/>
        <v>147</v>
      </c>
      <c r="AG47" s="87">
        <v>147</v>
      </c>
      <c r="AH47" s="87">
        <v>0</v>
      </c>
      <c r="AI47" s="87">
        <v>0</v>
      </c>
      <c r="AJ47" s="87">
        <f t="shared" si="11"/>
        <v>147</v>
      </c>
      <c r="AK47" s="87">
        <v>0</v>
      </c>
      <c r="AL47" s="87">
        <v>0</v>
      </c>
      <c r="AM47" s="87">
        <v>0</v>
      </c>
      <c r="AN47" s="87">
        <v>0</v>
      </c>
      <c r="AO47" s="87">
        <v>0</v>
      </c>
      <c r="AP47" s="87">
        <v>0</v>
      </c>
      <c r="AQ47" s="87">
        <v>0</v>
      </c>
      <c r="AR47" s="87">
        <v>24</v>
      </c>
      <c r="AS47" s="87">
        <v>123</v>
      </c>
      <c r="AT47" s="87">
        <f t="shared" si="13"/>
        <v>0</v>
      </c>
      <c r="AU47" s="87">
        <v>0</v>
      </c>
      <c r="AV47" s="87">
        <v>0</v>
      </c>
      <c r="AW47" s="87">
        <v>0</v>
      </c>
      <c r="AX47" s="87">
        <v>0</v>
      </c>
      <c r="AY47" s="87">
        <v>0</v>
      </c>
      <c r="AZ47" s="87">
        <f t="shared" si="14"/>
        <v>0</v>
      </c>
      <c r="BA47" s="87">
        <v>0</v>
      </c>
      <c r="BB47" s="87">
        <v>0</v>
      </c>
      <c r="BC47" s="87">
        <v>0</v>
      </c>
    </row>
    <row r="48" spans="1:55" ht="13.5" customHeight="1" x14ac:dyDescent="0.15">
      <c r="A48" s="98" t="s">
        <v>46</v>
      </c>
      <c r="B48" s="96" t="s">
        <v>341</v>
      </c>
      <c r="C48" s="85" t="s">
        <v>342</v>
      </c>
      <c r="D48" s="87">
        <f t="shared" si="0"/>
        <v>7193</v>
      </c>
      <c r="E48" s="87">
        <f t="shared" si="1"/>
        <v>0</v>
      </c>
      <c r="F48" s="87">
        <v>0</v>
      </c>
      <c r="G48" s="87">
        <v>0</v>
      </c>
      <c r="H48" s="87">
        <f t="shared" si="2"/>
        <v>7193</v>
      </c>
      <c r="I48" s="87">
        <v>707</v>
      </c>
      <c r="J48" s="87">
        <v>6486</v>
      </c>
      <c r="K48" s="87">
        <f t="shared" si="3"/>
        <v>0</v>
      </c>
      <c r="L48" s="87">
        <v>0</v>
      </c>
      <c r="M48" s="87">
        <v>0</v>
      </c>
      <c r="N48" s="87">
        <f t="shared" si="4"/>
        <v>7193</v>
      </c>
      <c r="O48" s="87">
        <f t="shared" si="5"/>
        <v>707</v>
      </c>
      <c r="P48" s="87">
        <v>707</v>
      </c>
      <c r="Q48" s="87">
        <v>0</v>
      </c>
      <c r="R48" s="87">
        <v>0</v>
      </c>
      <c r="S48" s="87">
        <v>0</v>
      </c>
      <c r="T48" s="87">
        <v>0</v>
      </c>
      <c r="U48" s="87">
        <v>0</v>
      </c>
      <c r="V48" s="87">
        <f t="shared" si="7"/>
        <v>6486</v>
      </c>
      <c r="W48" s="87">
        <v>6486</v>
      </c>
      <c r="X48" s="87">
        <v>0</v>
      </c>
      <c r="Y48" s="87">
        <v>0</v>
      </c>
      <c r="Z48" s="87">
        <v>0</v>
      </c>
      <c r="AA48" s="87">
        <v>0</v>
      </c>
      <c r="AB48" s="87">
        <v>0</v>
      </c>
      <c r="AC48" s="87">
        <f t="shared" si="9"/>
        <v>0</v>
      </c>
      <c r="AD48" s="87">
        <v>0</v>
      </c>
      <c r="AE48" s="87">
        <v>0</v>
      </c>
      <c r="AF48" s="87">
        <f t="shared" si="10"/>
        <v>480</v>
      </c>
      <c r="AG48" s="87">
        <v>480</v>
      </c>
      <c r="AH48" s="87">
        <v>0</v>
      </c>
      <c r="AI48" s="87">
        <v>0</v>
      </c>
      <c r="AJ48" s="87">
        <f t="shared" si="11"/>
        <v>480</v>
      </c>
      <c r="AK48" s="87">
        <v>0</v>
      </c>
      <c r="AL48" s="87">
        <v>0</v>
      </c>
      <c r="AM48" s="87">
        <v>480</v>
      </c>
      <c r="AN48" s="87">
        <v>0</v>
      </c>
      <c r="AO48" s="87">
        <v>0</v>
      </c>
      <c r="AP48" s="87">
        <v>0</v>
      </c>
      <c r="AQ48" s="87">
        <v>0</v>
      </c>
      <c r="AR48" s="87">
        <v>0</v>
      </c>
      <c r="AS48" s="87">
        <v>0</v>
      </c>
      <c r="AT48" s="87">
        <f t="shared" si="13"/>
        <v>59</v>
      </c>
      <c r="AU48" s="87">
        <v>0</v>
      </c>
      <c r="AV48" s="87">
        <v>0</v>
      </c>
      <c r="AW48" s="87">
        <v>59</v>
      </c>
      <c r="AX48" s="87">
        <v>0</v>
      </c>
      <c r="AY48" s="87">
        <v>0</v>
      </c>
      <c r="AZ48" s="87">
        <f t="shared" si="14"/>
        <v>0</v>
      </c>
      <c r="BA48" s="87">
        <v>0</v>
      </c>
      <c r="BB48" s="87">
        <v>0</v>
      </c>
      <c r="BC48" s="87">
        <v>0</v>
      </c>
    </row>
    <row r="49" spans="1:55" ht="13.5" customHeight="1" x14ac:dyDescent="0.15">
      <c r="A49" s="98" t="s">
        <v>46</v>
      </c>
      <c r="B49" s="96" t="s">
        <v>343</v>
      </c>
      <c r="C49" s="85" t="s">
        <v>344</v>
      </c>
      <c r="D49" s="87">
        <f t="shared" si="0"/>
        <v>3299</v>
      </c>
      <c r="E49" s="87">
        <f t="shared" si="1"/>
        <v>0</v>
      </c>
      <c r="F49" s="87">
        <v>0</v>
      </c>
      <c r="G49" s="87">
        <v>0</v>
      </c>
      <c r="H49" s="87">
        <f t="shared" si="2"/>
        <v>0</v>
      </c>
      <c r="I49" s="87">
        <v>0</v>
      </c>
      <c r="J49" s="87">
        <v>0</v>
      </c>
      <c r="K49" s="87">
        <f t="shared" si="3"/>
        <v>3299</v>
      </c>
      <c r="L49" s="87">
        <v>155</v>
      </c>
      <c r="M49" s="87">
        <v>3144</v>
      </c>
      <c r="N49" s="87">
        <f t="shared" si="4"/>
        <v>3299</v>
      </c>
      <c r="O49" s="87">
        <f t="shared" si="5"/>
        <v>155</v>
      </c>
      <c r="P49" s="87">
        <v>155</v>
      </c>
      <c r="Q49" s="87">
        <v>0</v>
      </c>
      <c r="R49" s="87">
        <v>0</v>
      </c>
      <c r="S49" s="87">
        <v>0</v>
      </c>
      <c r="T49" s="87">
        <v>0</v>
      </c>
      <c r="U49" s="87">
        <v>0</v>
      </c>
      <c r="V49" s="87">
        <f t="shared" si="7"/>
        <v>3144</v>
      </c>
      <c r="W49" s="87">
        <v>3144</v>
      </c>
      <c r="X49" s="87">
        <v>0</v>
      </c>
      <c r="Y49" s="87">
        <v>0</v>
      </c>
      <c r="Z49" s="87">
        <v>0</v>
      </c>
      <c r="AA49" s="87">
        <v>0</v>
      </c>
      <c r="AB49" s="87">
        <v>0</v>
      </c>
      <c r="AC49" s="87">
        <f t="shared" si="9"/>
        <v>0</v>
      </c>
      <c r="AD49" s="87">
        <v>0</v>
      </c>
      <c r="AE49" s="87">
        <v>0</v>
      </c>
      <c r="AF49" s="87">
        <f t="shared" si="10"/>
        <v>2</v>
      </c>
      <c r="AG49" s="87">
        <v>2</v>
      </c>
      <c r="AH49" s="87">
        <v>0</v>
      </c>
      <c r="AI49" s="87">
        <v>0</v>
      </c>
      <c r="AJ49" s="87">
        <f t="shared" si="11"/>
        <v>33</v>
      </c>
      <c r="AK49" s="87">
        <v>0</v>
      </c>
      <c r="AL49" s="87">
        <v>31</v>
      </c>
      <c r="AM49" s="87">
        <v>2</v>
      </c>
      <c r="AN49" s="87">
        <v>0</v>
      </c>
      <c r="AO49" s="87">
        <v>0</v>
      </c>
      <c r="AP49" s="87">
        <v>0</v>
      </c>
      <c r="AQ49" s="87">
        <v>0</v>
      </c>
      <c r="AR49" s="87">
        <v>0</v>
      </c>
      <c r="AS49" s="87">
        <v>0</v>
      </c>
      <c r="AT49" s="87">
        <f t="shared" si="13"/>
        <v>0</v>
      </c>
      <c r="AU49" s="87">
        <v>0</v>
      </c>
      <c r="AV49" s="87">
        <v>0</v>
      </c>
      <c r="AW49" s="87">
        <v>0</v>
      </c>
      <c r="AX49" s="87">
        <v>0</v>
      </c>
      <c r="AY49" s="87">
        <v>0</v>
      </c>
      <c r="AZ49" s="87">
        <f t="shared" si="14"/>
        <v>31</v>
      </c>
      <c r="BA49" s="87">
        <v>31</v>
      </c>
      <c r="BB49" s="87">
        <v>0</v>
      </c>
      <c r="BC49" s="87">
        <v>0</v>
      </c>
    </row>
    <row r="50" spans="1:55" ht="13.5" customHeight="1" x14ac:dyDescent="0.15">
      <c r="A50" s="98" t="s">
        <v>46</v>
      </c>
      <c r="B50" s="96" t="s">
        <v>345</v>
      </c>
      <c r="C50" s="85" t="s">
        <v>346</v>
      </c>
      <c r="D50" s="87">
        <f t="shared" si="0"/>
        <v>6421</v>
      </c>
      <c r="E50" s="87">
        <f t="shared" si="1"/>
        <v>0</v>
      </c>
      <c r="F50" s="87">
        <v>0</v>
      </c>
      <c r="G50" s="87">
        <v>0</v>
      </c>
      <c r="H50" s="87">
        <f t="shared" si="2"/>
        <v>0</v>
      </c>
      <c r="I50" s="87">
        <v>0</v>
      </c>
      <c r="J50" s="87">
        <v>0</v>
      </c>
      <c r="K50" s="87">
        <f t="shared" si="3"/>
        <v>6421</v>
      </c>
      <c r="L50" s="87">
        <v>759</v>
      </c>
      <c r="M50" s="87">
        <v>5662</v>
      </c>
      <c r="N50" s="87">
        <f t="shared" si="4"/>
        <v>6421</v>
      </c>
      <c r="O50" s="87">
        <f t="shared" si="5"/>
        <v>759</v>
      </c>
      <c r="P50" s="87">
        <v>759</v>
      </c>
      <c r="Q50" s="87">
        <v>0</v>
      </c>
      <c r="R50" s="87">
        <v>0</v>
      </c>
      <c r="S50" s="87">
        <v>0</v>
      </c>
      <c r="T50" s="87">
        <v>0</v>
      </c>
      <c r="U50" s="87">
        <v>0</v>
      </c>
      <c r="V50" s="87">
        <f t="shared" si="7"/>
        <v>5662</v>
      </c>
      <c r="W50" s="87">
        <v>5662</v>
      </c>
      <c r="X50" s="87">
        <v>0</v>
      </c>
      <c r="Y50" s="87">
        <v>0</v>
      </c>
      <c r="Z50" s="87">
        <v>0</v>
      </c>
      <c r="AA50" s="87">
        <v>0</v>
      </c>
      <c r="AB50" s="87">
        <v>0</v>
      </c>
      <c r="AC50" s="87">
        <f t="shared" si="9"/>
        <v>0</v>
      </c>
      <c r="AD50" s="87">
        <v>0</v>
      </c>
      <c r="AE50" s="87">
        <v>0</v>
      </c>
      <c r="AF50" s="87">
        <f t="shared" si="10"/>
        <v>5</v>
      </c>
      <c r="AG50" s="87">
        <v>5</v>
      </c>
      <c r="AH50" s="87">
        <v>0</v>
      </c>
      <c r="AI50" s="87">
        <v>0</v>
      </c>
      <c r="AJ50" s="87">
        <f t="shared" si="11"/>
        <v>5</v>
      </c>
      <c r="AK50" s="87">
        <v>0</v>
      </c>
      <c r="AL50" s="87">
        <v>0</v>
      </c>
      <c r="AM50" s="87">
        <v>5</v>
      </c>
      <c r="AN50" s="87">
        <v>0</v>
      </c>
      <c r="AO50" s="87">
        <v>0</v>
      </c>
      <c r="AP50" s="87">
        <v>0</v>
      </c>
      <c r="AQ50" s="87">
        <v>0</v>
      </c>
      <c r="AR50" s="87">
        <v>0</v>
      </c>
      <c r="AS50" s="87">
        <v>0</v>
      </c>
      <c r="AT50" s="87">
        <f t="shared" si="13"/>
        <v>0</v>
      </c>
      <c r="AU50" s="87">
        <v>0</v>
      </c>
      <c r="AV50" s="87">
        <v>0</v>
      </c>
      <c r="AW50" s="87">
        <v>0</v>
      </c>
      <c r="AX50" s="87">
        <v>0</v>
      </c>
      <c r="AY50" s="87">
        <v>0</v>
      </c>
      <c r="AZ50" s="87">
        <f t="shared" si="14"/>
        <v>64</v>
      </c>
      <c r="BA50" s="87">
        <v>64</v>
      </c>
      <c r="BB50" s="87">
        <v>0</v>
      </c>
      <c r="BC50" s="87">
        <v>0</v>
      </c>
    </row>
    <row r="51" spans="1:55" ht="13.5" customHeight="1" x14ac:dyDescent="0.15">
      <c r="A51" s="98" t="s">
        <v>46</v>
      </c>
      <c r="B51" s="96" t="s">
        <v>347</v>
      </c>
      <c r="C51" s="85" t="s">
        <v>348</v>
      </c>
      <c r="D51" s="87">
        <f t="shared" si="0"/>
        <v>1859</v>
      </c>
      <c r="E51" s="87">
        <f t="shared" si="1"/>
        <v>0</v>
      </c>
      <c r="F51" s="87">
        <v>0</v>
      </c>
      <c r="G51" s="87">
        <v>0</v>
      </c>
      <c r="H51" s="87">
        <f t="shared" si="2"/>
        <v>0</v>
      </c>
      <c r="I51" s="87">
        <v>0</v>
      </c>
      <c r="J51" s="87">
        <v>0</v>
      </c>
      <c r="K51" s="87">
        <f t="shared" si="3"/>
        <v>1859</v>
      </c>
      <c r="L51" s="87">
        <v>170</v>
      </c>
      <c r="M51" s="87">
        <v>1689</v>
      </c>
      <c r="N51" s="87">
        <f t="shared" si="4"/>
        <v>1859</v>
      </c>
      <c r="O51" s="87">
        <f t="shared" si="5"/>
        <v>170</v>
      </c>
      <c r="P51" s="87">
        <v>170</v>
      </c>
      <c r="Q51" s="87">
        <v>0</v>
      </c>
      <c r="R51" s="87">
        <v>0</v>
      </c>
      <c r="S51" s="87">
        <v>0</v>
      </c>
      <c r="T51" s="87">
        <v>0</v>
      </c>
      <c r="U51" s="87">
        <v>0</v>
      </c>
      <c r="V51" s="87">
        <f t="shared" si="7"/>
        <v>1689</v>
      </c>
      <c r="W51" s="87">
        <v>1689</v>
      </c>
      <c r="X51" s="87">
        <v>0</v>
      </c>
      <c r="Y51" s="87">
        <v>0</v>
      </c>
      <c r="Z51" s="87">
        <v>0</v>
      </c>
      <c r="AA51" s="87">
        <v>0</v>
      </c>
      <c r="AB51" s="87">
        <v>0</v>
      </c>
      <c r="AC51" s="87">
        <f t="shared" si="9"/>
        <v>0</v>
      </c>
      <c r="AD51" s="87">
        <v>0</v>
      </c>
      <c r="AE51" s="87">
        <v>0</v>
      </c>
      <c r="AF51" s="87">
        <f t="shared" si="10"/>
        <v>60</v>
      </c>
      <c r="AG51" s="87">
        <v>60</v>
      </c>
      <c r="AH51" s="87">
        <v>0</v>
      </c>
      <c r="AI51" s="87">
        <v>0</v>
      </c>
      <c r="AJ51" s="87">
        <f t="shared" si="11"/>
        <v>60</v>
      </c>
      <c r="AK51" s="87">
        <v>0</v>
      </c>
      <c r="AL51" s="87">
        <v>0</v>
      </c>
      <c r="AM51" s="87">
        <v>0</v>
      </c>
      <c r="AN51" s="87">
        <v>0</v>
      </c>
      <c r="AO51" s="87">
        <v>0</v>
      </c>
      <c r="AP51" s="87">
        <v>0</v>
      </c>
      <c r="AQ51" s="87">
        <v>0</v>
      </c>
      <c r="AR51" s="87">
        <v>10</v>
      </c>
      <c r="AS51" s="87">
        <v>50</v>
      </c>
      <c r="AT51" s="87">
        <f t="shared" si="13"/>
        <v>0</v>
      </c>
      <c r="AU51" s="87">
        <v>0</v>
      </c>
      <c r="AV51" s="87">
        <v>0</v>
      </c>
      <c r="AW51" s="87">
        <v>0</v>
      </c>
      <c r="AX51" s="87">
        <v>0</v>
      </c>
      <c r="AY51" s="87">
        <v>0</v>
      </c>
      <c r="AZ51" s="87">
        <f t="shared" si="14"/>
        <v>0</v>
      </c>
      <c r="BA51" s="87">
        <v>0</v>
      </c>
      <c r="BB51" s="87">
        <v>0</v>
      </c>
      <c r="BC51" s="87">
        <v>0</v>
      </c>
    </row>
    <row r="52" spans="1:55" ht="13.5" customHeight="1" x14ac:dyDescent="0.15">
      <c r="A52" s="98"/>
      <c r="B52" s="96"/>
      <c r="C52" s="85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</row>
    <row r="53" spans="1:55" ht="13.5" customHeight="1" x14ac:dyDescent="0.15">
      <c r="A53" s="98"/>
      <c r="B53" s="96"/>
      <c r="C53" s="85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</row>
    <row r="54" spans="1:55" ht="13.5" customHeight="1" x14ac:dyDescent="0.15">
      <c r="A54" s="98"/>
      <c r="B54" s="96"/>
      <c r="C54" s="8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</row>
    <row r="55" spans="1:55" ht="13.5" customHeight="1" x14ac:dyDescent="0.15">
      <c r="A55" s="98"/>
      <c r="B55" s="96"/>
      <c r="C55" s="85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</row>
    <row r="56" spans="1:55" ht="13.5" customHeight="1" x14ac:dyDescent="0.15">
      <c r="A56" s="98"/>
      <c r="B56" s="96"/>
      <c r="C56" s="85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</row>
    <row r="57" spans="1:55" ht="13.5" customHeight="1" x14ac:dyDescent="0.15">
      <c r="A57" s="98"/>
      <c r="B57" s="96"/>
      <c r="C57" s="85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</row>
    <row r="58" spans="1:55" ht="13.5" customHeight="1" x14ac:dyDescent="0.15">
      <c r="A58" s="98"/>
      <c r="B58" s="96"/>
      <c r="C58" s="85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</row>
    <row r="59" spans="1:55" ht="13.5" customHeight="1" x14ac:dyDescent="0.15">
      <c r="A59" s="98"/>
      <c r="B59" s="96"/>
      <c r="C59" s="8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</row>
    <row r="60" spans="1:55" ht="13.5" customHeight="1" x14ac:dyDescent="0.15">
      <c r="A60" s="98"/>
      <c r="B60" s="96"/>
      <c r="C60" s="8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</row>
    <row r="61" spans="1:55" ht="13.5" customHeight="1" x14ac:dyDescent="0.15">
      <c r="A61" s="98"/>
      <c r="B61" s="96"/>
      <c r="C61" s="85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</row>
    <row r="62" spans="1:55" ht="13.5" customHeight="1" x14ac:dyDescent="0.15">
      <c r="A62" s="98"/>
      <c r="B62" s="96"/>
      <c r="C62" s="8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</row>
    <row r="63" spans="1:55" ht="13.5" customHeight="1" x14ac:dyDescent="0.15">
      <c r="A63" s="98"/>
      <c r="B63" s="96"/>
      <c r="C63" s="85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</row>
    <row r="64" spans="1:55" ht="13.5" customHeight="1" x14ac:dyDescent="0.15">
      <c r="A64" s="98"/>
      <c r="B64" s="96"/>
      <c r="C64" s="8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</row>
    <row r="65" spans="1:55" ht="13.5" customHeight="1" x14ac:dyDescent="0.15">
      <c r="A65" s="98"/>
      <c r="B65" s="96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</row>
    <row r="66" spans="1:55" ht="13.5" customHeight="1" x14ac:dyDescent="0.15">
      <c r="A66" s="98"/>
      <c r="B66" s="96"/>
      <c r="C66" s="8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</row>
    <row r="67" spans="1:55" ht="13.5" customHeight="1" x14ac:dyDescent="0.15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 x14ac:dyDescent="0.15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 x14ac:dyDescent="0.15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 x14ac:dyDescent="0.15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 x14ac:dyDescent="0.15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 x14ac:dyDescent="0.15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 x14ac:dyDescent="0.15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 x14ac:dyDescent="0.15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 x14ac:dyDescent="0.15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 x14ac:dyDescent="0.15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 x14ac:dyDescent="0.15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 x14ac:dyDescent="0.15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 x14ac:dyDescent="0.15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 x14ac:dyDescent="0.15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 x14ac:dyDescent="0.15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 x14ac:dyDescent="0.15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 x14ac:dyDescent="0.15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 x14ac:dyDescent="0.15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 x14ac:dyDescent="0.15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 x14ac:dyDescent="0.15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 x14ac:dyDescent="0.15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 x14ac:dyDescent="0.15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 x14ac:dyDescent="0.15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 x14ac:dyDescent="0.15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 x14ac:dyDescent="0.15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 x14ac:dyDescent="0.15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 x14ac:dyDescent="0.15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 x14ac:dyDescent="0.15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 x14ac:dyDescent="0.15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 x14ac:dyDescent="0.15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 x14ac:dyDescent="0.15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 x14ac:dyDescent="0.15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 x14ac:dyDescent="0.15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 x14ac:dyDescent="0.15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 x14ac:dyDescent="0.15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 x14ac:dyDescent="0.15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 x14ac:dyDescent="0.15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 x14ac:dyDescent="0.15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 x14ac:dyDescent="0.15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 x14ac:dyDescent="0.15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 x14ac:dyDescent="0.15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 x14ac:dyDescent="0.15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 x14ac:dyDescent="0.15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 x14ac:dyDescent="0.15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 x14ac:dyDescent="0.15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 x14ac:dyDescent="0.15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 x14ac:dyDescent="0.15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 x14ac:dyDescent="0.15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 x14ac:dyDescent="0.15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 x14ac:dyDescent="0.15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 x14ac:dyDescent="0.15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 x14ac:dyDescent="0.15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 x14ac:dyDescent="0.15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 x14ac:dyDescent="0.15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 x14ac:dyDescent="0.15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 x14ac:dyDescent="0.15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 x14ac:dyDescent="0.15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 x14ac:dyDescent="0.15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 x14ac:dyDescent="0.15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 x14ac:dyDescent="0.15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 x14ac:dyDescent="0.15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 x14ac:dyDescent="0.15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 x14ac:dyDescent="0.15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 x14ac:dyDescent="0.15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 x14ac:dyDescent="0.15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 x14ac:dyDescent="0.15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 x14ac:dyDescent="0.15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 x14ac:dyDescent="0.15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 x14ac:dyDescent="0.15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 x14ac:dyDescent="0.15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 x14ac:dyDescent="0.15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 x14ac:dyDescent="0.15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 x14ac:dyDescent="0.15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 x14ac:dyDescent="0.15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 x14ac:dyDescent="0.15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 x14ac:dyDescent="0.15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 x14ac:dyDescent="0.15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 x14ac:dyDescent="0.15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 x14ac:dyDescent="0.15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 x14ac:dyDescent="0.15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 x14ac:dyDescent="0.15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 x14ac:dyDescent="0.15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 x14ac:dyDescent="0.15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 x14ac:dyDescent="0.15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 x14ac:dyDescent="0.15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 x14ac:dyDescent="0.15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 x14ac:dyDescent="0.15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 x14ac:dyDescent="0.15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 x14ac:dyDescent="0.15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 x14ac:dyDescent="0.15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 x14ac:dyDescent="0.15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 x14ac:dyDescent="0.15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 x14ac:dyDescent="0.15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 x14ac:dyDescent="0.15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 x14ac:dyDescent="0.15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 x14ac:dyDescent="0.15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 x14ac:dyDescent="0.15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 x14ac:dyDescent="0.15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 x14ac:dyDescent="0.15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 x14ac:dyDescent="0.15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 x14ac:dyDescent="0.15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 x14ac:dyDescent="0.15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 x14ac:dyDescent="0.15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 x14ac:dyDescent="0.15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 x14ac:dyDescent="0.15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 x14ac:dyDescent="0.15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 x14ac:dyDescent="0.15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 x14ac:dyDescent="0.15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 x14ac:dyDescent="0.15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 x14ac:dyDescent="0.15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 x14ac:dyDescent="0.15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 x14ac:dyDescent="0.15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 x14ac:dyDescent="0.15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 x14ac:dyDescent="0.15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 x14ac:dyDescent="0.15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 x14ac:dyDescent="0.15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 x14ac:dyDescent="0.15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 x14ac:dyDescent="0.15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 x14ac:dyDescent="0.15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 x14ac:dyDescent="0.15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 x14ac:dyDescent="0.15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 x14ac:dyDescent="0.15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 x14ac:dyDescent="0.15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 x14ac:dyDescent="0.15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 x14ac:dyDescent="0.15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 x14ac:dyDescent="0.15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 x14ac:dyDescent="0.15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 x14ac:dyDescent="0.15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 x14ac:dyDescent="0.15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 x14ac:dyDescent="0.15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 x14ac:dyDescent="0.15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 x14ac:dyDescent="0.15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 x14ac:dyDescent="0.15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 x14ac:dyDescent="0.15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 x14ac:dyDescent="0.15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 x14ac:dyDescent="0.15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 x14ac:dyDescent="0.15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 x14ac:dyDescent="0.15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 x14ac:dyDescent="0.15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 x14ac:dyDescent="0.15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 x14ac:dyDescent="0.15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xmlns:xlrd2="http://schemas.microsoft.com/office/spreadsheetml/2017/richdata2" ref="A8:BC51">
    <sortCondition ref="A8:A51"/>
    <sortCondition ref="B8:B51"/>
    <sortCondition ref="C8:C51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&amp;Lし尿処理の状況（令和5年度実績）</oddHeader>
  </headerFooter>
  <colBreaks count="3" manualBreakCount="3">
    <brk id="13" min="1" max="50" man="1"/>
    <brk id="31" min="1" max="50" man="1"/>
    <brk id="45" min="1" max="5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 x14ac:dyDescent="0.1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8" width="14.5" style="3" hidden="1" customWidth="1"/>
    <col min="29" max="29" width="3" style="3" hidden="1" customWidth="1"/>
    <col min="30" max="30" width="10.875" style="3" hidden="1" customWidth="1"/>
    <col min="31" max="31" width="8.875" style="3" hidden="1" customWidth="1"/>
    <col min="32" max="32" width="8.875" style="2" hidden="1" customWidth="1"/>
    <col min="33" max="33" width="5" style="2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 x14ac:dyDescent="0.2"/>
    <row r="2" spans="1:36" ht="19.5" customHeight="1" thickBot="1" x14ac:dyDescent="0.2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245</v>
      </c>
      <c r="AG2" s="49">
        <f>IF(AA2=0,0,VLOOKUP(C2,AF5:AG251,2,FALSE))</f>
        <v>0</v>
      </c>
    </row>
    <row r="3" spans="1:36" x14ac:dyDescent="0.15">
      <c r="AD3" s="1"/>
    </row>
    <row r="4" spans="1:36" x14ac:dyDescent="0.15">
      <c r="B4" s="12"/>
      <c r="C4" s="13"/>
      <c r="AA4" s="41"/>
      <c r="AB4" s="41"/>
      <c r="AC4" s="41"/>
      <c r="AD4" s="41"/>
    </row>
    <row r="5" spans="1:36" ht="14.25" thickBot="1" x14ac:dyDescent="0.2">
      <c r="J5" s="14"/>
      <c r="AF5" s="2">
        <f>+水洗化人口等!B5</f>
        <v>0</v>
      </c>
      <c r="AG5" s="2">
        <v>5</v>
      </c>
    </row>
    <row r="6" spans="1:36" ht="27.75" thickBot="1" x14ac:dyDescent="0.2">
      <c r="F6" s="154" t="s">
        <v>65</v>
      </c>
      <c r="G6" s="155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 x14ac:dyDescent="0.15">
      <c r="B7" s="156" t="s">
        <v>73</v>
      </c>
      <c r="C7" s="5" t="s">
        <v>74</v>
      </c>
      <c r="D7" s="16">
        <f ca="1">AD7</f>
        <v>0</v>
      </c>
      <c r="F7" s="163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08000</v>
      </c>
      <c r="AG7" s="2">
        <v>7</v>
      </c>
      <c r="AI7" s="40" t="s">
        <v>78</v>
      </c>
      <c r="AJ7" s="2" t="s">
        <v>52</v>
      </c>
    </row>
    <row r="8" spans="1:36" ht="16.5" customHeight="1" x14ac:dyDescent="0.15">
      <c r="B8" s="157"/>
      <c r="C8" s="6" t="s">
        <v>56</v>
      </c>
      <c r="D8" s="21">
        <f ca="1">AD8</f>
        <v>0</v>
      </c>
      <c r="F8" s="164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08201</v>
      </c>
      <c r="AG8" s="2">
        <v>8</v>
      </c>
      <c r="AI8" s="40" t="s">
        <v>80</v>
      </c>
      <c r="AJ8" s="2" t="s">
        <v>51</v>
      </c>
    </row>
    <row r="9" spans="1:36" ht="16.5" customHeight="1" x14ac:dyDescent="0.15">
      <c r="B9" s="158"/>
      <c r="C9" s="7" t="s">
        <v>81</v>
      </c>
      <c r="D9" s="22">
        <f ca="1">SUM(D7:D8)</f>
        <v>0</v>
      </c>
      <c r="F9" s="164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08202</v>
      </c>
      <c r="AG9" s="2">
        <v>9</v>
      </c>
      <c r="AI9" s="40" t="s">
        <v>84</v>
      </c>
      <c r="AJ9" s="2" t="s">
        <v>50</v>
      </c>
    </row>
    <row r="10" spans="1:36" ht="16.5" customHeight="1" x14ac:dyDescent="0.15">
      <c r="B10" s="159" t="s">
        <v>85</v>
      </c>
      <c r="C10" s="103" t="s">
        <v>82</v>
      </c>
      <c r="D10" s="21">
        <f ca="1">AD9</f>
        <v>0</v>
      </c>
      <c r="F10" s="164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250</v>
      </c>
      <c r="AC10" s="3" t="s">
        <v>88</v>
      </c>
      <c r="AD10" s="2">
        <f t="shared" ca="1" si="3"/>
        <v>0</v>
      </c>
      <c r="AF10" s="2" t="str">
        <f>+水洗化人口等!B10</f>
        <v>08203</v>
      </c>
      <c r="AG10" s="2">
        <v>10</v>
      </c>
      <c r="AI10" s="40" t="s">
        <v>89</v>
      </c>
      <c r="AJ10" s="2" t="s">
        <v>49</v>
      </c>
    </row>
    <row r="11" spans="1:36" ht="16.5" customHeight="1" x14ac:dyDescent="0.15">
      <c r="B11" s="160"/>
      <c r="C11" s="7" t="s">
        <v>87</v>
      </c>
      <c r="D11" s="21">
        <f ca="1">AD10</f>
        <v>0</v>
      </c>
      <c r="F11" s="164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249</v>
      </c>
      <c r="AB11" s="3" t="s">
        <v>250</v>
      </c>
      <c r="AC11" s="3" t="s">
        <v>251</v>
      </c>
      <c r="AD11" s="2">
        <f t="shared" ref="AD11:AD17" ca="1" si="5">IF(AD$2=0,INDIRECT(AB11&amp;"!"&amp;AC11&amp;$AG$2),0)</f>
        <v>0</v>
      </c>
      <c r="AF11" s="2" t="str">
        <f>+水洗化人口等!B11</f>
        <v>08204</v>
      </c>
      <c r="AG11" s="2">
        <v>11</v>
      </c>
      <c r="AI11" s="40" t="s">
        <v>91</v>
      </c>
      <c r="AJ11" s="2" t="s">
        <v>48</v>
      </c>
    </row>
    <row r="12" spans="1:36" ht="16.5" customHeight="1" x14ac:dyDescent="0.15">
      <c r="B12" s="160"/>
      <c r="C12" s="7" t="s">
        <v>249</v>
      </c>
      <c r="D12" s="21">
        <f ca="1">AD11</f>
        <v>0</v>
      </c>
      <c r="F12" s="164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08205</v>
      </c>
      <c r="AG12" s="2">
        <v>12</v>
      </c>
      <c r="AI12" s="40" t="s">
        <v>94</v>
      </c>
      <c r="AJ12" s="2" t="s">
        <v>47</v>
      </c>
    </row>
    <row r="13" spans="1:36" ht="16.5" customHeight="1" x14ac:dyDescent="0.15">
      <c r="B13" s="160"/>
      <c r="C13" s="7" t="s">
        <v>90</v>
      </c>
      <c r="D13" s="21">
        <f ca="1">AD12</f>
        <v>0</v>
      </c>
      <c r="F13" s="165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08207</v>
      </c>
      <c r="AG13" s="2">
        <v>13</v>
      </c>
      <c r="AI13" s="40" t="s">
        <v>96</v>
      </c>
      <c r="AJ13" s="2" t="s">
        <v>46</v>
      </c>
    </row>
    <row r="14" spans="1:36" ht="16.5" customHeight="1" x14ac:dyDescent="0.15">
      <c r="B14" s="104"/>
      <c r="C14" s="7" t="s">
        <v>81</v>
      </c>
      <c r="D14" s="22">
        <f ca="1">SUM(D10:D13)</f>
        <v>0</v>
      </c>
      <c r="F14" s="166" t="s">
        <v>98</v>
      </c>
      <c r="G14" s="167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253</v>
      </c>
      <c r="AD14" s="2">
        <f t="shared" ca="1" si="5"/>
        <v>0</v>
      </c>
      <c r="AF14" s="2" t="str">
        <f>+水洗化人口等!B14</f>
        <v>08208</v>
      </c>
      <c r="AG14" s="2">
        <v>14</v>
      </c>
      <c r="AI14" s="40" t="s">
        <v>100</v>
      </c>
      <c r="AJ14" s="2" t="s">
        <v>45</v>
      </c>
    </row>
    <row r="15" spans="1:36" ht="16.5" customHeight="1" thickBot="1" x14ac:dyDescent="0.2">
      <c r="B15" s="161" t="s">
        <v>97</v>
      </c>
      <c r="C15" s="162"/>
      <c r="D15" s="25">
        <f ca="1">SUM(D9,D14)</f>
        <v>0</v>
      </c>
      <c r="F15" s="161" t="s">
        <v>54</v>
      </c>
      <c r="G15" s="162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08210</v>
      </c>
      <c r="AG15" s="2">
        <v>15</v>
      </c>
      <c r="AI15" s="40" t="s">
        <v>102</v>
      </c>
      <c r="AJ15" s="2" t="s">
        <v>44</v>
      </c>
    </row>
    <row r="16" spans="1:36" ht="16.5" customHeight="1" thickBot="1" x14ac:dyDescent="0.2">
      <c r="B16" s="168" t="s">
        <v>252</v>
      </c>
      <c r="C16" s="169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08211</v>
      </c>
      <c r="AG16" s="2">
        <v>16</v>
      </c>
      <c r="AI16" s="40" t="s">
        <v>104</v>
      </c>
      <c r="AJ16" s="2" t="s">
        <v>43</v>
      </c>
    </row>
    <row r="17" spans="2:36" ht="16.5" customHeight="1" thickBot="1" x14ac:dyDescent="0.2">
      <c r="B17" s="170" t="s">
        <v>103</v>
      </c>
      <c r="C17" s="170"/>
      <c r="D17" s="170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08212</v>
      </c>
      <c r="AG17" s="2">
        <v>17</v>
      </c>
      <c r="AI17" s="40" t="s">
        <v>107</v>
      </c>
      <c r="AJ17" s="2" t="s">
        <v>42</v>
      </c>
    </row>
    <row r="18" spans="2:36" ht="16.5" customHeight="1" thickBot="1" x14ac:dyDescent="0.2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08214</v>
      </c>
      <c r="AG18" s="2">
        <v>18</v>
      </c>
      <c r="AI18" s="40" t="s">
        <v>110</v>
      </c>
      <c r="AJ18" s="2" t="s">
        <v>41</v>
      </c>
    </row>
    <row r="19" spans="2:36" ht="30" customHeight="1" x14ac:dyDescent="0.15">
      <c r="F19" s="154" t="s">
        <v>108</v>
      </c>
      <c r="G19" s="155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08215</v>
      </c>
      <c r="AG19" s="2">
        <v>19</v>
      </c>
      <c r="AI19" s="40" t="s">
        <v>114</v>
      </c>
      <c r="AJ19" s="2" t="s">
        <v>40</v>
      </c>
    </row>
    <row r="20" spans="2:36" ht="16.5" customHeight="1" x14ac:dyDescent="0.15">
      <c r="C20" s="37" t="s">
        <v>111</v>
      </c>
      <c r="D20" s="9">
        <f ca="1">IF(D$15&gt;0,D14/D$15,0)</f>
        <v>0</v>
      </c>
      <c r="F20" s="166" t="s">
        <v>112</v>
      </c>
      <c r="G20" s="167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08216</v>
      </c>
      <c r="AG20" s="2">
        <v>20</v>
      </c>
      <c r="AI20" s="40" t="s">
        <v>118</v>
      </c>
      <c r="AJ20" s="2" t="s">
        <v>39</v>
      </c>
    </row>
    <row r="21" spans="2:36" ht="16.5" customHeight="1" x14ac:dyDescent="0.15">
      <c r="C21" s="37" t="s">
        <v>115</v>
      </c>
      <c r="D21" s="9">
        <f ca="1">IF(D$15&gt;0,D9/D$15,0)</f>
        <v>0</v>
      </c>
      <c r="F21" s="166" t="s">
        <v>116</v>
      </c>
      <c r="G21" s="167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08217</v>
      </c>
      <c r="AG21" s="2">
        <v>21</v>
      </c>
      <c r="AI21" s="40" t="s">
        <v>122</v>
      </c>
      <c r="AJ21" s="2" t="s">
        <v>38</v>
      </c>
    </row>
    <row r="22" spans="2:36" ht="16.5" customHeight="1" x14ac:dyDescent="0.15">
      <c r="C22" s="38" t="s">
        <v>119</v>
      </c>
      <c r="D22" s="9">
        <f ca="1">IF(D$15&gt;0,D10/D$15,0)</f>
        <v>0</v>
      </c>
      <c r="F22" s="166" t="s">
        <v>120</v>
      </c>
      <c r="G22" s="167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08219</v>
      </c>
      <c r="AG22" s="2">
        <v>22</v>
      </c>
      <c r="AI22" s="40" t="s">
        <v>125</v>
      </c>
      <c r="AJ22" s="2" t="s">
        <v>37</v>
      </c>
    </row>
    <row r="23" spans="2:36" ht="16.5" customHeight="1" thickBot="1" x14ac:dyDescent="0.2">
      <c r="C23" s="37" t="s">
        <v>123</v>
      </c>
      <c r="D23" s="9">
        <f ca="1">IF(D$15&gt;0,D13/D$15,0)</f>
        <v>0</v>
      </c>
      <c r="F23" s="161" t="s">
        <v>54</v>
      </c>
      <c r="G23" s="162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08220</v>
      </c>
      <c r="AG23" s="2">
        <v>23</v>
      </c>
      <c r="AI23" s="40" t="s">
        <v>128</v>
      </c>
      <c r="AJ23" s="2" t="s">
        <v>36</v>
      </c>
    </row>
    <row r="24" spans="2:36" ht="16.5" customHeight="1" x14ac:dyDescent="0.15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08221</v>
      </c>
      <c r="AG24" s="2">
        <v>24</v>
      </c>
      <c r="AI24" s="40" t="s">
        <v>132</v>
      </c>
      <c r="AJ24" s="2" t="s">
        <v>35</v>
      </c>
    </row>
    <row r="25" spans="2:36" ht="16.5" customHeight="1" thickBot="1" x14ac:dyDescent="0.2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08222</v>
      </c>
      <c r="AG25" s="2">
        <v>25</v>
      </c>
      <c r="AI25" s="40" t="s">
        <v>137</v>
      </c>
      <c r="AJ25" s="2" t="s">
        <v>34</v>
      </c>
    </row>
    <row r="26" spans="2:36" ht="16.5" customHeight="1" x14ac:dyDescent="0.15">
      <c r="C26" s="37" t="s">
        <v>133</v>
      </c>
      <c r="D26" s="9">
        <f ca="1">IF(D$9&gt;0,D8/D$9,0)</f>
        <v>0</v>
      </c>
      <c r="F26" s="178" t="s">
        <v>6</v>
      </c>
      <c r="G26" s="179"/>
      <c r="H26" s="179"/>
      <c r="I26" s="171" t="s">
        <v>134</v>
      </c>
      <c r="J26" s="173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08223</v>
      </c>
      <c r="AG26" s="2">
        <v>26</v>
      </c>
      <c r="AI26" s="40" t="s">
        <v>139</v>
      </c>
      <c r="AJ26" s="2" t="s">
        <v>33</v>
      </c>
    </row>
    <row r="27" spans="2:36" ht="16.5" customHeight="1" x14ac:dyDescent="0.15">
      <c r="F27" s="180"/>
      <c r="G27" s="181"/>
      <c r="H27" s="181"/>
      <c r="I27" s="172"/>
      <c r="J27" s="174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 t="str">
        <f>+水洗化人口等!B27</f>
        <v>08224</v>
      </c>
      <c r="AG27" s="2">
        <v>27</v>
      </c>
      <c r="AI27" s="40" t="s">
        <v>141</v>
      </c>
      <c r="AJ27" s="2" t="s">
        <v>32</v>
      </c>
    </row>
    <row r="28" spans="2:36" ht="16.5" customHeight="1" x14ac:dyDescent="0.15">
      <c r="F28" s="175" t="s">
        <v>59</v>
      </c>
      <c r="G28" s="176"/>
      <c r="H28" s="177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 t="str">
        <f>+水洗化人口等!B28</f>
        <v>08225</v>
      </c>
      <c r="AG28" s="2">
        <v>28</v>
      </c>
      <c r="AI28" s="40" t="s">
        <v>144</v>
      </c>
      <c r="AJ28" s="2" t="s">
        <v>31</v>
      </c>
    </row>
    <row r="29" spans="2:36" ht="16.5" customHeight="1" x14ac:dyDescent="0.15">
      <c r="F29" s="175" t="s">
        <v>142</v>
      </c>
      <c r="G29" s="176"/>
      <c r="H29" s="177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 t="str">
        <f>+水洗化人口等!B29</f>
        <v>08226</v>
      </c>
      <c r="AG29" s="2">
        <v>29</v>
      </c>
      <c r="AI29" s="40" t="s">
        <v>146</v>
      </c>
      <c r="AJ29" s="2" t="s">
        <v>30</v>
      </c>
    </row>
    <row r="30" spans="2:36" ht="16.5" customHeight="1" x14ac:dyDescent="0.15">
      <c r="F30" s="175" t="s">
        <v>0</v>
      </c>
      <c r="G30" s="176"/>
      <c r="H30" s="177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 t="str">
        <f>+水洗化人口等!B30</f>
        <v>08227</v>
      </c>
      <c r="AG30" s="2">
        <v>30</v>
      </c>
      <c r="AI30" s="40" t="s">
        <v>148</v>
      </c>
      <c r="AJ30" s="2" t="s">
        <v>29</v>
      </c>
    </row>
    <row r="31" spans="2:36" ht="16.5" customHeight="1" x14ac:dyDescent="0.15">
      <c r="F31" s="175" t="s">
        <v>58</v>
      </c>
      <c r="G31" s="176"/>
      <c r="H31" s="177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 t="str">
        <f>+水洗化人口等!B31</f>
        <v>08228</v>
      </c>
      <c r="AG31" s="2">
        <v>31</v>
      </c>
      <c r="AI31" s="40" t="s">
        <v>149</v>
      </c>
      <c r="AJ31" s="2" t="s">
        <v>28</v>
      </c>
    </row>
    <row r="32" spans="2:36" ht="16.5" customHeight="1" x14ac:dyDescent="0.15">
      <c r="F32" s="175" t="s">
        <v>1</v>
      </c>
      <c r="G32" s="176"/>
      <c r="H32" s="177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 t="str">
        <f>+水洗化人口等!B32</f>
        <v>08229</v>
      </c>
      <c r="AG32" s="2">
        <v>32</v>
      </c>
      <c r="AI32" s="40" t="s">
        <v>151</v>
      </c>
      <c r="AJ32" s="2" t="s">
        <v>27</v>
      </c>
    </row>
    <row r="33" spans="6:36" ht="16.5" customHeight="1" x14ac:dyDescent="0.15">
      <c r="F33" s="175" t="s">
        <v>2</v>
      </c>
      <c r="G33" s="176"/>
      <c r="H33" s="177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 t="str">
        <f>+水洗化人口等!B33</f>
        <v>08230</v>
      </c>
      <c r="AG33" s="2">
        <v>33</v>
      </c>
      <c r="AI33" s="40" t="s">
        <v>152</v>
      </c>
      <c r="AJ33" s="2" t="s">
        <v>26</v>
      </c>
    </row>
    <row r="34" spans="6:36" ht="16.5" customHeight="1" x14ac:dyDescent="0.15">
      <c r="F34" s="175" t="s">
        <v>3</v>
      </c>
      <c r="G34" s="176"/>
      <c r="H34" s="177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 t="str">
        <f>+水洗化人口等!B34</f>
        <v>08231</v>
      </c>
      <c r="AG34" s="2">
        <v>34</v>
      </c>
      <c r="AI34" s="40" t="s">
        <v>154</v>
      </c>
      <c r="AJ34" s="2" t="s">
        <v>25</v>
      </c>
    </row>
    <row r="35" spans="6:36" ht="16.5" customHeight="1" x14ac:dyDescent="0.15">
      <c r="F35" s="175" t="s">
        <v>4</v>
      </c>
      <c r="G35" s="176"/>
      <c r="H35" s="177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 t="str">
        <f>+水洗化人口等!B35</f>
        <v>08232</v>
      </c>
      <c r="AG35" s="2">
        <v>35</v>
      </c>
      <c r="AI35" s="40" t="s">
        <v>156</v>
      </c>
      <c r="AJ35" s="2" t="s">
        <v>24</v>
      </c>
    </row>
    <row r="36" spans="6:36" ht="16.5" customHeight="1" x14ac:dyDescent="0.15">
      <c r="F36" s="175" t="s">
        <v>5</v>
      </c>
      <c r="G36" s="176"/>
      <c r="H36" s="177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 t="str">
        <f>+水洗化人口等!B36</f>
        <v>08233</v>
      </c>
      <c r="AG36" s="2">
        <v>36</v>
      </c>
      <c r="AI36" s="40" t="s">
        <v>158</v>
      </c>
      <c r="AJ36" s="2" t="s">
        <v>23</v>
      </c>
    </row>
    <row r="37" spans="6:36" ht="16.5" customHeight="1" thickBot="1" x14ac:dyDescent="0.2">
      <c r="F37" s="182" t="s">
        <v>54</v>
      </c>
      <c r="G37" s="183"/>
      <c r="H37" s="184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 t="str">
        <f>+水洗化人口等!B37</f>
        <v>08234</v>
      </c>
      <c r="AG37" s="2">
        <v>37</v>
      </c>
      <c r="AI37" s="40" t="s">
        <v>160</v>
      </c>
      <c r="AJ37" s="2" t="s">
        <v>22</v>
      </c>
    </row>
    <row r="38" spans="6:36" x14ac:dyDescent="0.15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 t="str">
        <f>+水洗化人口等!B38</f>
        <v>08235</v>
      </c>
      <c r="AG38" s="2">
        <v>38</v>
      </c>
      <c r="AI38" s="40" t="s">
        <v>162</v>
      </c>
      <c r="AJ38" s="2" t="s">
        <v>21</v>
      </c>
    </row>
    <row r="39" spans="6:36" x14ac:dyDescent="0.15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 t="str">
        <f>+水洗化人口等!B39</f>
        <v>08236</v>
      </c>
      <c r="AG39" s="2">
        <v>39</v>
      </c>
      <c r="AI39" s="40" t="s">
        <v>164</v>
      </c>
      <c r="AJ39" s="2" t="s">
        <v>20</v>
      </c>
    </row>
    <row r="40" spans="6:36" x14ac:dyDescent="0.15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 t="str">
        <f>+水洗化人口等!B40</f>
        <v>08302</v>
      </c>
      <c r="AG40" s="2">
        <v>40</v>
      </c>
      <c r="AI40" s="40" t="s">
        <v>166</v>
      </c>
      <c r="AJ40" s="2" t="s">
        <v>19</v>
      </c>
    </row>
    <row r="41" spans="6:36" x14ac:dyDescent="0.15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 t="str">
        <f>+水洗化人口等!B41</f>
        <v>08309</v>
      </c>
      <c r="AG41" s="2">
        <v>41</v>
      </c>
      <c r="AI41" s="40" t="s">
        <v>168</v>
      </c>
      <c r="AJ41" s="2" t="s">
        <v>18</v>
      </c>
    </row>
    <row r="42" spans="6:36" x14ac:dyDescent="0.15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 t="str">
        <f>+水洗化人口等!B42</f>
        <v>08310</v>
      </c>
      <c r="AG42" s="2">
        <v>42</v>
      </c>
      <c r="AI42" s="40" t="s">
        <v>170</v>
      </c>
      <c r="AJ42" s="2" t="s">
        <v>17</v>
      </c>
    </row>
    <row r="43" spans="6:36" x14ac:dyDescent="0.15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 t="str">
        <f>+水洗化人口等!B43</f>
        <v>08341</v>
      </c>
      <c r="AG43" s="2">
        <v>43</v>
      </c>
      <c r="AI43" s="40" t="s">
        <v>172</v>
      </c>
      <c r="AJ43" s="2" t="s">
        <v>16</v>
      </c>
    </row>
    <row r="44" spans="6:36" x14ac:dyDescent="0.15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 t="str">
        <f>+水洗化人口等!B44</f>
        <v>08364</v>
      </c>
      <c r="AG44" s="2">
        <v>44</v>
      </c>
      <c r="AI44" s="40" t="s">
        <v>174</v>
      </c>
      <c r="AJ44" s="2" t="s">
        <v>15</v>
      </c>
    </row>
    <row r="45" spans="6:36" x14ac:dyDescent="0.15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 t="str">
        <f>+水洗化人口等!B45</f>
        <v>08442</v>
      </c>
      <c r="AG45" s="2">
        <v>45</v>
      </c>
      <c r="AI45" s="40" t="s">
        <v>176</v>
      </c>
      <c r="AJ45" s="2" t="s">
        <v>14</v>
      </c>
    </row>
    <row r="46" spans="6:36" x14ac:dyDescent="0.15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 t="str">
        <f>+水洗化人口等!B46</f>
        <v>08443</v>
      </c>
      <c r="AG46" s="2">
        <v>46</v>
      </c>
      <c r="AI46" s="40" t="s">
        <v>178</v>
      </c>
      <c r="AJ46" s="2" t="s">
        <v>13</v>
      </c>
    </row>
    <row r="47" spans="6:36" x14ac:dyDescent="0.15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 t="str">
        <f>+水洗化人口等!B47</f>
        <v>08447</v>
      </c>
      <c r="AG47" s="2">
        <v>47</v>
      </c>
      <c r="AI47" s="40" t="s">
        <v>180</v>
      </c>
      <c r="AJ47" s="2" t="s">
        <v>12</v>
      </c>
    </row>
    <row r="48" spans="6:36" x14ac:dyDescent="0.15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 t="str">
        <f>+水洗化人口等!B48</f>
        <v>08521</v>
      </c>
      <c r="AG48" s="2">
        <v>48</v>
      </c>
      <c r="AI48" s="40" t="s">
        <v>182</v>
      </c>
      <c r="AJ48" s="2" t="s">
        <v>11</v>
      </c>
    </row>
    <row r="49" spans="27:36" x14ac:dyDescent="0.15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 t="str">
        <f>+水洗化人口等!B49</f>
        <v>08542</v>
      </c>
      <c r="AG49" s="2">
        <v>49</v>
      </c>
      <c r="AI49" s="40" t="s">
        <v>184</v>
      </c>
      <c r="AJ49" s="2" t="s">
        <v>10</v>
      </c>
    </row>
    <row r="50" spans="27:36" x14ac:dyDescent="0.15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 t="str">
        <f>+水洗化人口等!B50</f>
        <v>08546</v>
      </c>
      <c r="AG50" s="2">
        <v>50</v>
      </c>
      <c r="AI50" s="40" t="s">
        <v>186</v>
      </c>
      <c r="AJ50" s="2" t="s">
        <v>9</v>
      </c>
    </row>
    <row r="51" spans="27:36" x14ac:dyDescent="0.15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 t="str">
        <f>+水洗化人口等!B51</f>
        <v>08564</v>
      </c>
      <c r="AG51" s="2">
        <v>51</v>
      </c>
      <c r="AI51" s="40" t="s">
        <v>188</v>
      </c>
      <c r="AJ51" s="2" t="s">
        <v>8</v>
      </c>
    </row>
    <row r="52" spans="27:36" x14ac:dyDescent="0.15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>
        <f>+水洗化人口等!B52</f>
        <v>0</v>
      </c>
      <c r="AG52" s="2">
        <v>52</v>
      </c>
      <c r="AI52" s="40" t="s">
        <v>190</v>
      </c>
      <c r="AJ52" s="2" t="s">
        <v>7</v>
      </c>
    </row>
    <row r="53" spans="27:36" x14ac:dyDescent="0.15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>
        <f>+水洗化人口等!B53</f>
        <v>0</v>
      </c>
      <c r="AG53" s="2">
        <v>53</v>
      </c>
    </row>
    <row r="54" spans="27:36" x14ac:dyDescent="0.15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>
        <f>+水洗化人口等!B54</f>
        <v>0</v>
      </c>
      <c r="AG54" s="2">
        <v>54</v>
      </c>
    </row>
    <row r="55" spans="27:36" x14ac:dyDescent="0.15">
      <c r="AD55" s="2"/>
      <c r="AF55" s="2">
        <f>+水洗化人口等!B55</f>
        <v>0</v>
      </c>
      <c r="AG55" s="2">
        <v>55</v>
      </c>
    </row>
    <row r="56" spans="27:36" x14ac:dyDescent="0.15">
      <c r="AF56" s="2">
        <f>+水洗化人口等!B56</f>
        <v>0</v>
      </c>
      <c r="AG56" s="2">
        <v>56</v>
      </c>
    </row>
    <row r="57" spans="27:36" x14ac:dyDescent="0.15">
      <c r="AF57" s="2">
        <f>+水洗化人口等!B57</f>
        <v>0</v>
      </c>
      <c r="AG57" s="2">
        <v>57</v>
      </c>
    </row>
    <row r="58" spans="27:36" x14ac:dyDescent="0.15">
      <c r="AF58" s="2">
        <f>+水洗化人口等!B58</f>
        <v>0</v>
      </c>
      <c r="AG58" s="2">
        <v>58</v>
      </c>
    </row>
    <row r="59" spans="27:36" x14ac:dyDescent="0.15">
      <c r="AF59" s="2">
        <f>+水洗化人口等!B59</f>
        <v>0</v>
      </c>
      <c r="AG59" s="2">
        <v>59</v>
      </c>
    </row>
    <row r="60" spans="27:36" x14ac:dyDescent="0.15">
      <c r="AF60" s="2">
        <f>+水洗化人口等!B60</f>
        <v>0</v>
      </c>
      <c r="AG60" s="2">
        <v>60</v>
      </c>
    </row>
    <row r="61" spans="27:36" x14ac:dyDescent="0.15">
      <c r="AF61" s="2">
        <f>+水洗化人口等!B61</f>
        <v>0</v>
      </c>
      <c r="AG61" s="2">
        <v>61</v>
      </c>
    </row>
    <row r="62" spans="27:36" x14ac:dyDescent="0.15">
      <c r="AF62" s="2">
        <f>+水洗化人口等!B62</f>
        <v>0</v>
      </c>
      <c r="AG62" s="2">
        <v>62</v>
      </c>
    </row>
    <row r="63" spans="27:36" x14ac:dyDescent="0.15">
      <c r="AF63" s="2">
        <f>+水洗化人口等!B63</f>
        <v>0</v>
      </c>
      <c r="AG63" s="2">
        <v>63</v>
      </c>
    </row>
    <row r="64" spans="27:36" x14ac:dyDescent="0.15">
      <c r="AF64" s="2">
        <f>+水洗化人口等!B64</f>
        <v>0</v>
      </c>
      <c r="AG64" s="2">
        <v>64</v>
      </c>
    </row>
    <row r="65" spans="32:33" x14ac:dyDescent="0.15">
      <c r="AF65" s="2">
        <f>+水洗化人口等!B65</f>
        <v>0</v>
      </c>
      <c r="AG65" s="2">
        <v>65</v>
      </c>
    </row>
    <row r="66" spans="32:33" x14ac:dyDescent="0.15">
      <c r="AF66" s="2">
        <f>+水洗化人口等!B66</f>
        <v>0</v>
      </c>
      <c r="AG66" s="2">
        <v>66</v>
      </c>
    </row>
    <row r="67" spans="32:33" x14ac:dyDescent="0.15">
      <c r="AF67" s="2">
        <f>+水洗化人口等!B67</f>
        <v>0</v>
      </c>
      <c r="AG67" s="2">
        <v>67</v>
      </c>
    </row>
    <row r="68" spans="32:33" x14ac:dyDescent="0.15">
      <c r="AF68" s="2">
        <f>+水洗化人口等!B68</f>
        <v>0</v>
      </c>
      <c r="AG68" s="2">
        <v>68</v>
      </c>
    </row>
    <row r="69" spans="32:33" x14ac:dyDescent="0.15">
      <c r="AF69" s="2">
        <f>+水洗化人口等!B69</f>
        <v>0</v>
      </c>
      <c r="AG69" s="2">
        <v>69</v>
      </c>
    </row>
    <row r="70" spans="32:33" x14ac:dyDescent="0.15">
      <c r="AF70" s="2">
        <f>+水洗化人口等!B70</f>
        <v>0</v>
      </c>
      <c r="AG70" s="2">
        <v>70</v>
      </c>
    </row>
    <row r="71" spans="32:33" x14ac:dyDescent="0.15">
      <c r="AF71" s="2">
        <f>+水洗化人口等!B71</f>
        <v>0</v>
      </c>
      <c r="AG71" s="2">
        <v>71</v>
      </c>
    </row>
    <row r="72" spans="32:33" x14ac:dyDescent="0.15">
      <c r="AF72" s="2">
        <f>+水洗化人口等!B72</f>
        <v>0</v>
      </c>
      <c r="AG72" s="2">
        <v>72</v>
      </c>
    </row>
    <row r="73" spans="32:33" x14ac:dyDescent="0.15">
      <c r="AF73" s="2">
        <f>+水洗化人口等!B73</f>
        <v>0</v>
      </c>
      <c r="AG73" s="2">
        <v>73</v>
      </c>
    </row>
    <row r="74" spans="32:33" x14ac:dyDescent="0.15">
      <c r="AF74" s="2">
        <f>+水洗化人口等!B74</f>
        <v>0</v>
      </c>
      <c r="AG74" s="2">
        <v>74</v>
      </c>
    </row>
    <row r="75" spans="32:33" x14ac:dyDescent="0.15">
      <c r="AF75" s="2">
        <f>+水洗化人口等!B75</f>
        <v>0</v>
      </c>
      <c r="AG75" s="2">
        <v>75</v>
      </c>
    </row>
    <row r="76" spans="32:33" x14ac:dyDescent="0.15">
      <c r="AF76" s="2">
        <f>+水洗化人口等!B76</f>
        <v>0</v>
      </c>
      <c r="AG76" s="2">
        <v>76</v>
      </c>
    </row>
    <row r="77" spans="32:33" x14ac:dyDescent="0.15">
      <c r="AF77" s="2">
        <f>+水洗化人口等!B77</f>
        <v>0</v>
      </c>
      <c r="AG77" s="2">
        <v>77</v>
      </c>
    </row>
    <row r="78" spans="32:33" x14ac:dyDescent="0.15">
      <c r="AF78" s="2">
        <f>+水洗化人口等!B78</f>
        <v>0</v>
      </c>
      <c r="AG78" s="2">
        <v>78</v>
      </c>
    </row>
    <row r="79" spans="32:33" x14ac:dyDescent="0.15">
      <c r="AF79" s="2">
        <f>+水洗化人口等!B79</f>
        <v>0</v>
      </c>
      <c r="AG79" s="2">
        <v>79</v>
      </c>
    </row>
    <row r="80" spans="32:33" x14ac:dyDescent="0.15">
      <c r="AF80" s="2">
        <f>+水洗化人口等!B80</f>
        <v>0</v>
      </c>
      <c r="AG80" s="2">
        <v>80</v>
      </c>
    </row>
    <row r="81" spans="32:33" x14ac:dyDescent="0.15">
      <c r="AF81" s="2">
        <f>+水洗化人口等!B81</f>
        <v>0</v>
      </c>
      <c r="AG81" s="2">
        <v>81</v>
      </c>
    </row>
    <row r="82" spans="32:33" x14ac:dyDescent="0.15">
      <c r="AF82" s="2">
        <f>+水洗化人口等!B82</f>
        <v>0</v>
      </c>
      <c r="AG82" s="2">
        <v>82</v>
      </c>
    </row>
    <row r="83" spans="32:33" x14ac:dyDescent="0.15">
      <c r="AF83" s="2">
        <f>+水洗化人口等!B83</f>
        <v>0</v>
      </c>
      <c r="AG83" s="2">
        <v>83</v>
      </c>
    </row>
    <row r="84" spans="32:33" x14ac:dyDescent="0.15">
      <c r="AF84" s="2">
        <f>+水洗化人口等!B84</f>
        <v>0</v>
      </c>
      <c r="AG84" s="2">
        <v>84</v>
      </c>
    </row>
    <row r="85" spans="32:33" x14ac:dyDescent="0.15">
      <c r="AF85" s="2">
        <f>+水洗化人口等!B85</f>
        <v>0</v>
      </c>
      <c r="AG85" s="2">
        <v>85</v>
      </c>
    </row>
    <row r="86" spans="32:33" x14ac:dyDescent="0.15">
      <c r="AF86" s="2">
        <f>+水洗化人口等!B86</f>
        <v>0</v>
      </c>
      <c r="AG86" s="2">
        <v>86</v>
      </c>
    </row>
    <row r="87" spans="32:33" x14ac:dyDescent="0.15">
      <c r="AF87" s="2">
        <f>+水洗化人口等!B87</f>
        <v>0</v>
      </c>
      <c r="AG87" s="2">
        <v>87</v>
      </c>
    </row>
    <row r="88" spans="32:33" x14ac:dyDescent="0.15">
      <c r="AF88" s="2">
        <f>+水洗化人口等!B88</f>
        <v>0</v>
      </c>
      <c r="AG88" s="2">
        <v>88</v>
      </c>
    </row>
    <row r="89" spans="32:33" x14ac:dyDescent="0.15">
      <c r="AF89" s="2">
        <f>+水洗化人口等!B89</f>
        <v>0</v>
      </c>
      <c r="AG89" s="2">
        <v>89</v>
      </c>
    </row>
    <row r="90" spans="32:33" x14ac:dyDescent="0.15">
      <c r="AF90" s="2">
        <f>+水洗化人口等!B90</f>
        <v>0</v>
      </c>
      <c r="AG90" s="2">
        <v>90</v>
      </c>
    </row>
    <row r="91" spans="32:33" x14ac:dyDescent="0.15">
      <c r="AF91" s="2">
        <f>+水洗化人口等!B91</f>
        <v>0</v>
      </c>
      <c r="AG91" s="2">
        <v>91</v>
      </c>
    </row>
    <row r="92" spans="32:33" x14ac:dyDescent="0.15">
      <c r="AF92" s="2">
        <f>+水洗化人口等!B92</f>
        <v>0</v>
      </c>
      <c r="AG92" s="2">
        <v>92</v>
      </c>
    </row>
    <row r="93" spans="32:33" x14ac:dyDescent="0.15">
      <c r="AF93" s="2">
        <f>+水洗化人口等!B93</f>
        <v>0</v>
      </c>
      <c r="AG93" s="2">
        <v>93</v>
      </c>
    </row>
    <row r="94" spans="32:33" x14ac:dyDescent="0.15">
      <c r="AF94" s="2">
        <f>+水洗化人口等!B94</f>
        <v>0</v>
      </c>
      <c r="AG94" s="2">
        <v>94</v>
      </c>
    </row>
    <row r="95" spans="32:33" x14ac:dyDescent="0.15">
      <c r="AF95" s="2">
        <f>+水洗化人口等!B95</f>
        <v>0</v>
      </c>
      <c r="AG95" s="2">
        <v>95</v>
      </c>
    </row>
    <row r="96" spans="32:33" x14ac:dyDescent="0.15">
      <c r="AF96" s="2">
        <f>+水洗化人口等!B96</f>
        <v>0</v>
      </c>
      <c r="AG96" s="2">
        <v>96</v>
      </c>
    </row>
    <row r="97" spans="32:33" x14ac:dyDescent="0.15">
      <c r="AF97" s="2">
        <f>+水洗化人口等!B97</f>
        <v>0</v>
      </c>
      <c r="AG97" s="2">
        <v>97</v>
      </c>
    </row>
    <row r="98" spans="32:33" x14ac:dyDescent="0.15">
      <c r="AF98" s="2">
        <f>+水洗化人口等!B98</f>
        <v>0</v>
      </c>
      <c r="AG98" s="2">
        <v>98</v>
      </c>
    </row>
    <row r="99" spans="32:33" x14ac:dyDescent="0.15">
      <c r="AF99" s="2">
        <f>+水洗化人口等!B99</f>
        <v>0</v>
      </c>
      <c r="AG99" s="2">
        <v>99</v>
      </c>
    </row>
    <row r="100" spans="32:33" x14ac:dyDescent="0.15">
      <c r="AF100" s="2">
        <f>+水洗化人口等!B100</f>
        <v>0</v>
      </c>
      <c r="AG100" s="2">
        <v>100</v>
      </c>
    </row>
    <row r="101" spans="32:33" x14ac:dyDescent="0.15">
      <c r="AF101" s="2">
        <f>+水洗化人口等!B101</f>
        <v>0</v>
      </c>
      <c r="AG101" s="2">
        <v>101</v>
      </c>
    </row>
    <row r="102" spans="32:33" x14ac:dyDescent="0.15">
      <c r="AF102" s="2">
        <f>+水洗化人口等!B102</f>
        <v>0</v>
      </c>
      <c r="AG102" s="2">
        <v>102</v>
      </c>
    </row>
    <row r="103" spans="32:33" x14ac:dyDescent="0.15">
      <c r="AF103" s="2">
        <f>+水洗化人口等!B103</f>
        <v>0</v>
      </c>
      <c r="AG103" s="2">
        <v>103</v>
      </c>
    </row>
    <row r="104" spans="32:33" x14ac:dyDescent="0.15">
      <c r="AF104" s="2">
        <f>+水洗化人口等!B104</f>
        <v>0</v>
      </c>
      <c r="AG104" s="2">
        <v>104</v>
      </c>
    </row>
    <row r="105" spans="32:33" x14ac:dyDescent="0.15">
      <c r="AF105" s="2">
        <f>+水洗化人口等!B105</f>
        <v>0</v>
      </c>
      <c r="AG105" s="2">
        <v>105</v>
      </c>
    </row>
    <row r="106" spans="32:33" x14ac:dyDescent="0.15">
      <c r="AF106" s="2">
        <f>+水洗化人口等!B106</f>
        <v>0</v>
      </c>
      <c r="AG106" s="2">
        <v>106</v>
      </c>
    </row>
    <row r="107" spans="32:33" x14ac:dyDescent="0.15">
      <c r="AF107" s="2">
        <f>+水洗化人口等!B107</f>
        <v>0</v>
      </c>
      <c r="AG107" s="2">
        <v>107</v>
      </c>
    </row>
    <row r="108" spans="32:33" x14ac:dyDescent="0.15">
      <c r="AF108" s="2">
        <f>+水洗化人口等!B108</f>
        <v>0</v>
      </c>
      <c r="AG108" s="2">
        <v>108</v>
      </c>
    </row>
    <row r="109" spans="32:33" x14ac:dyDescent="0.15">
      <c r="AF109" s="2">
        <f>+水洗化人口等!B109</f>
        <v>0</v>
      </c>
      <c r="AG109" s="2">
        <v>109</v>
      </c>
    </row>
    <row r="110" spans="32:33" x14ac:dyDescent="0.15">
      <c r="AF110" s="2">
        <f>+水洗化人口等!B110</f>
        <v>0</v>
      </c>
      <c r="AG110" s="2">
        <v>110</v>
      </c>
    </row>
    <row r="111" spans="32:33" x14ac:dyDescent="0.15">
      <c r="AF111" s="2">
        <f>+水洗化人口等!B111</f>
        <v>0</v>
      </c>
      <c r="AG111" s="2">
        <v>111</v>
      </c>
    </row>
    <row r="112" spans="32:33" x14ac:dyDescent="0.15">
      <c r="AF112" s="2">
        <f>+水洗化人口等!B112</f>
        <v>0</v>
      </c>
      <c r="AG112" s="2">
        <v>112</v>
      </c>
    </row>
    <row r="113" spans="32:33" x14ac:dyDescent="0.15">
      <c r="AF113" s="2">
        <f>+水洗化人口等!B113</f>
        <v>0</v>
      </c>
      <c r="AG113" s="2">
        <v>113</v>
      </c>
    </row>
    <row r="114" spans="32:33" x14ac:dyDescent="0.15">
      <c r="AF114" s="2">
        <f>+水洗化人口等!B114</f>
        <v>0</v>
      </c>
      <c r="AG114" s="2">
        <v>114</v>
      </c>
    </row>
    <row r="115" spans="32:33" x14ac:dyDescent="0.15">
      <c r="AF115" s="2">
        <f>+水洗化人口等!B115</f>
        <v>0</v>
      </c>
      <c r="AG115" s="2">
        <v>115</v>
      </c>
    </row>
    <row r="116" spans="32:33" x14ac:dyDescent="0.15">
      <c r="AF116" s="2">
        <f>+水洗化人口等!B116</f>
        <v>0</v>
      </c>
      <c r="AG116" s="2">
        <v>116</v>
      </c>
    </row>
    <row r="117" spans="32:33" x14ac:dyDescent="0.15">
      <c r="AF117" s="2">
        <f>+水洗化人口等!B117</f>
        <v>0</v>
      </c>
      <c r="AG117" s="2">
        <v>117</v>
      </c>
    </row>
    <row r="118" spans="32:33" x14ac:dyDescent="0.15">
      <c r="AF118" s="2">
        <f>+水洗化人口等!B118</f>
        <v>0</v>
      </c>
      <c r="AG118" s="2">
        <v>118</v>
      </c>
    </row>
    <row r="119" spans="32:33" x14ac:dyDescent="0.15">
      <c r="AF119" s="2">
        <f>+水洗化人口等!B119</f>
        <v>0</v>
      </c>
      <c r="AG119" s="2">
        <v>119</v>
      </c>
    </row>
    <row r="120" spans="32:33" x14ac:dyDescent="0.15">
      <c r="AF120" s="2">
        <f>+水洗化人口等!B120</f>
        <v>0</v>
      </c>
      <c r="AG120" s="2">
        <v>120</v>
      </c>
    </row>
    <row r="121" spans="32:33" x14ac:dyDescent="0.15">
      <c r="AF121" s="2">
        <f>+水洗化人口等!B121</f>
        <v>0</v>
      </c>
      <c r="AG121" s="2">
        <v>121</v>
      </c>
    </row>
    <row r="122" spans="32:33" x14ac:dyDescent="0.15">
      <c r="AF122" s="2">
        <f>+水洗化人口等!B122</f>
        <v>0</v>
      </c>
      <c r="AG122" s="2">
        <v>122</v>
      </c>
    </row>
    <row r="123" spans="32:33" x14ac:dyDescent="0.15">
      <c r="AF123" s="2">
        <f>+水洗化人口等!B123</f>
        <v>0</v>
      </c>
      <c r="AG123" s="2">
        <v>123</v>
      </c>
    </row>
    <row r="124" spans="32:33" x14ac:dyDescent="0.15">
      <c r="AF124" s="2">
        <f>+水洗化人口等!B124</f>
        <v>0</v>
      </c>
      <c r="AG124" s="2">
        <v>124</v>
      </c>
    </row>
    <row r="125" spans="32:33" x14ac:dyDescent="0.15">
      <c r="AF125" s="2">
        <f>+水洗化人口等!B125</f>
        <v>0</v>
      </c>
      <c r="AG125" s="2">
        <v>125</v>
      </c>
    </row>
    <row r="126" spans="32:33" x14ac:dyDescent="0.15">
      <c r="AF126" s="2">
        <f>+水洗化人口等!B126</f>
        <v>0</v>
      </c>
      <c r="AG126" s="2">
        <v>126</v>
      </c>
    </row>
    <row r="127" spans="32:33" x14ac:dyDescent="0.15">
      <c r="AF127" s="2">
        <f>+水洗化人口等!B127</f>
        <v>0</v>
      </c>
      <c r="AG127" s="2">
        <v>127</v>
      </c>
    </row>
    <row r="128" spans="32:33" x14ac:dyDescent="0.15">
      <c r="AF128" s="2">
        <f>+水洗化人口等!B128</f>
        <v>0</v>
      </c>
      <c r="AG128" s="2">
        <v>128</v>
      </c>
    </row>
    <row r="129" spans="32:33" x14ac:dyDescent="0.15">
      <c r="AF129" s="2">
        <f>+水洗化人口等!B129</f>
        <v>0</v>
      </c>
      <c r="AG129" s="2">
        <v>129</v>
      </c>
    </row>
    <row r="130" spans="32:33" x14ac:dyDescent="0.15">
      <c r="AF130" s="2">
        <f>+水洗化人口等!B130</f>
        <v>0</v>
      </c>
      <c r="AG130" s="2">
        <v>130</v>
      </c>
    </row>
    <row r="131" spans="32:33" x14ac:dyDescent="0.15">
      <c r="AF131" s="2">
        <f>+水洗化人口等!B131</f>
        <v>0</v>
      </c>
      <c r="AG131" s="2">
        <v>131</v>
      </c>
    </row>
    <row r="132" spans="32:33" x14ac:dyDescent="0.15">
      <c r="AF132" s="2">
        <f>+水洗化人口等!B132</f>
        <v>0</v>
      </c>
      <c r="AG132" s="2">
        <v>132</v>
      </c>
    </row>
    <row r="133" spans="32:33" x14ac:dyDescent="0.15">
      <c r="AF133" s="2">
        <f>+水洗化人口等!B133</f>
        <v>0</v>
      </c>
      <c r="AG133" s="2">
        <v>133</v>
      </c>
    </row>
    <row r="134" spans="32:33" x14ac:dyDescent="0.15">
      <c r="AF134" s="2">
        <f>+水洗化人口等!B134</f>
        <v>0</v>
      </c>
      <c r="AG134" s="2">
        <v>134</v>
      </c>
    </row>
    <row r="135" spans="32:33" x14ac:dyDescent="0.15">
      <c r="AF135" s="2">
        <f>+水洗化人口等!B135</f>
        <v>0</v>
      </c>
      <c r="AG135" s="2">
        <v>135</v>
      </c>
    </row>
    <row r="136" spans="32:33" x14ac:dyDescent="0.15">
      <c r="AF136" s="2">
        <f>+水洗化人口等!B136</f>
        <v>0</v>
      </c>
      <c r="AG136" s="2">
        <v>136</v>
      </c>
    </row>
    <row r="137" spans="32:33" x14ac:dyDescent="0.15">
      <c r="AF137" s="2">
        <f>+水洗化人口等!B137</f>
        <v>0</v>
      </c>
      <c r="AG137" s="2">
        <v>137</v>
      </c>
    </row>
    <row r="138" spans="32:33" x14ac:dyDescent="0.15">
      <c r="AF138" s="2">
        <f>+水洗化人口等!B138</f>
        <v>0</v>
      </c>
      <c r="AG138" s="2">
        <v>138</v>
      </c>
    </row>
    <row r="139" spans="32:33" x14ac:dyDescent="0.15">
      <c r="AF139" s="2">
        <f>+水洗化人口等!B139</f>
        <v>0</v>
      </c>
      <c r="AG139" s="2">
        <v>139</v>
      </c>
    </row>
    <row r="140" spans="32:33" x14ac:dyDescent="0.15">
      <c r="AF140" s="2">
        <f>+水洗化人口等!B140</f>
        <v>0</v>
      </c>
      <c r="AG140" s="2">
        <v>140</v>
      </c>
    </row>
    <row r="141" spans="32:33" x14ac:dyDescent="0.15">
      <c r="AF141" s="2">
        <f>+水洗化人口等!B141</f>
        <v>0</v>
      </c>
      <c r="AG141" s="2">
        <v>141</v>
      </c>
    </row>
    <row r="142" spans="32:33" x14ac:dyDescent="0.15">
      <c r="AF142" s="2">
        <f>+水洗化人口等!B142</f>
        <v>0</v>
      </c>
      <c r="AG142" s="2">
        <v>142</v>
      </c>
    </row>
    <row r="143" spans="32:33" x14ac:dyDescent="0.15">
      <c r="AF143" s="2">
        <f>+水洗化人口等!B143</f>
        <v>0</v>
      </c>
      <c r="AG143" s="2">
        <v>143</v>
      </c>
    </row>
    <row r="144" spans="32:33" x14ac:dyDescent="0.15">
      <c r="AF144" s="2">
        <f>+水洗化人口等!B144</f>
        <v>0</v>
      </c>
      <c r="AG144" s="2">
        <v>144</v>
      </c>
    </row>
    <row r="145" spans="32:33" x14ac:dyDescent="0.15">
      <c r="AF145" s="2">
        <f>+水洗化人口等!B145</f>
        <v>0</v>
      </c>
      <c r="AG145" s="2">
        <v>145</v>
      </c>
    </row>
    <row r="146" spans="32:33" x14ac:dyDescent="0.15">
      <c r="AF146" s="2">
        <f>+水洗化人口等!B146</f>
        <v>0</v>
      </c>
      <c r="AG146" s="2">
        <v>146</v>
      </c>
    </row>
    <row r="147" spans="32:33" x14ac:dyDescent="0.15">
      <c r="AF147" s="2">
        <f>+水洗化人口等!B147</f>
        <v>0</v>
      </c>
      <c r="AG147" s="2">
        <v>147</v>
      </c>
    </row>
    <row r="148" spans="32:33" x14ac:dyDescent="0.15">
      <c r="AF148" s="2">
        <f>+水洗化人口等!B148</f>
        <v>0</v>
      </c>
      <c r="AG148" s="2">
        <v>148</v>
      </c>
    </row>
    <row r="149" spans="32:33" x14ac:dyDescent="0.15">
      <c r="AF149" s="2">
        <f>+水洗化人口等!B149</f>
        <v>0</v>
      </c>
      <c r="AG149" s="2">
        <v>149</v>
      </c>
    </row>
    <row r="150" spans="32:33" x14ac:dyDescent="0.15">
      <c r="AF150" s="2">
        <f>+水洗化人口等!B150</f>
        <v>0</v>
      </c>
      <c r="AG150" s="2">
        <v>150</v>
      </c>
    </row>
    <row r="151" spans="32:33" x14ac:dyDescent="0.15">
      <c r="AF151" s="2">
        <f>+水洗化人口等!B151</f>
        <v>0</v>
      </c>
      <c r="AG151" s="2">
        <v>151</v>
      </c>
    </row>
    <row r="152" spans="32:33" x14ac:dyDescent="0.15">
      <c r="AF152" s="2">
        <f>+水洗化人口等!B152</f>
        <v>0</v>
      </c>
      <c r="AG152" s="2">
        <v>152</v>
      </c>
    </row>
    <row r="153" spans="32:33" x14ac:dyDescent="0.15">
      <c r="AF153" s="2">
        <f>+水洗化人口等!B153</f>
        <v>0</v>
      </c>
      <c r="AG153" s="2">
        <v>153</v>
      </c>
    </row>
    <row r="154" spans="32:33" x14ac:dyDescent="0.15">
      <c r="AF154" s="2">
        <f>+水洗化人口等!B154</f>
        <v>0</v>
      </c>
      <c r="AG154" s="2">
        <v>154</v>
      </c>
    </row>
    <row r="155" spans="32:33" x14ac:dyDescent="0.15">
      <c r="AF155" s="2">
        <f>+水洗化人口等!B155</f>
        <v>0</v>
      </c>
      <c r="AG155" s="2">
        <v>155</v>
      </c>
    </row>
    <row r="156" spans="32:33" x14ac:dyDescent="0.15">
      <c r="AF156" s="2">
        <f>+水洗化人口等!B156</f>
        <v>0</v>
      </c>
      <c r="AG156" s="2">
        <v>156</v>
      </c>
    </row>
    <row r="157" spans="32:33" x14ac:dyDescent="0.15">
      <c r="AF157" s="2">
        <f>+水洗化人口等!B157</f>
        <v>0</v>
      </c>
      <c r="AG157" s="2">
        <v>157</v>
      </c>
    </row>
    <row r="158" spans="32:33" x14ac:dyDescent="0.15">
      <c r="AF158" s="2">
        <f>+水洗化人口等!B158</f>
        <v>0</v>
      </c>
      <c r="AG158" s="2">
        <v>158</v>
      </c>
    </row>
    <row r="159" spans="32:33" x14ac:dyDescent="0.15">
      <c r="AF159" s="2">
        <f>+水洗化人口等!B159</f>
        <v>0</v>
      </c>
      <c r="AG159" s="2">
        <v>159</v>
      </c>
    </row>
    <row r="160" spans="32:33" x14ac:dyDescent="0.15">
      <c r="AF160" s="2">
        <f>+水洗化人口等!B160</f>
        <v>0</v>
      </c>
      <c r="AG160" s="2">
        <v>160</v>
      </c>
    </row>
    <row r="161" spans="32:33" x14ac:dyDescent="0.15">
      <c r="AF161" s="2">
        <f>+水洗化人口等!B161</f>
        <v>0</v>
      </c>
      <c r="AG161" s="2">
        <v>161</v>
      </c>
    </row>
    <row r="162" spans="32:33" x14ac:dyDescent="0.15">
      <c r="AF162" s="2">
        <f>+水洗化人口等!B162</f>
        <v>0</v>
      </c>
      <c r="AG162" s="2">
        <v>162</v>
      </c>
    </row>
    <row r="163" spans="32:33" x14ac:dyDescent="0.15">
      <c r="AF163" s="2">
        <f>+水洗化人口等!B163</f>
        <v>0</v>
      </c>
      <c r="AG163" s="2">
        <v>163</v>
      </c>
    </row>
    <row r="164" spans="32:33" x14ac:dyDescent="0.15">
      <c r="AF164" s="2">
        <f>+水洗化人口等!B164</f>
        <v>0</v>
      </c>
      <c r="AG164" s="2">
        <v>164</v>
      </c>
    </row>
    <row r="165" spans="32:33" x14ac:dyDescent="0.15">
      <c r="AF165" s="2">
        <f>+水洗化人口等!B165</f>
        <v>0</v>
      </c>
      <c r="AG165" s="2">
        <v>165</v>
      </c>
    </row>
    <row r="166" spans="32:33" x14ac:dyDescent="0.15">
      <c r="AF166" s="2">
        <f>+水洗化人口等!B166</f>
        <v>0</v>
      </c>
      <c r="AG166" s="2">
        <v>166</v>
      </c>
    </row>
    <row r="167" spans="32:33" x14ac:dyDescent="0.15">
      <c r="AF167" s="2">
        <f>+水洗化人口等!B167</f>
        <v>0</v>
      </c>
      <c r="AG167" s="2">
        <v>167</v>
      </c>
    </row>
    <row r="168" spans="32:33" x14ac:dyDescent="0.15">
      <c r="AF168" s="2">
        <f>+水洗化人口等!B168</f>
        <v>0</v>
      </c>
      <c r="AG168" s="2">
        <v>168</v>
      </c>
    </row>
    <row r="169" spans="32:33" x14ac:dyDescent="0.15">
      <c r="AF169" s="2">
        <f>+水洗化人口等!B169</f>
        <v>0</v>
      </c>
      <c r="AG169" s="2">
        <v>169</v>
      </c>
    </row>
    <row r="170" spans="32:33" x14ac:dyDescent="0.15">
      <c r="AF170" s="2">
        <f>+水洗化人口等!B170</f>
        <v>0</v>
      </c>
      <c r="AG170" s="2">
        <v>170</v>
      </c>
    </row>
    <row r="171" spans="32:33" x14ac:dyDescent="0.15">
      <c r="AF171" s="2">
        <f>+水洗化人口等!B171</f>
        <v>0</v>
      </c>
      <c r="AG171" s="2">
        <v>171</v>
      </c>
    </row>
    <row r="172" spans="32:33" x14ac:dyDescent="0.15">
      <c r="AF172" s="2">
        <f>+水洗化人口等!B172</f>
        <v>0</v>
      </c>
      <c r="AG172" s="2">
        <v>172</v>
      </c>
    </row>
    <row r="173" spans="32:33" x14ac:dyDescent="0.15">
      <c r="AF173" s="2">
        <f>+水洗化人口等!B173</f>
        <v>0</v>
      </c>
      <c r="AG173" s="2">
        <v>173</v>
      </c>
    </row>
    <row r="174" spans="32:33" x14ac:dyDescent="0.15">
      <c r="AF174" s="2">
        <f>+水洗化人口等!B174</f>
        <v>0</v>
      </c>
      <c r="AG174" s="2">
        <v>174</v>
      </c>
    </row>
    <row r="175" spans="32:33" x14ac:dyDescent="0.15">
      <c r="AF175" s="2">
        <f>+水洗化人口等!B175</f>
        <v>0</v>
      </c>
      <c r="AG175" s="2">
        <v>175</v>
      </c>
    </row>
    <row r="176" spans="32:33" x14ac:dyDescent="0.15">
      <c r="AF176" s="2">
        <f>+水洗化人口等!B176</f>
        <v>0</v>
      </c>
      <c r="AG176" s="2">
        <v>176</v>
      </c>
    </row>
    <row r="177" spans="32:33" x14ac:dyDescent="0.15">
      <c r="AF177" s="2">
        <f>+水洗化人口等!B177</f>
        <v>0</v>
      </c>
      <c r="AG177" s="2">
        <v>177</v>
      </c>
    </row>
    <row r="178" spans="32:33" x14ac:dyDescent="0.15">
      <c r="AF178" s="2">
        <f>+水洗化人口等!B178</f>
        <v>0</v>
      </c>
      <c r="AG178" s="2">
        <v>178</v>
      </c>
    </row>
    <row r="179" spans="32:33" x14ac:dyDescent="0.15">
      <c r="AF179" s="2">
        <f>+水洗化人口等!B179</f>
        <v>0</v>
      </c>
      <c r="AG179" s="2">
        <v>179</v>
      </c>
    </row>
    <row r="180" spans="32:33" x14ac:dyDescent="0.15">
      <c r="AF180" s="2">
        <f>+水洗化人口等!B180</f>
        <v>0</v>
      </c>
      <c r="AG180" s="2">
        <v>180</v>
      </c>
    </row>
    <row r="181" spans="32:33" x14ac:dyDescent="0.15">
      <c r="AF181" s="2">
        <f>+水洗化人口等!B181</f>
        <v>0</v>
      </c>
      <c r="AG181" s="2">
        <v>181</v>
      </c>
    </row>
    <row r="182" spans="32:33" x14ac:dyDescent="0.15">
      <c r="AF182" s="2">
        <f>+水洗化人口等!B182</f>
        <v>0</v>
      </c>
      <c r="AG182" s="2">
        <v>182</v>
      </c>
    </row>
    <row r="183" spans="32:33" x14ac:dyDescent="0.15">
      <c r="AF183" s="2">
        <f>+水洗化人口等!B183</f>
        <v>0</v>
      </c>
      <c r="AG183" s="2">
        <v>183</v>
      </c>
    </row>
    <row r="184" spans="32:33" x14ac:dyDescent="0.15">
      <c r="AF184" s="2">
        <f>+水洗化人口等!B184</f>
        <v>0</v>
      </c>
      <c r="AG184" s="2">
        <v>184</v>
      </c>
    </row>
    <row r="185" spans="32:33" x14ac:dyDescent="0.15">
      <c r="AF185" s="2">
        <f>+水洗化人口等!B185</f>
        <v>0</v>
      </c>
      <c r="AG185" s="2">
        <v>185</v>
      </c>
    </row>
    <row r="186" spans="32:33" x14ac:dyDescent="0.15">
      <c r="AF186" s="2">
        <f>+水洗化人口等!B186</f>
        <v>0</v>
      </c>
      <c r="AG186" s="2">
        <v>186</v>
      </c>
    </row>
    <row r="187" spans="32:33" x14ac:dyDescent="0.15">
      <c r="AF187" s="2">
        <f>+水洗化人口等!B187</f>
        <v>0</v>
      </c>
      <c r="AG187" s="2">
        <v>187</v>
      </c>
    </row>
    <row r="188" spans="32:33" x14ac:dyDescent="0.15">
      <c r="AF188" s="2">
        <f>+水洗化人口等!B188</f>
        <v>0</v>
      </c>
      <c r="AG188" s="2">
        <v>188</v>
      </c>
    </row>
    <row r="189" spans="32:33" x14ac:dyDescent="0.15">
      <c r="AF189" s="2">
        <f>+水洗化人口等!B189</f>
        <v>0</v>
      </c>
      <c r="AG189" s="2">
        <v>189</v>
      </c>
    </row>
    <row r="190" spans="32:33" x14ac:dyDescent="0.15">
      <c r="AF190" s="2">
        <f>+水洗化人口等!B190</f>
        <v>0</v>
      </c>
      <c r="AG190" s="2">
        <v>190</v>
      </c>
    </row>
    <row r="191" spans="32:33" x14ac:dyDescent="0.15">
      <c r="AF191" s="2">
        <f>+水洗化人口等!B191</f>
        <v>0</v>
      </c>
      <c r="AG191" s="2">
        <v>191</v>
      </c>
    </row>
    <row r="192" spans="32:33" x14ac:dyDescent="0.15">
      <c r="AF192" s="2">
        <f>+水洗化人口等!B192</f>
        <v>0</v>
      </c>
      <c r="AG192" s="2">
        <v>192</v>
      </c>
    </row>
    <row r="193" spans="32:33" x14ac:dyDescent="0.15">
      <c r="AF193" s="2">
        <f>+水洗化人口等!B193</f>
        <v>0</v>
      </c>
      <c r="AG193" s="2">
        <v>193</v>
      </c>
    </row>
    <row r="194" spans="32:33" x14ac:dyDescent="0.15">
      <c r="AF194" s="2">
        <f>+水洗化人口等!B194</f>
        <v>0</v>
      </c>
      <c r="AG194" s="2">
        <v>194</v>
      </c>
    </row>
    <row r="195" spans="32:33" x14ac:dyDescent="0.15">
      <c r="AF195" s="2">
        <f>+水洗化人口等!B195</f>
        <v>0</v>
      </c>
      <c r="AG195" s="2">
        <v>195</v>
      </c>
    </row>
    <row r="196" spans="32:33" x14ac:dyDescent="0.15">
      <c r="AF196" s="2">
        <f>+水洗化人口等!B196</f>
        <v>0</v>
      </c>
      <c r="AG196" s="2">
        <v>196</v>
      </c>
    </row>
    <row r="197" spans="32:33" x14ac:dyDescent="0.15">
      <c r="AF197" s="2">
        <f>+水洗化人口等!B197</f>
        <v>0</v>
      </c>
      <c r="AG197" s="2">
        <v>197</v>
      </c>
    </row>
    <row r="198" spans="32:33" x14ac:dyDescent="0.15">
      <c r="AF198" s="2">
        <f>+水洗化人口等!B198</f>
        <v>0</v>
      </c>
      <c r="AG198" s="2">
        <v>198</v>
      </c>
    </row>
    <row r="199" spans="32:33" x14ac:dyDescent="0.15">
      <c r="AF199" s="2">
        <f>+水洗化人口等!B199</f>
        <v>0</v>
      </c>
      <c r="AG199" s="2">
        <v>199</v>
      </c>
    </row>
    <row r="200" spans="32:33" x14ac:dyDescent="0.15">
      <c r="AF200" s="2">
        <f>+水洗化人口等!B200</f>
        <v>0</v>
      </c>
      <c r="AG200" s="2">
        <v>200</v>
      </c>
    </row>
    <row r="201" spans="32:33" x14ac:dyDescent="0.15">
      <c r="AF201" s="2">
        <f>+水洗化人口等!B201</f>
        <v>0</v>
      </c>
      <c r="AG201" s="2">
        <v>201</v>
      </c>
    </row>
    <row r="202" spans="32:33" x14ac:dyDescent="0.15">
      <c r="AF202" s="2">
        <f>+水洗化人口等!B202</f>
        <v>0</v>
      </c>
      <c r="AG202" s="2">
        <v>202</v>
      </c>
    </row>
    <row r="203" spans="32:33" x14ac:dyDescent="0.15">
      <c r="AF203" s="2">
        <f>+水洗化人口等!B203</f>
        <v>0</v>
      </c>
      <c r="AG203" s="2">
        <v>203</v>
      </c>
    </row>
    <row r="204" spans="32:33" x14ac:dyDescent="0.15">
      <c r="AF204" s="2">
        <f>+水洗化人口等!B204</f>
        <v>0</v>
      </c>
      <c r="AG204" s="2">
        <v>204</v>
      </c>
    </row>
    <row r="205" spans="32:33" x14ac:dyDescent="0.15">
      <c r="AF205" s="2">
        <f>+水洗化人口等!B205</f>
        <v>0</v>
      </c>
      <c r="AG205" s="2">
        <v>205</v>
      </c>
    </row>
    <row r="206" spans="32:33" x14ac:dyDescent="0.15">
      <c r="AF206" s="2">
        <f>+水洗化人口等!B206</f>
        <v>0</v>
      </c>
      <c r="AG206" s="2">
        <v>206</v>
      </c>
    </row>
    <row r="207" spans="32:33" x14ac:dyDescent="0.15">
      <c r="AF207" s="2">
        <f>+水洗化人口等!B207</f>
        <v>0</v>
      </c>
      <c r="AG207" s="2">
        <v>207</v>
      </c>
    </row>
    <row r="208" spans="32:33" x14ac:dyDescent="0.15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2025-01-10T05:40:47Z</dcterms:modified>
</cp:coreProperties>
</file>