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07福島県\環境省廃棄物実態調査集約結果（07福島県）\"/>
    </mc:Choice>
  </mc:AlternateContent>
  <xr:revisionPtr revIDLastSave="0" documentId="13_ncr:1_{F2A8FA6E-182F-4C4D-813D-59A1F80BFA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水洗化人口等!$A$6:$AD$65</definedName>
    <definedName name="_xlnm.Print_Area" localSheetId="2">し尿集計結果!$A$1:$M$37</definedName>
    <definedName name="_xlnm.Print_Area" localSheetId="1">し尿処理状況!$2:$66</definedName>
    <definedName name="_xlnm.Print_Area" localSheetId="0">水洗化人口等!$2:$66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N43" i="2" s="1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N59" i="2" s="1"/>
  <c r="AC60" i="2"/>
  <c r="AC61" i="2"/>
  <c r="AC62" i="2"/>
  <c r="AC63" i="2"/>
  <c r="AC64" i="2"/>
  <c r="AC65" i="2"/>
  <c r="AC66" i="2"/>
  <c r="V8" i="2"/>
  <c r="V9" i="2"/>
  <c r="V10" i="2"/>
  <c r="V11" i="2"/>
  <c r="V12" i="2"/>
  <c r="V13" i="2"/>
  <c r="N13" i="2" s="1"/>
  <c r="V14" i="2"/>
  <c r="V15" i="2"/>
  <c r="V16" i="2"/>
  <c r="N16" i="2" s="1"/>
  <c r="V17" i="2"/>
  <c r="N17" i="2" s="1"/>
  <c r="V18" i="2"/>
  <c r="V19" i="2"/>
  <c r="V20" i="2"/>
  <c r="V21" i="2"/>
  <c r="V22" i="2"/>
  <c r="V23" i="2"/>
  <c r="V24" i="2"/>
  <c r="V25" i="2"/>
  <c r="V26" i="2"/>
  <c r="V27" i="2"/>
  <c r="V28" i="2"/>
  <c r="V29" i="2"/>
  <c r="N29" i="2" s="1"/>
  <c r="V30" i="2"/>
  <c r="V31" i="2"/>
  <c r="V32" i="2"/>
  <c r="N32" i="2" s="1"/>
  <c r="V33" i="2"/>
  <c r="N33" i="2" s="1"/>
  <c r="V34" i="2"/>
  <c r="V35" i="2"/>
  <c r="N35" i="2" s="1"/>
  <c r="V36" i="2"/>
  <c r="V37" i="2"/>
  <c r="N37" i="2" s="1"/>
  <c r="V38" i="2"/>
  <c r="V39" i="2"/>
  <c r="V40" i="2"/>
  <c r="V41" i="2"/>
  <c r="V42" i="2"/>
  <c r="V43" i="2"/>
  <c r="V44" i="2"/>
  <c r="V45" i="2"/>
  <c r="V46" i="2"/>
  <c r="V47" i="2"/>
  <c r="V48" i="2"/>
  <c r="N48" i="2" s="1"/>
  <c r="V49" i="2"/>
  <c r="N49" i="2" s="1"/>
  <c r="V50" i="2"/>
  <c r="V51" i="2"/>
  <c r="V52" i="2"/>
  <c r="V53" i="2"/>
  <c r="V54" i="2"/>
  <c r="V55" i="2"/>
  <c r="V56" i="2"/>
  <c r="V57" i="2"/>
  <c r="V58" i="2"/>
  <c r="V59" i="2"/>
  <c r="V60" i="2"/>
  <c r="V61" i="2"/>
  <c r="N61" i="2" s="1"/>
  <c r="V62" i="2"/>
  <c r="V63" i="2"/>
  <c r="V64" i="2"/>
  <c r="N64" i="2" s="1"/>
  <c r="V65" i="2"/>
  <c r="N65" i="2" s="1"/>
  <c r="V66" i="2"/>
  <c r="O8" i="2"/>
  <c r="N8" i="2" s="1"/>
  <c r="O9" i="2"/>
  <c r="N9" i="2" s="1"/>
  <c r="O10" i="2"/>
  <c r="O11" i="2"/>
  <c r="O12" i="2"/>
  <c r="O13" i="2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40" i="2" s="1"/>
  <c r="O41" i="2"/>
  <c r="N41" i="2" s="1"/>
  <c r="O42" i="2"/>
  <c r="O43" i="2"/>
  <c r="O44" i="2"/>
  <c r="O45" i="2"/>
  <c r="O46" i="2"/>
  <c r="O47" i="2"/>
  <c r="O48" i="2"/>
  <c r="O49" i="2"/>
  <c r="O50" i="2"/>
  <c r="O51" i="2"/>
  <c r="O52" i="2"/>
  <c r="O53" i="2"/>
  <c r="N53" i="2" s="1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N11" i="2"/>
  <c r="N19" i="2"/>
  <c r="N24" i="2"/>
  <c r="N25" i="2"/>
  <c r="N45" i="2"/>
  <c r="N51" i="2"/>
  <c r="N56" i="2"/>
  <c r="N57" i="2"/>
  <c r="K8" i="2"/>
  <c r="K9" i="2"/>
  <c r="K10" i="2"/>
  <c r="K11" i="2"/>
  <c r="K12" i="2"/>
  <c r="D12" i="2" s="1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D29" i="2" s="1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D44" i="2" s="1"/>
  <c r="K45" i="2"/>
  <c r="D45" i="2" s="1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D61" i="2" s="1"/>
  <c r="K62" i="2"/>
  <c r="K63" i="2"/>
  <c r="K64" i="2"/>
  <c r="K65" i="2"/>
  <c r="K66" i="2"/>
  <c r="H8" i="2"/>
  <c r="H9" i="2"/>
  <c r="D9" i="2" s="1"/>
  <c r="H10" i="2"/>
  <c r="H11" i="2"/>
  <c r="H12" i="2"/>
  <c r="H13" i="2"/>
  <c r="H14" i="2"/>
  <c r="H15" i="2"/>
  <c r="H16" i="2"/>
  <c r="H17" i="2"/>
  <c r="H18" i="2"/>
  <c r="D18" i="2" s="1"/>
  <c r="H19" i="2"/>
  <c r="D19" i="2" s="1"/>
  <c r="H20" i="2"/>
  <c r="H21" i="2"/>
  <c r="D21" i="2" s="1"/>
  <c r="H22" i="2"/>
  <c r="D22" i="2" s="1"/>
  <c r="H23" i="2"/>
  <c r="D23" i="2" s="1"/>
  <c r="H24" i="2"/>
  <c r="H25" i="2"/>
  <c r="H26" i="2"/>
  <c r="H27" i="2"/>
  <c r="H28" i="2"/>
  <c r="H29" i="2"/>
  <c r="H30" i="2"/>
  <c r="H31" i="2"/>
  <c r="D31" i="2" s="1"/>
  <c r="H32" i="2"/>
  <c r="H33" i="2"/>
  <c r="D33" i="2" s="1"/>
  <c r="H34" i="2"/>
  <c r="D34" i="2" s="1"/>
  <c r="H35" i="2"/>
  <c r="D35" i="2" s="1"/>
  <c r="H36" i="2"/>
  <c r="D36" i="2" s="1"/>
  <c r="H37" i="2"/>
  <c r="D37" i="2" s="1"/>
  <c r="H38" i="2"/>
  <c r="D38" i="2" s="1"/>
  <c r="H39" i="2"/>
  <c r="D39" i="2" s="1"/>
  <c r="H40" i="2"/>
  <c r="H41" i="2"/>
  <c r="D41" i="2" s="1"/>
  <c r="H42" i="2"/>
  <c r="H43" i="2"/>
  <c r="H44" i="2"/>
  <c r="H45" i="2"/>
  <c r="H46" i="2"/>
  <c r="H47" i="2"/>
  <c r="H48" i="2"/>
  <c r="H49" i="2"/>
  <c r="H50" i="2"/>
  <c r="D50" i="2" s="1"/>
  <c r="H51" i="2"/>
  <c r="D51" i="2" s="1"/>
  <c r="H52" i="2"/>
  <c r="H53" i="2"/>
  <c r="D53" i="2" s="1"/>
  <c r="H54" i="2"/>
  <c r="D54" i="2" s="1"/>
  <c r="H55" i="2"/>
  <c r="D55" i="2" s="1"/>
  <c r="H56" i="2"/>
  <c r="H57" i="2"/>
  <c r="H58" i="2"/>
  <c r="H59" i="2"/>
  <c r="H60" i="2"/>
  <c r="H61" i="2"/>
  <c r="H62" i="2"/>
  <c r="H63" i="2"/>
  <c r="D63" i="2" s="1"/>
  <c r="H64" i="2"/>
  <c r="H65" i="2"/>
  <c r="D65" i="2" s="1"/>
  <c r="H66" i="2"/>
  <c r="D66" i="2" s="1"/>
  <c r="E8" i="2"/>
  <c r="D8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40" i="2" s="1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D56" i="2" s="1"/>
  <c r="E57" i="2"/>
  <c r="E58" i="2"/>
  <c r="E59" i="2"/>
  <c r="E60" i="2"/>
  <c r="E61" i="2"/>
  <c r="E62" i="2"/>
  <c r="E63" i="2"/>
  <c r="E64" i="2"/>
  <c r="E65" i="2"/>
  <c r="E66" i="2"/>
  <c r="D15" i="2"/>
  <c r="D17" i="2"/>
  <c r="D20" i="2"/>
  <c r="D25" i="2"/>
  <c r="D28" i="2"/>
  <c r="D47" i="2"/>
  <c r="D49" i="2"/>
  <c r="D52" i="2"/>
  <c r="D57" i="2"/>
  <c r="D60" i="2"/>
  <c r="P8" i="1"/>
  <c r="P9" i="1"/>
  <c r="P10" i="1"/>
  <c r="P11" i="1"/>
  <c r="P12" i="1"/>
  <c r="I12" i="1" s="1"/>
  <c r="P13" i="1"/>
  <c r="I13" i="1" s="1"/>
  <c r="P14" i="1"/>
  <c r="I14" i="1" s="1"/>
  <c r="D14" i="1" s="1"/>
  <c r="P15" i="1"/>
  <c r="I15" i="1" s="1"/>
  <c r="D15" i="1" s="1"/>
  <c r="P16" i="1"/>
  <c r="I16" i="1" s="1"/>
  <c r="P17" i="1"/>
  <c r="P18" i="1"/>
  <c r="I18" i="1" s="1"/>
  <c r="D18" i="1" s="1"/>
  <c r="T18" i="1" s="1"/>
  <c r="P19" i="1"/>
  <c r="I19" i="1" s="1"/>
  <c r="D19" i="1" s="1"/>
  <c r="P20" i="1"/>
  <c r="I20" i="1" s="1"/>
  <c r="P21" i="1"/>
  <c r="I21" i="1" s="1"/>
  <c r="P22" i="1"/>
  <c r="P23" i="1"/>
  <c r="I23" i="1" s="1"/>
  <c r="P24" i="1"/>
  <c r="P25" i="1"/>
  <c r="P26" i="1"/>
  <c r="P27" i="1"/>
  <c r="P28" i="1"/>
  <c r="P29" i="1"/>
  <c r="P30" i="1"/>
  <c r="I30" i="1" s="1"/>
  <c r="D30" i="1" s="1"/>
  <c r="P31" i="1"/>
  <c r="I31" i="1" s="1"/>
  <c r="D31" i="1" s="1"/>
  <c r="P32" i="1"/>
  <c r="I32" i="1" s="1"/>
  <c r="P33" i="1"/>
  <c r="P34" i="1"/>
  <c r="I34" i="1" s="1"/>
  <c r="D34" i="1" s="1"/>
  <c r="F34" i="1" s="1"/>
  <c r="P35" i="1"/>
  <c r="I35" i="1" s="1"/>
  <c r="D35" i="1" s="1"/>
  <c r="P36" i="1"/>
  <c r="I36" i="1" s="1"/>
  <c r="P37" i="1"/>
  <c r="I37" i="1" s="1"/>
  <c r="P38" i="1"/>
  <c r="P39" i="1"/>
  <c r="I39" i="1" s="1"/>
  <c r="P40" i="1"/>
  <c r="P41" i="1"/>
  <c r="P42" i="1"/>
  <c r="P43" i="1"/>
  <c r="P44" i="1"/>
  <c r="P45" i="1"/>
  <c r="P46" i="1"/>
  <c r="P47" i="1"/>
  <c r="I47" i="1" s="1"/>
  <c r="D47" i="1" s="1"/>
  <c r="P48" i="1"/>
  <c r="I48" i="1" s="1"/>
  <c r="P49" i="1"/>
  <c r="P50" i="1"/>
  <c r="I50" i="1" s="1"/>
  <c r="D50" i="1" s="1"/>
  <c r="F50" i="1" s="1"/>
  <c r="P51" i="1"/>
  <c r="I51" i="1" s="1"/>
  <c r="D51" i="1" s="1"/>
  <c r="P52" i="1"/>
  <c r="I52" i="1" s="1"/>
  <c r="P53" i="1"/>
  <c r="I53" i="1" s="1"/>
  <c r="P54" i="1"/>
  <c r="P55" i="1"/>
  <c r="I55" i="1" s="1"/>
  <c r="P56" i="1"/>
  <c r="P57" i="1"/>
  <c r="P58" i="1"/>
  <c r="P59" i="1"/>
  <c r="P60" i="1"/>
  <c r="P61" i="1"/>
  <c r="I61" i="1" s="1"/>
  <c r="P62" i="1"/>
  <c r="I62" i="1" s="1"/>
  <c r="D62" i="1" s="1"/>
  <c r="P63" i="1"/>
  <c r="I63" i="1" s="1"/>
  <c r="D63" i="1" s="1"/>
  <c r="P64" i="1"/>
  <c r="I64" i="1" s="1"/>
  <c r="P65" i="1"/>
  <c r="P66" i="1"/>
  <c r="L25" i="1"/>
  <c r="J54" i="1"/>
  <c r="I8" i="1"/>
  <c r="I9" i="1"/>
  <c r="D9" i="1" s="1"/>
  <c r="I10" i="1"/>
  <c r="I11" i="1"/>
  <c r="D11" i="1" s="1"/>
  <c r="I17" i="1"/>
  <c r="I22" i="1"/>
  <c r="D22" i="1" s="1"/>
  <c r="I24" i="1"/>
  <c r="I25" i="1"/>
  <c r="I26" i="1"/>
  <c r="D26" i="1" s="1"/>
  <c r="J26" i="1" s="1"/>
  <c r="I27" i="1"/>
  <c r="D27" i="1" s="1"/>
  <c r="I28" i="1"/>
  <c r="I29" i="1"/>
  <c r="I33" i="1"/>
  <c r="I38" i="1"/>
  <c r="D38" i="1" s="1"/>
  <c r="I40" i="1"/>
  <c r="I41" i="1"/>
  <c r="D41" i="1" s="1"/>
  <c r="I42" i="1"/>
  <c r="D42" i="1" s="1"/>
  <c r="J42" i="1" s="1"/>
  <c r="I43" i="1"/>
  <c r="I44" i="1"/>
  <c r="I45" i="1"/>
  <c r="I46" i="1"/>
  <c r="I49" i="1"/>
  <c r="I54" i="1"/>
  <c r="I56" i="1"/>
  <c r="I57" i="1"/>
  <c r="I58" i="1"/>
  <c r="I59" i="1"/>
  <c r="D59" i="1" s="1"/>
  <c r="I60" i="1"/>
  <c r="I65" i="1"/>
  <c r="D65" i="1" s="1"/>
  <c r="I66" i="1"/>
  <c r="D66" i="1" s="1"/>
  <c r="F66" i="1" s="1"/>
  <c r="E8" i="1"/>
  <c r="E9" i="1"/>
  <c r="E10" i="1"/>
  <c r="E11" i="1"/>
  <c r="E12" i="1"/>
  <c r="E13" i="1"/>
  <c r="E14" i="1"/>
  <c r="E15" i="1"/>
  <c r="E16" i="1"/>
  <c r="E17" i="1"/>
  <c r="D17" i="1" s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33" i="1" s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D10" i="1"/>
  <c r="J10" i="1" s="1"/>
  <c r="D25" i="1"/>
  <c r="J25" i="1" s="1"/>
  <c r="D46" i="1"/>
  <c r="N46" i="1" s="1"/>
  <c r="D49" i="1"/>
  <c r="J49" i="1" s="1"/>
  <c r="D54" i="1"/>
  <c r="N54" i="1" s="1"/>
  <c r="D57" i="1"/>
  <c r="J57" i="1" s="1"/>
  <c r="D58" i="1"/>
  <c r="T58" i="1" s="1"/>
  <c r="J9" i="1" l="1"/>
  <c r="L9" i="1"/>
  <c r="N30" i="1"/>
  <c r="J30" i="1"/>
  <c r="J41" i="1"/>
  <c r="L41" i="1"/>
  <c r="N14" i="1"/>
  <c r="J14" i="1"/>
  <c r="N38" i="1"/>
  <c r="J38" i="1"/>
  <c r="J65" i="1"/>
  <c r="L65" i="1"/>
  <c r="J17" i="1"/>
  <c r="L17" i="1"/>
  <c r="N62" i="1"/>
  <c r="J62" i="1"/>
  <c r="J33" i="1"/>
  <c r="L33" i="1"/>
  <c r="N22" i="1"/>
  <c r="J22" i="1"/>
  <c r="D21" i="1"/>
  <c r="J21" i="1" s="1"/>
  <c r="N20" i="2"/>
  <c r="N46" i="2"/>
  <c r="N30" i="2"/>
  <c r="N47" i="2"/>
  <c r="D61" i="1"/>
  <c r="D45" i="1"/>
  <c r="D29" i="1"/>
  <c r="D13" i="1"/>
  <c r="D62" i="2"/>
  <c r="D46" i="2"/>
  <c r="D30" i="2"/>
  <c r="D14" i="2"/>
  <c r="N52" i="2"/>
  <c r="N31" i="2"/>
  <c r="D60" i="1"/>
  <c r="T60" i="1" s="1"/>
  <c r="D44" i="1"/>
  <c r="F44" i="1" s="1"/>
  <c r="D28" i="1"/>
  <c r="T28" i="1" s="1"/>
  <c r="D12" i="1"/>
  <c r="L57" i="1"/>
  <c r="N58" i="2"/>
  <c r="N42" i="2"/>
  <c r="N26" i="2"/>
  <c r="N10" i="2"/>
  <c r="D32" i="1"/>
  <c r="L49" i="1"/>
  <c r="D64" i="2"/>
  <c r="D48" i="2"/>
  <c r="D32" i="2"/>
  <c r="D16" i="2"/>
  <c r="D59" i="2"/>
  <c r="D43" i="2"/>
  <c r="D27" i="2"/>
  <c r="D11" i="2"/>
  <c r="J46" i="1"/>
  <c r="D48" i="1"/>
  <c r="N36" i="2"/>
  <c r="N63" i="2"/>
  <c r="N15" i="2"/>
  <c r="N62" i="2"/>
  <c r="N14" i="2"/>
  <c r="D55" i="1"/>
  <c r="J55" i="1" s="1"/>
  <c r="D39" i="1"/>
  <c r="N39" i="1" s="1"/>
  <c r="D23" i="1"/>
  <c r="N23" i="1" s="1"/>
  <c r="D58" i="2"/>
  <c r="D42" i="2"/>
  <c r="D26" i="2"/>
  <c r="D10" i="2"/>
  <c r="D64" i="1"/>
  <c r="T64" i="1" s="1"/>
  <c r="D16" i="1"/>
  <c r="F16" i="1" s="1"/>
  <c r="D56" i="1"/>
  <c r="N56" i="1" s="1"/>
  <c r="D40" i="1"/>
  <c r="D24" i="1"/>
  <c r="D8" i="1"/>
  <c r="N60" i="2"/>
  <c r="N44" i="2"/>
  <c r="N28" i="2"/>
  <c r="N12" i="2"/>
  <c r="N55" i="2"/>
  <c r="N39" i="2"/>
  <c r="N23" i="2"/>
  <c r="D53" i="1"/>
  <c r="L53" i="1" s="1"/>
  <c r="N54" i="2"/>
  <c r="N38" i="2"/>
  <c r="N22" i="2"/>
  <c r="D37" i="1"/>
  <c r="L37" i="1" s="1"/>
  <c r="D52" i="1"/>
  <c r="T52" i="1" s="1"/>
  <c r="D36" i="1"/>
  <c r="L36" i="1" s="1"/>
  <c r="D20" i="1"/>
  <c r="D43" i="1"/>
  <c r="N66" i="2"/>
  <c r="N50" i="2"/>
  <c r="N34" i="2"/>
  <c r="N18" i="2"/>
  <c r="J40" i="1"/>
  <c r="N40" i="1"/>
  <c r="T40" i="1"/>
  <c r="F40" i="1"/>
  <c r="L40" i="1"/>
  <c r="L51" i="1"/>
  <c r="F51" i="1"/>
  <c r="J51" i="1"/>
  <c r="N51" i="1"/>
  <c r="T51" i="1"/>
  <c r="L59" i="1"/>
  <c r="F59" i="1"/>
  <c r="J59" i="1"/>
  <c r="N59" i="1"/>
  <c r="T59" i="1"/>
  <c r="N63" i="1"/>
  <c r="T63" i="1"/>
  <c r="L63" i="1"/>
  <c r="F63" i="1"/>
  <c r="J63" i="1"/>
  <c r="N55" i="1"/>
  <c r="T55" i="1"/>
  <c r="L55" i="1"/>
  <c r="F55" i="1"/>
  <c r="N47" i="1"/>
  <c r="T47" i="1"/>
  <c r="L47" i="1"/>
  <c r="F47" i="1"/>
  <c r="J47" i="1"/>
  <c r="L39" i="1"/>
  <c r="F39" i="1"/>
  <c r="J39" i="1"/>
  <c r="N31" i="1"/>
  <c r="T31" i="1"/>
  <c r="L31" i="1"/>
  <c r="F31" i="1"/>
  <c r="J31" i="1"/>
  <c r="N15" i="1"/>
  <c r="T15" i="1"/>
  <c r="L15" i="1"/>
  <c r="F15" i="1"/>
  <c r="J15" i="1"/>
  <c r="L16" i="1"/>
  <c r="F24" i="1"/>
  <c r="N24" i="1"/>
  <c r="T24" i="1"/>
  <c r="L24" i="1"/>
  <c r="J24" i="1"/>
  <c r="J56" i="1"/>
  <c r="L56" i="1"/>
  <c r="F56" i="1"/>
  <c r="J8" i="1"/>
  <c r="N8" i="1"/>
  <c r="T8" i="1"/>
  <c r="L8" i="1"/>
  <c r="F8" i="1"/>
  <c r="L11" i="1"/>
  <c r="F11" i="1"/>
  <c r="J11" i="1"/>
  <c r="N11" i="1"/>
  <c r="T11" i="1"/>
  <c r="L19" i="1"/>
  <c r="F19" i="1"/>
  <c r="J19" i="1"/>
  <c r="N19" i="1"/>
  <c r="T19" i="1"/>
  <c r="J53" i="1"/>
  <c r="N53" i="1"/>
  <c r="F37" i="1"/>
  <c r="T29" i="1"/>
  <c r="L29" i="1"/>
  <c r="F29" i="1"/>
  <c r="J29" i="1"/>
  <c r="N29" i="1"/>
  <c r="T13" i="1"/>
  <c r="L13" i="1"/>
  <c r="F13" i="1"/>
  <c r="J13" i="1"/>
  <c r="N13" i="1"/>
  <c r="L27" i="1"/>
  <c r="F27" i="1"/>
  <c r="J27" i="1"/>
  <c r="N27" i="1"/>
  <c r="T27" i="1"/>
  <c r="T61" i="1"/>
  <c r="L61" i="1"/>
  <c r="F61" i="1"/>
  <c r="J61" i="1"/>
  <c r="N61" i="1"/>
  <c r="T45" i="1"/>
  <c r="L45" i="1"/>
  <c r="F45" i="1"/>
  <c r="J45" i="1"/>
  <c r="N45" i="1"/>
  <c r="L52" i="1"/>
  <c r="F52" i="1"/>
  <c r="J52" i="1"/>
  <c r="N44" i="1"/>
  <c r="T36" i="1"/>
  <c r="N36" i="1"/>
  <c r="T20" i="1"/>
  <c r="L20" i="1"/>
  <c r="F20" i="1"/>
  <c r="N20" i="1"/>
  <c r="J20" i="1"/>
  <c r="T12" i="1"/>
  <c r="L12" i="1"/>
  <c r="F12" i="1"/>
  <c r="J12" i="1"/>
  <c r="N12" i="1"/>
  <c r="L35" i="1"/>
  <c r="F35" i="1"/>
  <c r="J35" i="1"/>
  <c r="N35" i="1"/>
  <c r="T35" i="1"/>
  <c r="J48" i="1"/>
  <c r="F48" i="1"/>
  <c r="N48" i="1"/>
  <c r="T48" i="1"/>
  <c r="L48" i="1"/>
  <c r="F64" i="1"/>
  <c r="J32" i="1"/>
  <c r="N32" i="1"/>
  <c r="T32" i="1"/>
  <c r="L32" i="1"/>
  <c r="F32" i="1"/>
  <c r="L43" i="1"/>
  <c r="F43" i="1"/>
  <c r="J43" i="1"/>
  <c r="N43" i="1"/>
  <c r="T43" i="1"/>
  <c r="T26" i="1"/>
  <c r="F58" i="1"/>
  <c r="F42" i="1"/>
  <c r="F26" i="1"/>
  <c r="F18" i="1"/>
  <c r="F10" i="1"/>
  <c r="F65" i="1"/>
  <c r="F57" i="1"/>
  <c r="F49" i="1"/>
  <c r="F41" i="1"/>
  <c r="F33" i="1"/>
  <c r="F25" i="1"/>
  <c r="F17" i="1"/>
  <c r="F9" i="1"/>
  <c r="L66" i="1"/>
  <c r="L58" i="1"/>
  <c r="L50" i="1"/>
  <c r="L42" i="1"/>
  <c r="L34" i="1"/>
  <c r="L26" i="1"/>
  <c r="L18" i="1"/>
  <c r="L10" i="1"/>
  <c r="T42" i="1"/>
  <c r="T65" i="1"/>
  <c r="T57" i="1"/>
  <c r="T49" i="1"/>
  <c r="T41" i="1"/>
  <c r="T33" i="1"/>
  <c r="T25" i="1"/>
  <c r="T17" i="1"/>
  <c r="T9" i="1"/>
  <c r="T50" i="1"/>
  <c r="T10" i="1"/>
  <c r="F62" i="1"/>
  <c r="F46" i="1"/>
  <c r="F30" i="1"/>
  <c r="F14" i="1"/>
  <c r="N66" i="1"/>
  <c r="N58" i="1"/>
  <c r="N50" i="1"/>
  <c r="N42" i="1"/>
  <c r="N34" i="1"/>
  <c r="N26" i="1"/>
  <c r="N18" i="1"/>
  <c r="N10" i="1"/>
  <c r="T34" i="1"/>
  <c r="F54" i="1"/>
  <c r="F38" i="1"/>
  <c r="F22" i="1"/>
  <c r="L62" i="1"/>
  <c r="L54" i="1"/>
  <c r="L46" i="1"/>
  <c r="L38" i="1"/>
  <c r="L30" i="1"/>
  <c r="L22" i="1"/>
  <c r="L14" i="1"/>
  <c r="N65" i="1"/>
  <c r="N57" i="1"/>
  <c r="N49" i="1"/>
  <c r="N41" i="1"/>
  <c r="N33" i="1"/>
  <c r="N25" i="1"/>
  <c r="N17" i="1"/>
  <c r="N9" i="1"/>
  <c r="J66" i="1"/>
  <c r="J58" i="1"/>
  <c r="J50" i="1"/>
  <c r="J34" i="1"/>
  <c r="J18" i="1"/>
  <c r="T62" i="1"/>
  <c r="T54" i="1"/>
  <c r="T46" i="1"/>
  <c r="T38" i="1"/>
  <c r="T30" i="1"/>
  <c r="T22" i="1"/>
  <c r="T14" i="1"/>
  <c r="T66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44" i="1" l="1"/>
  <c r="T37" i="1"/>
  <c r="T53" i="1"/>
  <c r="J28" i="1"/>
  <c r="T21" i="1"/>
  <c r="T39" i="1"/>
  <c r="T16" i="1"/>
  <c r="L44" i="1"/>
  <c r="N21" i="1"/>
  <c r="T44" i="1"/>
  <c r="F53" i="1"/>
  <c r="J16" i="1"/>
  <c r="F28" i="1"/>
  <c r="N52" i="1"/>
  <c r="T56" i="1"/>
  <c r="N64" i="1"/>
  <c r="N16" i="1"/>
  <c r="N28" i="1"/>
  <c r="L21" i="1"/>
  <c r="L28" i="1"/>
  <c r="J64" i="1"/>
  <c r="J36" i="1"/>
  <c r="J60" i="1"/>
  <c r="F23" i="1"/>
  <c r="F21" i="1"/>
  <c r="N60" i="1"/>
  <c r="J23" i="1"/>
  <c r="F36" i="1"/>
  <c r="F60" i="1"/>
  <c r="L23" i="1"/>
  <c r="L64" i="1"/>
  <c r="L60" i="1"/>
  <c r="N37" i="1"/>
  <c r="T23" i="1"/>
  <c r="J37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I7" i="1" l="1"/>
  <c r="E7" i="2"/>
  <c r="E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<sst xmlns="http://schemas.openxmlformats.org/spreadsheetml/2006/main" count="1025" uniqueCount="380">
  <si>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</si>
  <si>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</si>
  <si>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</si>
  <si>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</si>
  <si>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</si>
  <si>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</si>
  <si>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</si>
  <si>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</si>
  <si>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</si>
  <si>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</si>
  <si>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</si>
  <si>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</si>
  <si>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</si>
  <si>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</si>
  <si>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</si>
  <si>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</si>
  <si>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</si>
  <si>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</si>
  <si>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</si>
  <si>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</si>
  <si>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</si>
  <si>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</si>
  <si>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</si>
  <si>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</si>
  <si>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</si>
  <si>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</si>
  <si>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</si>
  <si>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</si>
  <si>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</si>
  <si>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</si>
  <si>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</si>
  <si>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</si>
  <si>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</si>
  <si>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</si>
  <si>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</si>
  <si>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</si>
  <si>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</si>
  <si>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</si>
  <si>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</si>
  <si>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</si>
  <si>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</si>
  <si>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</si>
  <si>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</si>
  <si>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</si>
  <si>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</si>
  <si>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</si>
  <si>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</si>
  <si>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</si>
  <si>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</si>
  <si>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</si>
  <si>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</si>
  <si>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</si>
  <si>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</si>
  <si>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</si>
  <si>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</si>
  <si>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</si>
  <si>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</si>
  <si>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</si>
  <si>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</si>
  <si>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</si>
  <si>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</si>
  <si>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</si>
  <si>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</si>
  <si>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</si>
  <si>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</si>
  <si>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</si>
  <si>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</si>
  <si>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</si>
  <si>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</si>
  <si>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</si>
  <si>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</si>
  <si>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</si>
  <si>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</si>
  <si>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</si>
  <si>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</si>
  <si>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</si>
  <si>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</si>
  <si>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</si>
  <si>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</si>
  <si>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</si>
  <si>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</si>
  <si>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</si>
  <si>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</si>
  <si>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</si>
  <si>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</si>
  <si>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</si>
  <si>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</si>
  <si>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</si>
  <si>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</si>
  <si>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</si>
  <si>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</si>
  <si>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</si>
  <si>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</si>
  <si>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</si>
  <si>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</si>
  <si>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</si>
  <si>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</si>
  <si>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</si>
  <si>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</si>
  <si>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</si>
  <si>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</si>
  <si>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</si>
  <si>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</si>
  <si>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</si>
  <si>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</si>
  <si>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</si>
  <si>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</si>
  <si>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</si>
  <si>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</si>
  <si>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</si>
  <si>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</si>
  <si>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</si>
  <si>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</si>
  <si>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</si>
  <si>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</si>
  <si>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</si>
  <si>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</si>
  <si>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</si>
  <si>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</si>
  <si>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</si>
  <si>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</si>
  <si>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</si>
  <si>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</si>
  <si>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</si>
  <si>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</si>
  <si>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</si>
  <si>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</si>
  <si>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</si>
  <si>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</si>
  <si>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</si>
  <si>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</si>
  <si>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</si>
  <si>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</si>
  <si>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</si>
  <si>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</si>
  <si>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</si>
  <si>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</si>
  <si>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</si>
  <si>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</si>
  <si>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</si>
  <si>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</si>
  <si>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</si>
  <si>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</si>
  <si>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</si>
  <si>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</si>
  <si>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</si>
  <si>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</si>
  <si>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</si>
  <si>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</si>
  <si>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</si>
  <si>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</si>
  <si>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</si>
  <si>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</si>
  <si>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</si>
  <si>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</si>
  <si>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</si>
  <si>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</si>
  <si>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</si>
  <si>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</si>
  <si>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</si>
  <si>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</si>
  <si>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</si>
  <si>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</si>
  <si>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</si>
  <si>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</si>
  <si>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</si>
  <si>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</si>
  <si>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</si>
  <si>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</si>
  <si>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</si>
  <si>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</si>
  <si>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</si>
  <si>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</si>
  <si>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</si>
  <si>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</si>
  <si>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</si>
  <si>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</si>
  <si>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</si>
  <si>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</si>
  <si>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</si>
  <si>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</si>
  <si>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</si>
  <si>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</si>
  <si>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</si>
  <si>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</si>
  <si>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</si>
  <si>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</si>
  <si>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</si>
  <si>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</si>
  <si>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</si>
  <si>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</si>
  <si>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</si>
  <si>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</si>
  <si>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</si>
  <si>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</si>
  <si>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</si>
  <si>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</si>
  <si>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</si>
  <si>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</si>
  <si>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</si>
  <si>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</si>
  <si>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</si>
  <si>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</si>
  <si>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</si>
  <si>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</si>
  <si>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</si>
  <si>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</si>
  <si>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</si>
  <si>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</si>
  <si>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</si>
  <si>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</si>
  <si>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</si>
  <si>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</si>
  <si>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</si>
  <si>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</si>
  <si>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</si>
  <si>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</si>
  <si>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</si>
  <si>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</si>
  <si>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</si>
  <si>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</si>
  <si>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</si>
  <si>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</si>
  <si>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</si>
  <si>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</si>
  <si>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</si>
  <si>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</si>
  <si>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</si>
  <si>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</si>
  <si>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</si>
  <si>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</si>
  <si>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</si>
  <si>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</si>
  <si>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</si>
  <si>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</si>
  <si>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</si>
  <si>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</si>
  <si>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</si>
  <si>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</si>
  <si>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</si>
  <si>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</si>
  <si>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</si>
  <si>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</si>
  <si>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</si>
  <si>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</si>
  <si>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</si>
  <si>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</si>
  <si>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</si>
  <si>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</si>
  <si>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</si>
  <si>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</si>
  <si>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</si>
  <si>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</si>
  <si>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</si>
  <si>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</si>
  <si>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</si>
  <si>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07000</t>
  </si>
  <si>
    <t>水洗化人口等（令和5年度実績）</t>
    <phoneticPr fontId="3"/>
  </si>
  <si>
    <t>し尿処理の状況（令和5年度実績）</t>
    <phoneticPr fontId="3"/>
  </si>
  <si>
    <t>07201</t>
  </si>
  <si>
    <t>福島市</t>
  </si>
  <si>
    <t/>
  </si>
  <si>
    <t>○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</si>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</sst>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379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47</v>
      </c>
      <c r="B7" s="108" t="s">
        <v>256</v>
      </c>
      <c r="C7" s="92" t="s">
        <v>198</v>
      </c>
      <c r="D7" s="93">
        <f t="shared" ref="D7:D38" si="0">+SUM(E7,+I7)</f>
        <v>1813866</v>
      </c>
      <c r="E7" s="93">
        <f t="shared" ref="E7:E38" si="1">+SUM(G7+H7)</f>
        <v>125484</v>
      </c>
      <c r="F7" s="94">
        <f t="shared" ref="F7:F38" si="2">IF(D7&gt;0,E7/D7*100,"-")</f>
        <v>6.9180413547638029</v>
      </c>
      <c r="G7" s="93">
        <f>SUM(G$8:G$207)</f>
        <v>125480</v>
      </c>
      <c r="H7" s="93">
        <f>SUM(H$8:H$207)</f>
        <v>4</v>
      </c>
      <c r="I7" s="93">
        <f t="shared" ref="I7:I38" si="3">+SUM(K7,+M7,O7+P7)</f>
        <v>1688382</v>
      </c>
      <c r="J7" s="94">
        <f t="shared" ref="J7:J38" si="4">IF(D7&gt;0,I7/D7*100,"-")</f>
        <v>93.081958645236199</v>
      </c>
      <c r="K7" s="93">
        <f>SUM(K$8:K$207)</f>
        <v>928415</v>
      </c>
      <c r="L7" s="94">
        <f t="shared" ref="L7:L38" si="5">IF(D7&gt;0,K7/D7*100,"-")</f>
        <v>51.184321223287718</v>
      </c>
      <c r="M7" s="93">
        <f>SUM(M$8:M$207)</f>
        <v>0</v>
      </c>
      <c r="N7" s="94">
        <f t="shared" ref="N7:N38" si="6">IF(D7&gt;0,M7/D7*100,"-")</f>
        <v>0</v>
      </c>
      <c r="O7" s="91">
        <f>SUM(O$8:O$207)</f>
        <v>97235</v>
      </c>
      <c r="P7" s="93">
        <f t="shared" ref="P7:P38" si="7">SUM(Q7:S7)</f>
        <v>662732</v>
      </c>
      <c r="Q7" s="93">
        <f>SUM(Q$8:Q$207)</f>
        <v>192247</v>
      </c>
      <c r="R7" s="93">
        <f>SUM(R$8:R$207)</f>
        <v>459948</v>
      </c>
      <c r="S7" s="93">
        <f>SUM(S$8:S$207)</f>
        <v>10537</v>
      </c>
      <c r="T7" s="94">
        <f t="shared" ref="T7:T38" si="8">IF(D7&gt;0,P7/D7*100,"-")</f>
        <v>36.536987848054927</v>
      </c>
      <c r="U7" s="93">
        <f>SUM(U$8:U$207)</f>
        <v>17109</v>
      </c>
      <c r="V7" s="95">
        <f t="shared" ref="V7:AC7" si="9">COUNTIF(V$8:V$207,"○")</f>
        <v>35</v>
      </c>
      <c r="W7" s="95">
        <f t="shared" si="9"/>
        <v>4</v>
      </c>
      <c r="X7" s="95">
        <f t="shared" si="9"/>
        <v>0</v>
      </c>
      <c r="Y7" s="95">
        <f t="shared" si="9"/>
        <v>20</v>
      </c>
      <c r="Z7" s="95">
        <f t="shared" si="9"/>
        <v>36</v>
      </c>
      <c r="AA7" s="95">
        <f t="shared" si="9"/>
        <v>2</v>
      </c>
      <c r="AB7" s="95">
        <f t="shared" si="9"/>
        <v>0</v>
      </c>
      <c r="AC7" s="95">
        <f t="shared" si="9"/>
        <v>21</v>
      </c>
    </row>
    <row r="8" spans="1:31" ht="13.5" customHeight="1" x14ac:dyDescent="0.15">
      <c r="A8" s="85" t="s">
        <v>47</v>
      </c>
      <c r="B8" s="86" t="s">
        <v>259</v>
      </c>
      <c r="C8" s="85" t="s">
        <v>260</v>
      </c>
      <c r="D8" s="87">
        <f t="shared" si="0"/>
        <v>268623</v>
      </c>
      <c r="E8" s="87">
        <f t="shared" si="1"/>
        <v>10228</v>
      </c>
      <c r="F8" s="106">
        <f t="shared" si="2"/>
        <v>3.8075667385145722</v>
      </c>
      <c r="G8" s="87">
        <v>10228</v>
      </c>
      <c r="H8" s="87">
        <v>0</v>
      </c>
      <c r="I8" s="87">
        <f t="shared" si="3"/>
        <v>258395</v>
      </c>
      <c r="J8" s="88">
        <f t="shared" si="4"/>
        <v>96.192433261485434</v>
      </c>
      <c r="K8" s="87">
        <v>171718</v>
      </c>
      <c r="L8" s="88">
        <f t="shared" si="5"/>
        <v>63.925278177966895</v>
      </c>
      <c r="M8" s="87">
        <v>0</v>
      </c>
      <c r="N8" s="88">
        <f t="shared" si="6"/>
        <v>0</v>
      </c>
      <c r="O8" s="87">
        <v>1828</v>
      </c>
      <c r="P8" s="87">
        <f t="shared" si="7"/>
        <v>84849</v>
      </c>
      <c r="Q8" s="87">
        <v>15370</v>
      </c>
      <c r="R8" s="87">
        <v>69479</v>
      </c>
      <c r="S8" s="87">
        <v>0</v>
      </c>
      <c r="T8" s="88">
        <f t="shared" si="8"/>
        <v>31.586647457589262</v>
      </c>
      <c r="U8" s="87">
        <v>2233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47</v>
      </c>
      <c r="B9" s="86" t="s">
        <v>263</v>
      </c>
      <c r="C9" s="85" t="s">
        <v>264</v>
      </c>
      <c r="D9" s="87">
        <f t="shared" si="0"/>
        <v>112882</v>
      </c>
      <c r="E9" s="87">
        <f t="shared" si="1"/>
        <v>7518</v>
      </c>
      <c r="F9" s="106">
        <f t="shared" si="2"/>
        <v>6.660052089792881</v>
      </c>
      <c r="G9" s="87">
        <v>7518</v>
      </c>
      <c r="H9" s="87">
        <v>0</v>
      </c>
      <c r="I9" s="87">
        <f t="shared" si="3"/>
        <v>105364</v>
      </c>
      <c r="J9" s="88">
        <f t="shared" si="4"/>
        <v>93.339947910207115</v>
      </c>
      <c r="K9" s="87">
        <v>70118</v>
      </c>
      <c r="L9" s="88">
        <f t="shared" si="5"/>
        <v>62.116192129834694</v>
      </c>
      <c r="M9" s="87">
        <v>0</v>
      </c>
      <c r="N9" s="88">
        <f t="shared" si="6"/>
        <v>0</v>
      </c>
      <c r="O9" s="87">
        <v>2959</v>
      </c>
      <c r="P9" s="87">
        <f t="shared" si="7"/>
        <v>32287</v>
      </c>
      <c r="Q9" s="87">
        <v>15862</v>
      </c>
      <c r="R9" s="87">
        <v>16425</v>
      </c>
      <c r="S9" s="87">
        <v>0</v>
      </c>
      <c r="T9" s="88">
        <f t="shared" si="8"/>
        <v>28.602434400524441</v>
      </c>
      <c r="U9" s="87">
        <v>1005</v>
      </c>
      <c r="V9" s="85" t="s">
        <v>262</v>
      </c>
      <c r="W9" s="85"/>
      <c r="X9" s="85"/>
      <c r="Y9" s="85"/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47</v>
      </c>
      <c r="B10" s="86" t="s">
        <v>265</v>
      </c>
      <c r="C10" s="85" t="s">
        <v>266</v>
      </c>
      <c r="D10" s="87">
        <f t="shared" si="0"/>
        <v>315575</v>
      </c>
      <c r="E10" s="87">
        <f t="shared" si="1"/>
        <v>4814</v>
      </c>
      <c r="F10" s="106">
        <f t="shared" si="2"/>
        <v>1.5254693812881248</v>
      </c>
      <c r="G10" s="87">
        <v>4814</v>
      </c>
      <c r="H10" s="87">
        <v>0</v>
      </c>
      <c r="I10" s="87">
        <f t="shared" si="3"/>
        <v>310761</v>
      </c>
      <c r="J10" s="88">
        <f t="shared" si="4"/>
        <v>98.474530618711881</v>
      </c>
      <c r="K10" s="87">
        <v>222369</v>
      </c>
      <c r="L10" s="88">
        <f t="shared" si="5"/>
        <v>70.464707280361253</v>
      </c>
      <c r="M10" s="87">
        <v>0</v>
      </c>
      <c r="N10" s="88">
        <f t="shared" si="6"/>
        <v>0</v>
      </c>
      <c r="O10" s="87">
        <v>8269</v>
      </c>
      <c r="P10" s="87">
        <f t="shared" si="7"/>
        <v>80123</v>
      </c>
      <c r="Q10" s="87">
        <v>27068</v>
      </c>
      <c r="R10" s="87">
        <v>53055</v>
      </c>
      <c r="S10" s="87">
        <v>0</v>
      </c>
      <c r="T10" s="88">
        <f t="shared" si="8"/>
        <v>25.389527053790701</v>
      </c>
      <c r="U10" s="87">
        <v>3213</v>
      </c>
      <c r="V10" s="85"/>
      <c r="W10" s="85" t="s">
        <v>262</v>
      </c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47</v>
      </c>
      <c r="B11" s="86" t="s">
        <v>267</v>
      </c>
      <c r="C11" s="85" t="s">
        <v>268</v>
      </c>
      <c r="D11" s="87">
        <f t="shared" si="0"/>
        <v>321479</v>
      </c>
      <c r="E11" s="87">
        <f t="shared" si="1"/>
        <v>12588</v>
      </c>
      <c r="F11" s="106">
        <f t="shared" si="2"/>
        <v>3.9156523443210913</v>
      </c>
      <c r="G11" s="87">
        <v>12587</v>
      </c>
      <c r="H11" s="87">
        <v>1</v>
      </c>
      <c r="I11" s="87">
        <f t="shared" si="3"/>
        <v>308891</v>
      </c>
      <c r="J11" s="88">
        <f t="shared" si="4"/>
        <v>96.084347655678911</v>
      </c>
      <c r="K11" s="87">
        <v>174208</v>
      </c>
      <c r="L11" s="88">
        <f t="shared" si="5"/>
        <v>54.189542707299701</v>
      </c>
      <c r="M11" s="87">
        <v>0</v>
      </c>
      <c r="N11" s="88">
        <f t="shared" si="6"/>
        <v>0</v>
      </c>
      <c r="O11" s="87">
        <v>10005</v>
      </c>
      <c r="P11" s="87">
        <f t="shared" si="7"/>
        <v>124678</v>
      </c>
      <c r="Q11" s="87">
        <v>21103</v>
      </c>
      <c r="R11" s="87">
        <v>103575</v>
      </c>
      <c r="S11" s="87">
        <v>0</v>
      </c>
      <c r="T11" s="88">
        <f t="shared" si="8"/>
        <v>38.782626547923812</v>
      </c>
      <c r="U11" s="87">
        <v>3189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47</v>
      </c>
      <c r="B12" s="86" t="s">
        <v>269</v>
      </c>
      <c r="C12" s="85" t="s">
        <v>270</v>
      </c>
      <c r="D12" s="87">
        <f t="shared" si="0"/>
        <v>58084</v>
      </c>
      <c r="E12" s="87">
        <f t="shared" si="1"/>
        <v>4803</v>
      </c>
      <c r="F12" s="106">
        <f t="shared" si="2"/>
        <v>8.2690586047792856</v>
      </c>
      <c r="G12" s="87">
        <v>4803</v>
      </c>
      <c r="H12" s="87">
        <v>0</v>
      </c>
      <c r="I12" s="87">
        <f t="shared" si="3"/>
        <v>53281</v>
      </c>
      <c r="J12" s="88">
        <f t="shared" si="4"/>
        <v>91.730941395220711</v>
      </c>
      <c r="K12" s="87">
        <v>29536</v>
      </c>
      <c r="L12" s="88">
        <f t="shared" si="5"/>
        <v>50.850492390331247</v>
      </c>
      <c r="M12" s="87">
        <v>0</v>
      </c>
      <c r="N12" s="88">
        <f t="shared" si="6"/>
        <v>0</v>
      </c>
      <c r="O12" s="87">
        <v>14709</v>
      </c>
      <c r="P12" s="87">
        <f t="shared" si="7"/>
        <v>9036</v>
      </c>
      <c r="Q12" s="87">
        <v>140</v>
      </c>
      <c r="R12" s="87">
        <v>8896</v>
      </c>
      <c r="S12" s="87">
        <v>0</v>
      </c>
      <c r="T12" s="88">
        <f t="shared" si="8"/>
        <v>15.556779836099441</v>
      </c>
      <c r="U12" s="87">
        <v>779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47</v>
      </c>
      <c r="B13" s="86" t="s">
        <v>271</v>
      </c>
      <c r="C13" s="85" t="s">
        <v>272</v>
      </c>
      <c r="D13" s="87">
        <f t="shared" si="0"/>
        <v>74049</v>
      </c>
      <c r="E13" s="87">
        <f t="shared" si="1"/>
        <v>9277</v>
      </c>
      <c r="F13" s="106">
        <f t="shared" si="2"/>
        <v>12.52819079258329</v>
      </c>
      <c r="G13" s="87">
        <v>9277</v>
      </c>
      <c r="H13" s="87">
        <v>0</v>
      </c>
      <c r="I13" s="87">
        <f t="shared" si="3"/>
        <v>64772</v>
      </c>
      <c r="J13" s="88">
        <f t="shared" si="4"/>
        <v>87.471809207416712</v>
      </c>
      <c r="K13" s="87">
        <v>33354</v>
      </c>
      <c r="L13" s="88">
        <f t="shared" si="5"/>
        <v>45.043147105295148</v>
      </c>
      <c r="M13" s="87">
        <v>0</v>
      </c>
      <c r="N13" s="88">
        <f t="shared" si="6"/>
        <v>0</v>
      </c>
      <c r="O13" s="87">
        <v>9787</v>
      </c>
      <c r="P13" s="87">
        <f t="shared" si="7"/>
        <v>21631</v>
      </c>
      <c r="Q13" s="87">
        <v>9626</v>
      </c>
      <c r="R13" s="87">
        <v>12005</v>
      </c>
      <c r="S13" s="87">
        <v>0</v>
      </c>
      <c r="T13" s="88">
        <f t="shared" si="8"/>
        <v>29.211738173371689</v>
      </c>
      <c r="U13" s="87">
        <v>519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47</v>
      </c>
      <c r="B14" s="86" t="s">
        <v>273</v>
      </c>
      <c r="C14" s="85" t="s">
        <v>274</v>
      </c>
      <c r="D14" s="87">
        <f t="shared" si="0"/>
        <v>44445</v>
      </c>
      <c r="E14" s="87">
        <f t="shared" si="1"/>
        <v>10633</v>
      </c>
      <c r="F14" s="106">
        <f t="shared" si="2"/>
        <v>23.923950950613118</v>
      </c>
      <c r="G14" s="87">
        <v>10633</v>
      </c>
      <c r="H14" s="87">
        <v>0</v>
      </c>
      <c r="I14" s="87">
        <f t="shared" si="3"/>
        <v>33812</v>
      </c>
      <c r="J14" s="88">
        <f t="shared" si="4"/>
        <v>76.076049049386882</v>
      </c>
      <c r="K14" s="87">
        <v>14426</v>
      </c>
      <c r="L14" s="88">
        <f t="shared" si="5"/>
        <v>32.458094273821573</v>
      </c>
      <c r="M14" s="87">
        <v>0</v>
      </c>
      <c r="N14" s="88">
        <f t="shared" si="6"/>
        <v>0</v>
      </c>
      <c r="O14" s="87">
        <v>2091</v>
      </c>
      <c r="P14" s="87">
        <f t="shared" si="7"/>
        <v>17295</v>
      </c>
      <c r="Q14" s="87">
        <v>6528</v>
      </c>
      <c r="R14" s="87">
        <v>10767</v>
      </c>
      <c r="S14" s="87">
        <v>0</v>
      </c>
      <c r="T14" s="88">
        <f t="shared" si="8"/>
        <v>38.913263584205197</v>
      </c>
      <c r="U14" s="87">
        <v>319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47</v>
      </c>
      <c r="B15" s="86" t="s">
        <v>275</v>
      </c>
      <c r="C15" s="85" t="s">
        <v>276</v>
      </c>
      <c r="D15" s="87">
        <f t="shared" si="0"/>
        <v>32933</v>
      </c>
      <c r="E15" s="87">
        <f t="shared" si="1"/>
        <v>4974</v>
      </c>
      <c r="F15" s="106">
        <f t="shared" si="2"/>
        <v>15.103391734734156</v>
      </c>
      <c r="G15" s="87">
        <v>4974</v>
      </c>
      <c r="H15" s="87">
        <v>0</v>
      </c>
      <c r="I15" s="87">
        <f t="shared" si="3"/>
        <v>27959</v>
      </c>
      <c r="J15" s="88">
        <f t="shared" si="4"/>
        <v>84.89660826526584</v>
      </c>
      <c r="K15" s="87">
        <v>17221</v>
      </c>
      <c r="L15" s="88">
        <f t="shared" si="5"/>
        <v>52.29101509124586</v>
      </c>
      <c r="M15" s="87">
        <v>0</v>
      </c>
      <c r="N15" s="88">
        <f t="shared" si="6"/>
        <v>0</v>
      </c>
      <c r="O15" s="87">
        <v>0</v>
      </c>
      <c r="P15" s="87">
        <f t="shared" si="7"/>
        <v>10738</v>
      </c>
      <c r="Q15" s="87">
        <v>5088</v>
      </c>
      <c r="R15" s="87">
        <v>5650</v>
      </c>
      <c r="S15" s="87">
        <v>0</v>
      </c>
      <c r="T15" s="88">
        <f t="shared" si="8"/>
        <v>32.60559317401998</v>
      </c>
      <c r="U15" s="87">
        <v>269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47</v>
      </c>
      <c r="B16" s="86" t="s">
        <v>277</v>
      </c>
      <c r="C16" s="85" t="s">
        <v>278</v>
      </c>
      <c r="D16" s="87">
        <f t="shared" si="0"/>
        <v>51501</v>
      </c>
      <c r="E16" s="87">
        <f t="shared" si="1"/>
        <v>1075</v>
      </c>
      <c r="F16" s="106">
        <f t="shared" si="2"/>
        <v>2.0873381099396129</v>
      </c>
      <c r="G16" s="87">
        <v>1075</v>
      </c>
      <c r="H16" s="87">
        <v>0</v>
      </c>
      <c r="I16" s="87">
        <f t="shared" si="3"/>
        <v>50426</v>
      </c>
      <c r="J16" s="88">
        <f t="shared" si="4"/>
        <v>97.912661890060377</v>
      </c>
      <c r="K16" s="87">
        <v>14652</v>
      </c>
      <c r="L16" s="88">
        <f t="shared" si="5"/>
        <v>28.449933011009492</v>
      </c>
      <c r="M16" s="87">
        <v>0</v>
      </c>
      <c r="N16" s="88">
        <f t="shared" si="6"/>
        <v>0</v>
      </c>
      <c r="O16" s="87">
        <v>0</v>
      </c>
      <c r="P16" s="87">
        <f t="shared" si="7"/>
        <v>35774</v>
      </c>
      <c r="Q16" s="87">
        <v>10612</v>
      </c>
      <c r="R16" s="87">
        <v>25162</v>
      </c>
      <c r="S16" s="87">
        <v>0</v>
      </c>
      <c r="T16" s="88">
        <f t="shared" si="8"/>
        <v>69.4627288790509</v>
      </c>
      <c r="U16" s="87">
        <v>593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47</v>
      </c>
      <c r="B17" s="86" t="s">
        <v>279</v>
      </c>
      <c r="C17" s="85" t="s">
        <v>280</v>
      </c>
      <c r="D17" s="87">
        <f t="shared" si="0"/>
        <v>33736</v>
      </c>
      <c r="E17" s="87">
        <f t="shared" si="1"/>
        <v>4542</v>
      </c>
      <c r="F17" s="106">
        <f t="shared" si="2"/>
        <v>13.4633625800332</v>
      </c>
      <c r="G17" s="87">
        <v>4542</v>
      </c>
      <c r="H17" s="87">
        <v>0</v>
      </c>
      <c r="I17" s="87">
        <f t="shared" si="3"/>
        <v>29194</v>
      </c>
      <c r="J17" s="88">
        <f t="shared" si="4"/>
        <v>86.536637419966794</v>
      </c>
      <c r="K17" s="87">
        <v>9582</v>
      </c>
      <c r="L17" s="88">
        <f t="shared" si="5"/>
        <v>28.402893051932654</v>
      </c>
      <c r="M17" s="87">
        <v>0</v>
      </c>
      <c r="N17" s="88">
        <f t="shared" si="6"/>
        <v>0</v>
      </c>
      <c r="O17" s="87">
        <v>0</v>
      </c>
      <c r="P17" s="87">
        <f t="shared" si="7"/>
        <v>19612</v>
      </c>
      <c r="Q17" s="87">
        <v>5407</v>
      </c>
      <c r="R17" s="87">
        <v>14205</v>
      </c>
      <c r="S17" s="87">
        <v>0</v>
      </c>
      <c r="T17" s="88">
        <f t="shared" si="8"/>
        <v>58.133744368034144</v>
      </c>
      <c r="U17" s="87">
        <v>330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47</v>
      </c>
      <c r="B18" s="86" t="s">
        <v>281</v>
      </c>
      <c r="C18" s="85" t="s">
        <v>282</v>
      </c>
      <c r="D18" s="87">
        <f t="shared" si="0"/>
        <v>56858</v>
      </c>
      <c r="E18" s="87">
        <f t="shared" si="1"/>
        <v>2704</v>
      </c>
      <c r="F18" s="106">
        <f t="shared" si="2"/>
        <v>4.7557072003939638</v>
      </c>
      <c r="G18" s="87">
        <v>2704</v>
      </c>
      <c r="H18" s="87">
        <v>0</v>
      </c>
      <c r="I18" s="87">
        <f t="shared" si="3"/>
        <v>54154</v>
      </c>
      <c r="J18" s="88">
        <f t="shared" si="4"/>
        <v>95.244292799606029</v>
      </c>
      <c r="K18" s="87">
        <v>30054</v>
      </c>
      <c r="L18" s="88">
        <f t="shared" si="5"/>
        <v>52.857997115621366</v>
      </c>
      <c r="M18" s="87">
        <v>0</v>
      </c>
      <c r="N18" s="88">
        <f t="shared" si="6"/>
        <v>0</v>
      </c>
      <c r="O18" s="87">
        <v>2881</v>
      </c>
      <c r="P18" s="87">
        <f t="shared" si="7"/>
        <v>21219</v>
      </c>
      <c r="Q18" s="87">
        <v>5552</v>
      </c>
      <c r="R18" s="87">
        <v>15667</v>
      </c>
      <c r="S18" s="87">
        <v>0</v>
      </c>
      <c r="T18" s="88">
        <f t="shared" si="8"/>
        <v>37.319286643919938</v>
      </c>
      <c r="U18" s="87">
        <v>610</v>
      </c>
      <c r="V18" s="85"/>
      <c r="W18" s="85"/>
      <c r="X18" s="85"/>
      <c r="Y18" s="85" t="s">
        <v>262</v>
      </c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47</v>
      </c>
      <c r="B19" s="86" t="s">
        <v>283</v>
      </c>
      <c r="C19" s="85" t="s">
        <v>284</v>
      </c>
      <c r="D19" s="87">
        <f t="shared" si="0"/>
        <v>56988</v>
      </c>
      <c r="E19" s="87">
        <f t="shared" si="1"/>
        <v>8179</v>
      </c>
      <c r="F19" s="106">
        <f t="shared" si="2"/>
        <v>14.352144311083034</v>
      </c>
      <c r="G19" s="87">
        <v>8179</v>
      </c>
      <c r="H19" s="87">
        <v>0</v>
      </c>
      <c r="I19" s="87">
        <f t="shared" si="3"/>
        <v>48809</v>
      </c>
      <c r="J19" s="88">
        <f t="shared" si="4"/>
        <v>85.647855688916962</v>
      </c>
      <c r="K19" s="87">
        <v>16539</v>
      </c>
      <c r="L19" s="88">
        <f t="shared" si="5"/>
        <v>29.021899347230995</v>
      </c>
      <c r="M19" s="87">
        <v>0</v>
      </c>
      <c r="N19" s="88">
        <f t="shared" si="6"/>
        <v>0</v>
      </c>
      <c r="O19" s="87">
        <v>0</v>
      </c>
      <c r="P19" s="87">
        <f t="shared" si="7"/>
        <v>32270</v>
      </c>
      <c r="Q19" s="87">
        <v>15547</v>
      </c>
      <c r="R19" s="87">
        <v>16723</v>
      </c>
      <c r="S19" s="87">
        <v>0</v>
      </c>
      <c r="T19" s="88">
        <f t="shared" si="8"/>
        <v>56.625956341685971</v>
      </c>
      <c r="U19" s="87">
        <v>530</v>
      </c>
      <c r="V19" s="85"/>
      <c r="W19" s="85" t="s">
        <v>262</v>
      </c>
      <c r="X19" s="85"/>
      <c r="Y19" s="85"/>
      <c r="Z19" s="85"/>
      <c r="AA19" s="85" t="s">
        <v>262</v>
      </c>
      <c r="AB19" s="85"/>
      <c r="AC19" s="85"/>
      <c r="AD19" s="115" t="s">
        <v>261</v>
      </c>
    </row>
    <row r="20" spans="1:30" ht="13.5" customHeight="1" x14ac:dyDescent="0.15">
      <c r="A20" s="85" t="s">
        <v>47</v>
      </c>
      <c r="B20" s="86" t="s">
        <v>285</v>
      </c>
      <c r="C20" s="85" t="s">
        <v>286</v>
      </c>
      <c r="D20" s="87">
        <f t="shared" si="0"/>
        <v>29826</v>
      </c>
      <c r="E20" s="87">
        <f t="shared" si="1"/>
        <v>1629</v>
      </c>
      <c r="F20" s="106">
        <f t="shared" si="2"/>
        <v>5.4616777308388649</v>
      </c>
      <c r="G20" s="87">
        <v>1629</v>
      </c>
      <c r="H20" s="87">
        <v>0</v>
      </c>
      <c r="I20" s="87">
        <f t="shared" si="3"/>
        <v>28197</v>
      </c>
      <c r="J20" s="88">
        <f t="shared" si="4"/>
        <v>94.538322269161128</v>
      </c>
      <c r="K20" s="87">
        <v>14555</v>
      </c>
      <c r="L20" s="88">
        <f t="shared" si="5"/>
        <v>48.799704955408032</v>
      </c>
      <c r="M20" s="87">
        <v>0</v>
      </c>
      <c r="N20" s="88">
        <f t="shared" si="6"/>
        <v>0</v>
      </c>
      <c r="O20" s="87">
        <v>0</v>
      </c>
      <c r="P20" s="87">
        <f t="shared" si="7"/>
        <v>13642</v>
      </c>
      <c r="Q20" s="87">
        <v>3524</v>
      </c>
      <c r="R20" s="87">
        <v>10118</v>
      </c>
      <c r="S20" s="87">
        <v>0</v>
      </c>
      <c r="T20" s="88">
        <f t="shared" si="8"/>
        <v>45.738617313753096</v>
      </c>
      <c r="U20" s="87">
        <v>256</v>
      </c>
      <c r="V20" s="85"/>
      <c r="W20" s="85"/>
      <c r="X20" s="85"/>
      <c r="Y20" s="85" t="s">
        <v>262</v>
      </c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47</v>
      </c>
      <c r="B21" s="86" t="s">
        <v>287</v>
      </c>
      <c r="C21" s="85" t="s">
        <v>288</v>
      </c>
      <c r="D21" s="87">
        <f t="shared" si="0"/>
        <v>11086</v>
      </c>
      <c r="E21" s="87">
        <f t="shared" si="1"/>
        <v>1062</v>
      </c>
      <c r="F21" s="106">
        <f t="shared" si="2"/>
        <v>9.5796500090203871</v>
      </c>
      <c r="G21" s="87">
        <v>1062</v>
      </c>
      <c r="H21" s="87">
        <v>0</v>
      </c>
      <c r="I21" s="87">
        <f t="shared" si="3"/>
        <v>10024</v>
      </c>
      <c r="J21" s="88">
        <f t="shared" si="4"/>
        <v>90.420349990979616</v>
      </c>
      <c r="K21" s="87">
        <v>4572</v>
      </c>
      <c r="L21" s="88">
        <f t="shared" si="5"/>
        <v>41.241205123579292</v>
      </c>
      <c r="M21" s="87">
        <v>0</v>
      </c>
      <c r="N21" s="88">
        <f t="shared" si="6"/>
        <v>0</v>
      </c>
      <c r="O21" s="87">
        <v>0</v>
      </c>
      <c r="P21" s="87">
        <f t="shared" si="7"/>
        <v>5452</v>
      </c>
      <c r="Q21" s="87">
        <v>1793</v>
      </c>
      <c r="R21" s="87">
        <v>3659</v>
      </c>
      <c r="S21" s="87">
        <v>0</v>
      </c>
      <c r="T21" s="88">
        <f t="shared" si="8"/>
        <v>49.179144867400325</v>
      </c>
      <c r="U21" s="87">
        <v>40</v>
      </c>
      <c r="V21" s="85"/>
      <c r="W21" s="85" t="s">
        <v>262</v>
      </c>
      <c r="X21" s="85"/>
      <c r="Y21" s="85"/>
      <c r="Z21" s="85"/>
      <c r="AA21" s="85" t="s">
        <v>262</v>
      </c>
      <c r="AB21" s="85"/>
      <c r="AC21" s="85"/>
      <c r="AD21" s="115" t="s">
        <v>261</v>
      </c>
    </row>
    <row r="22" spans="1:30" ht="13.5" customHeight="1" x14ac:dyDescent="0.15">
      <c r="A22" s="85" t="s">
        <v>47</v>
      </c>
      <c r="B22" s="86" t="s">
        <v>289</v>
      </c>
      <c r="C22" s="85" t="s">
        <v>290</v>
      </c>
      <c r="D22" s="87">
        <f t="shared" si="0"/>
        <v>8246</v>
      </c>
      <c r="E22" s="87">
        <f t="shared" si="1"/>
        <v>337</v>
      </c>
      <c r="F22" s="106">
        <f t="shared" si="2"/>
        <v>4.0868299781712345</v>
      </c>
      <c r="G22" s="87">
        <v>337</v>
      </c>
      <c r="H22" s="87">
        <v>0</v>
      </c>
      <c r="I22" s="87">
        <f t="shared" si="3"/>
        <v>7909</v>
      </c>
      <c r="J22" s="88">
        <f t="shared" si="4"/>
        <v>95.913170021828762</v>
      </c>
      <c r="K22" s="87">
        <v>3793</v>
      </c>
      <c r="L22" s="88">
        <f t="shared" si="5"/>
        <v>45.99805966529226</v>
      </c>
      <c r="M22" s="87">
        <v>0</v>
      </c>
      <c r="N22" s="88">
        <f t="shared" si="6"/>
        <v>0</v>
      </c>
      <c r="O22" s="87">
        <v>0</v>
      </c>
      <c r="P22" s="87">
        <f t="shared" si="7"/>
        <v>4116</v>
      </c>
      <c r="Q22" s="87">
        <v>2008</v>
      </c>
      <c r="R22" s="87">
        <v>2108</v>
      </c>
      <c r="S22" s="87">
        <v>0</v>
      </c>
      <c r="T22" s="88">
        <f t="shared" si="8"/>
        <v>49.915110356536502</v>
      </c>
      <c r="U22" s="87">
        <v>65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47</v>
      </c>
      <c r="B23" s="86" t="s">
        <v>291</v>
      </c>
      <c r="C23" s="85" t="s">
        <v>292</v>
      </c>
      <c r="D23" s="87">
        <f t="shared" si="0"/>
        <v>11215</v>
      </c>
      <c r="E23" s="87">
        <f t="shared" si="1"/>
        <v>153</v>
      </c>
      <c r="F23" s="106">
        <f t="shared" si="2"/>
        <v>1.3642443156486848</v>
      </c>
      <c r="G23" s="87">
        <v>153</v>
      </c>
      <c r="H23" s="87">
        <v>0</v>
      </c>
      <c r="I23" s="87">
        <f t="shared" si="3"/>
        <v>11062</v>
      </c>
      <c r="J23" s="88">
        <f t="shared" si="4"/>
        <v>98.635755684351309</v>
      </c>
      <c r="K23" s="87">
        <v>0</v>
      </c>
      <c r="L23" s="88">
        <f t="shared" si="5"/>
        <v>0</v>
      </c>
      <c r="M23" s="87">
        <v>0</v>
      </c>
      <c r="N23" s="88">
        <f t="shared" si="6"/>
        <v>0</v>
      </c>
      <c r="O23" s="87">
        <v>0</v>
      </c>
      <c r="P23" s="87">
        <f t="shared" si="7"/>
        <v>11062</v>
      </c>
      <c r="Q23" s="87">
        <v>5332</v>
      </c>
      <c r="R23" s="87">
        <v>5730</v>
      </c>
      <c r="S23" s="87">
        <v>0</v>
      </c>
      <c r="T23" s="88">
        <f t="shared" si="8"/>
        <v>98.635755684351309</v>
      </c>
      <c r="U23" s="87">
        <v>160</v>
      </c>
      <c r="V23" s="85"/>
      <c r="W23" s="85"/>
      <c r="X23" s="85"/>
      <c r="Y23" s="85" t="s">
        <v>262</v>
      </c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47</v>
      </c>
      <c r="B24" s="86" t="s">
        <v>293</v>
      </c>
      <c r="C24" s="85" t="s">
        <v>294</v>
      </c>
      <c r="D24" s="87">
        <f t="shared" si="0"/>
        <v>8771</v>
      </c>
      <c r="E24" s="87">
        <f t="shared" si="1"/>
        <v>427</v>
      </c>
      <c r="F24" s="106">
        <f t="shared" si="2"/>
        <v>4.8683160415003996</v>
      </c>
      <c r="G24" s="87">
        <v>427</v>
      </c>
      <c r="H24" s="87">
        <v>0</v>
      </c>
      <c r="I24" s="87">
        <f t="shared" si="3"/>
        <v>8344</v>
      </c>
      <c r="J24" s="88">
        <f t="shared" si="4"/>
        <v>95.131683958499607</v>
      </c>
      <c r="K24" s="87">
        <v>0</v>
      </c>
      <c r="L24" s="88">
        <f t="shared" si="5"/>
        <v>0</v>
      </c>
      <c r="M24" s="87">
        <v>0</v>
      </c>
      <c r="N24" s="88">
        <f t="shared" si="6"/>
        <v>0</v>
      </c>
      <c r="O24" s="87">
        <v>2905</v>
      </c>
      <c r="P24" s="87">
        <f t="shared" si="7"/>
        <v>5439</v>
      </c>
      <c r="Q24" s="87">
        <v>1925</v>
      </c>
      <c r="R24" s="87">
        <v>3514</v>
      </c>
      <c r="S24" s="87">
        <v>0</v>
      </c>
      <c r="T24" s="88">
        <f t="shared" si="8"/>
        <v>62.011173184357538</v>
      </c>
      <c r="U24" s="87">
        <v>0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47</v>
      </c>
      <c r="B25" s="86" t="s">
        <v>295</v>
      </c>
      <c r="C25" s="85" t="s">
        <v>296</v>
      </c>
      <c r="D25" s="87">
        <f t="shared" si="0"/>
        <v>12444</v>
      </c>
      <c r="E25" s="87">
        <f t="shared" si="1"/>
        <v>659</v>
      </c>
      <c r="F25" s="106">
        <f t="shared" si="2"/>
        <v>5.2957248473159755</v>
      </c>
      <c r="G25" s="87">
        <v>659</v>
      </c>
      <c r="H25" s="87">
        <v>0</v>
      </c>
      <c r="I25" s="87">
        <f t="shared" si="3"/>
        <v>11785</v>
      </c>
      <c r="J25" s="88">
        <f t="shared" si="4"/>
        <v>94.704275152684019</v>
      </c>
      <c r="K25" s="87">
        <v>9329</v>
      </c>
      <c r="L25" s="88">
        <f t="shared" si="5"/>
        <v>74.967855994856961</v>
      </c>
      <c r="M25" s="87">
        <v>0</v>
      </c>
      <c r="N25" s="88">
        <f t="shared" si="6"/>
        <v>0</v>
      </c>
      <c r="O25" s="87">
        <v>0</v>
      </c>
      <c r="P25" s="87">
        <f t="shared" si="7"/>
        <v>2456</v>
      </c>
      <c r="Q25" s="87">
        <v>749</v>
      </c>
      <c r="R25" s="87">
        <v>1707</v>
      </c>
      <c r="S25" s="87">
        <v>0</v>
      </c>
      <c r="T25" s="88">
        <f t="shared" si="8"/>
        <v>19.736419157827065</v>
      </c>
      <c r="U25" s="87">
        <v>77</v>
      </c>
      <c r="V25" s="85"/>
      <c r="W25" s="85"/>
      <c r="X25" s="85"/>
      <c r="Y25" s="85" t="s">
        <v>262</v>
      </c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47</v>
      </c>
      <c r="B26" s="86" t="s">
        <v>297</v>
      </c>
      <c r="C26" s="85" t="s">
        <v>298</v>
      </c>
      <c r="D26" s="87">
        <f t="shared" si="0"/>
        <v>5269</v>
      </c>
      <c r="E26" s="87">
        <f t="shared" si="1"/>
        <v>124</v>
      </c>
      <c r="F26" s="106">
        <f t="shared" si="2"/>
        <v>2.3533877396090341</v>
      </c>
      <c r="G26" s="87">
        <v>124</v>
      </c>
      <c r="H26" s="87">
        <v>0</v>
      </c>
      <c r="I26" s="87">
        <f t="shared" si="3"/>
        <v>5145</v>
      </c>
      <c r="J26" s="88">
        <f t="shared" si="4"/>
        <v>97.646612260390967</v>
      </c>
      <c r="K26" s="87">
        <v>0</v>
      </c>
      <c r="L26" s="88">
        <f t="shared" si="5"/>
        <v>0</v>
      </c>
      <c r="M26" s="87">
        <v>0</v>
      </c>
      <c r="N26" s="88">
        <f t="shared" si="6"/>
        <v>0</v>
      </c>
      <c r="O26" s="87">
        <v>0</v>
      </c>
      <c r="P26" s="87">
        <f t="shared" si="7"/>
        <v>5145</v>
      </c>
      <c r="Q26" s="87">
        <v>74</v>
      </c>
      <c r="R26" s="87">
        <v>881</v>
      </c>
      <c r="S26" s="87">
        <v>4190</v>
      </c>
      <c r="T26" s="88">
        <f t="shared" si="8"/>
        <v>97.646612260390967</v>
      </c>
      <c r="U26" s="87">
        <v>86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47</v>
      </c>
      <c r="B27" s="86" t="s">
        <v>299</v>
      </c>
      <c r="C27" s="85" t="s">
        <v>300</v>
      </c>
      <c r="D27" s="87">
        <f t="shared" si="0"/>
        <v>5025</v>
      </c>
      <c r="E27" s="87">
        <f t="shared" si="1"/>
        <v>1078</v>
      </c>
      <c r="F27" s="106">
        <f t="shared" si="2"/>
        <v>21.452736318407961</v>
      </c>
      <c r="G27" s="87">
        <v>1078</v>
      </c>
      <c r="H27" s="87">
        <v>0</v>
      </c>
      <c r="I27" s="87">
        <f t="shared" si="3"/>
        <v>3947</v>
      </c>
      <c r="J27" s="88">
        <f t="shared" si="4"/>
        <v>78.547263681592042</v>
      </c>
      <c r="K27" s="87">
        <v>0</v>
      </c>
      <c r="L27" s="88">
        <f t="shared" si="5"/>
        <v>0</v>
      </c>
      <c r="M27" s="87">
        <v>0</v>
      </c>
      <c r="N27" s="88">
        <f t="shared" si="6"/>
        <v>0</v>
      </c>
      <c r="O27" s="87">
        <v>154</v>
      </c>
      <c r="P27" s="87">
        <f t="shared" si="7"/>
        <v>3793</v>
      </c>
      <c r="Q27" s="87">
        <v>1917</v>
      </c>
      <c r="R27" s="87">
        <v>1876</v>
      </c>
      <c r="S27" s="87">
        <v>0</v>
      </c>
      <c r="T27" s="88">
        <f t="shared" si="8"/>
        <v>75.482587064676622</v>
      </c>
      <c r="U27" s="87">
        <v>24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47</v>
      </c>
      <c r="B28" s="86" t="s">
        <v>301</v>
      </c>
      <c r="C28" s="85" t="s">
        <v>302</v>
      </c>
      <c r="D28" s="87">
        <f t="shared" si="0"/>
        <v>508</v>
      </c>
      <c r="E28" s="87">
        <f t="shared" si="1"/>
        <v>0</v>
      </c>
      <c r="F28" s="106">
        <f t="shared" si="2"/>
        <v>0</v>
      </c>
      <c r="G28" s="87">
        <v>0</v>
      </c>
      <c r="H28" s="87">
        <v>0</v>
      </c>
      <c r="I28" s="87">
        <f t="shared" si="3"/>
        <v>508</v>
      </c>
      <c r="J28" s="88">
        <f t="shared" si="4"/>
        <v>100</v>
      </c>
      <c r="K28" s="87">
        <v>508</v>
      </c>
      <c r="L28" s="88">
        <f t="shared" si="5"/>
        <v>100</v>
      </c>
      <c r="M28" s="87">
        <v>0</v>
      </c>
      <c r="N28" s="88">
        <f t="shared" si="6"/>
        <v>0</v>
      </c>
      <c r="O28" s="87">
        <v>0</v>
      </c>
      <c r="P28" s="87">
        <f t="shared" si="7"/>
        <v>0</v>
      </c>
      <c r="Q28" s="87">
        <v>0</v>
      </c>
      <c r="R28" s="87">
        <v>0</v>
      </c>
      <c r="S28" s="87">
        <v>0</v>
      </c>
      <c r="T28" s="88">
        <f t="shared" si="8"/>
        <v>0</v>
      </c>
      <c r="U28" s="87">
        <v>2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47</v>
      </c>
      <c r="B29" s="86" t="s">
        <v>303</v>
      </c>
      <c r="C29" s="85" t="s">
        <v>304</v>
      </c>
      <c r="D29" s="87">
        <f t="shared" si="0"/>
        <v>3889</v>
      </c>
      <c r="E29" s="87">
        <f t="shared" si="1"/>
        <v>58</v>
      </c>
      <c r="F29" s="106">
        <f t="shared" si="2"/>
        <v>1.4913859604011315</v>
      </c>
      <c r="G29" s="87">
        <v>58</v>
      </c>
      <c r="H29" s="87">
        <v>0</v>
      </c>
      <c r="I29" s="87">
        <f t="shared" si="3"/>
        <v>3831</v>
      </c>
      <c r="J29" s="88">
        <f t="shared" si="4"/>
        <v>98.508614039598868</v>
      </c>
      <c r="K29" s="87">
        <v>0</v>
      </c>
      <c r="L29" s="88">
        <f t="shared" si="5"/>
        <v>0</v>
      </c>
      <c r="M29" s="87">
        <v>0</v>
      </c>
      <c r="N29" s="88">
        <f t="shared" si="6"/>
        <v>0</v>
      </c>
      <c r="O29" s="87">
        <v>3098</v>
      </c>
      <c r="P29" s="87">
        <f t="shared" si="7"/>
        <v>733</v>
      </c>
      <c r="Q29" s="87">
        <v>0</v>
      </c>
      <c r="R29" s="87">
        <v>700</v>
      </c>
      <c r="S29" s="87">
        <v>33</v>
      </c>
      <c r="T29" s="88">
        <f t="shared" si="8"/>
        <v>18.848032913345332</v>
      </c>
      <c r="U29" s="87">
        <v>51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47</v>
      </c>
      <c r="B30" s="86" t="s">
        <v>305</v>
      </c>
      <c r="C30" s="85" t="s">
        <v>306</v>
      </c>
      <c r="D30" s="87">
        <f t="shared" si="0"/>
        <v>13845</v>
      </c>
      <c r="E30" s="87">
        <f t="shared" si="1"/>
        <v>2943</v>
      </c>
      <c r="F30" s="106">
        <f t="shared" si="2"/>
        <v>21.256771397616468</v>
      </c>
      <c r="G30" s="87">
        <v>2943</v>
      </c>
      <c r="H30" s="87">
        <v>0</v>
      </c>
      <c r="I30" s="87">
        <f t="shared" si="3"/>
        <v>10902</v>
      </c>
      <c r="J30" s="88">
        <f t="shared" si="4"/>
        <v>78.743228602383525</v>
      </c>
      <c r="K30" s="87">
        <v>4368</v>
      </c>
      <c r="L30" s="88">
        <f t="shared" si="5"/>
        <v>31.549295774647888</v>
      </c>
      <c r="M30" s="87">
        <v>0</v>
      </c>
      <c r="N30" s="88">
        <f t="shared" si="6"/>
        <v>0</v>
      </c>
      <c r="O30" s="87">
        <v>1891</v>
      </c>
      <c r="P30" s="87">
        <f t="shared" si="7"/>
        <v>4643</v>
      </c>
      <c r="Q30" s="87">
        <v>1983</v>
      </c>
      <c r="R30" s="87">
        <v>2660</v>
      </c>
      <c r="S30" s="87">
        <v>0</v>
      </c>
      <c r="T30" s="88">
        <f t="shared" si="8"/>
        <v>33.535572408811845</v>
      </c>
      <c r="U30" s="87">
        <v>93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47</v>
      </c>
      <c r="B31" s="86" t="s">
        <v>307</v>
      </c>
      <c r="C31" s="85" t="s">
        <v>308</v>
      </c>
      <c r="D31" s="87">
        <f t="shared" si="0"/>
        <v>2399</v>
      </c>
      <c r="E31" s="87">
        <f t="shared" si="1"/>
        <v>142</v>
      </c>
      <c r="F31" s="106">
        <f t="shared" si="2"/>
        <v>5.9191329720716963</v>
      </c>
      <c r="G31" s="87">
        <v>142</v>
      </c>
      <c r="H31" s="87">
        <v>0</v>
      </c>
      <c r="I31" s="87">
        <f t="shared" si="3"/>
        <v>2257</v>
      </c>
      <c r="J31" s="88">
        <f t="shared" si="4"/>
        <v>94.080867027928306</v>
      </c>
      <c r="K31" s="87">
        <v>1750</v>
      </c>
      <c r="L31" s="88">
        <f t="shared" si="5"/>
        <v>72.947061275531468</v>
      </c>
      <c r="M31" s="87">
        <v>0</v>
      </c>
      <c r="N31" s="88">
        <f t="shared" si="6"/>
        <v>0</v>
      </c>
      <c r="O31" s="87">
        <v>241</v>
      </c>
      <c r="P31" s="87">
        <f t="shared" si="7"/>
        <v>266</v>
      </c>
      <c r="Q31" s="87">
        <v>1</v>
      </c>
      <c r="R31" s="87">
        <v>265</v>
      </c>
      <c r="S31" s="87">
        <v>0</v>
      </c>
      <c r="T31" s="88">
        <f t="shared" si="8"/>
        <v>11.087953313880785</v>
      </c>
      <c r="U31" s="87">
        <v>35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47</v>
      </c>
      <c r="B32" s="86" t="s">
        <v>309</v>
      </c>
      <c r="C32" s="85" t="s">
        <v>310</v>
      </c>
      <c r="D32" s="87">
        <f t="shared" si="0"/>
        <v>5500</v>
      </c>
      <c r="E32" s="87">
        <f t="shared" si="1"/>
        <v>361</v>
      </c>
      <c r="F32" s="106">
        <f t="shared" si="2"/>
        <v>6.5636363636363635</v>
      </c>
      <c r="G32" s="87">
        <v>361</v>
      </c>
      <c r="H32" s="87">
        <v>0</v>
      </c>
      <c r="I32" s="87">
        <f t="shared" si="3"/>
        <v>5139</v>
      </c>
      <c r="J32" s="88">
        <f t="shared" si="4"/>
        <v>93.436363636363637</v>
      </c>
      <c r="K32" s="87">
        <v>1618</v>
      </c>
      <c r="L32" s="88">
        <f t="shared" si="5"/>
        <v>29.418181818181814</v>
      </c>
      <c r="M32" s="87">
        <v>0</v>
      </c>
      <c r="N32" s="88">
        <f t="shared" si="6"/>
        <v>0</v>
      </c>
      <c r="O32" s="87">
        <v>1220</v>
      </c>
      <c r="P32" s="87">
        <f t="shared" si="7"/>
        <v>2301</v>
      </c>
      <c r="Q32" s="87">
        <v>614</v>
      </c>
      <c r="R32" s="87">
        <v>1105</v>
      </c>
      <c r="S32" s="87">
        <v>582</v>
      </c>
      <c r="T32" s="88">
        <f t="shared" si="8"/>
        <v>41.836363636363636</v>
      </c>
      <c r="U32" s="87">
        <v>43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47</v>
      </c>
      <c r="B33" s="86" t="s">
        <v>311</v>
      </c>
      <c r="C33" s="85" t="s">
        <v>312</v>
      </c>
      <c r="D33" s="87">
        <f t="shared" si="0"/>
        <v>3192</v>
      </c>
      <c r="E33" s="87">
        <f t="shared" si="1"/>
        <v>258</v>
      </c>
      <c r="F33" s="106">
        <f t="shared" si="2"/>
        <v>8.0827067669172923</v>
      </c>
      <c r="G33" s="87">
        <v>258</v>
      </c>
      <c r="H33" s="87">
        <v>0</v>
      </c>
      <c r="I33" s="87">
        <f t="shared" si="3"/>
        <v>2934</v>
      </c>
      <c r="J33" s="88">
        <f t="shared" si="4"/>
        <v>91.917293233082702</v>
      </c>
      <c r="K33" s="87">
        <v>1699</v>
      </c>
      <c r="L33" s="88">
        <f t="shared" si="5"/>
        <v>53.226817042606513</v>
      </c>
      <c r="M33" s="87">
        <v>0</v>
      </c>
      <c r="N33" s="88">
        <f t="shared" si="6"/>
        <v>0</v>
      </c>
      <c r="O33" s="87">
        <v>822</v>
      </c>
      <c r="P33" s="87">
        <f t="shared" si="7"/>
        <v>413</v>
      </c>
      <c r="Q33" s="87">
        <v>144</v>
      </c>
      <c r="R33" s="87">
        <v>269</v>
      </c>
      <c r="S33" s="87">
        <v>0</v>
      </c>
      <c r="T33" s="88">
        <f t="shared" si="8"/>
        <v>12.938596491228072</v>
      </c>
      <c r="U33" s="87">
        <v>19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47</v>
      </c>
      <c r="B34" s="86" t="s">
        <v>313</v>
      </c>
      <c r="C34" s="85" t="s">
        <v>314</v>
      </c>
      <c r="D34" s="87">
        <f t="shared" si="0"/>
        <v>12904</v>
      </c>
      <c r="E34" s="87">
        <f t="shared" si="1"/>
        <v>2402</v>
      </c>
      <c r="F34" s="106">
        <f t="shared" si="2"/>
        <v>18.614383137011778</v>
      </c>
      <c r="G34" s="87">
        <v>2402</v>
      </c>
      <c r="H34" s="87">
        <v>0</v>
      </c>
      <c r="I34" s="87">
        <f t="shared" si="3"/>
        <v>10502</v>
      </c>
      <c r="J34" s="88">
        <f t="shared" si="4"/>
        <v>81.385616862988215</v>
      </c>
      <c r="K34" s="87">
        <v>5413</v>
      </c>
      <c r="L34" s="88">
        <f t="shared" si="5"/>
        <v>41.948233106013639</v>
      </c>
      <c r="M34" s="87">
        <v>0</v>
      </c>
      <c r="N34" s="88">
        <f t="shared" si="6"/>
        <v>0</v>
      </c>
      <c r="O34" s="87">
        <v>1501</v>
      </c>
      <c r="P34" s="87">
        <f t="shared" si="7"/>
        <v>3588</v>
      </c>
      <c r="Q34" s="87">
        <v>1282</v>
      </c>
      <c r="R34" s="87">
        <v>2306</v>
      </c>
      <c r="S34" s="87">
        <v>0</v>
      </c>
      <c r="T34" s="88">
        <f t="shared" si="8"/>
        <v>27.805331680099194</v>
      </c>
      <c r="U34" s="87">
        <v>99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47</v>
      </c>
      <c r="B35" s="86" t="s">
        <v>315</v>
      </c>
      <c r="C35" s="85" t="s">
        <v>316</v>
      </c>
      <c r="D35" s="87">
        <f t="shared" si="0"/>
        <v>14604</v>
      </c>
      <c r="E35" s="87">
        <f t="shared" si="1"/>
        <v>4534</v>
      </c>
      <c r="F35" s="106">
        <f t="shared" si="2"/>
        <v>31.046288688030678</v>
      </c>
      <c r="G35" s="87">
        <v>4534</v>
      </c>
      <c r="H35" s="87">
        <v>0</v>
      </c>
      <c r="I35" s="87">
        <f t="shared" si="3"/>
        <v>10070</v>
      </c>
      <c r="J35" s="88">
        <f t="shared" si="4"/>
        <v>68.953711311969329</v>
      </c>
      <c r="K35" s="87">
        <v>3061</v>
      </c>
      <c r="L35" s="88">
        <f t="shared" si="5"/>
        <v>20.96001095590249</v>
      </c>
      <c r="M35" s="87">
        <v>0</v>
      </c>
      <c r="N35" s="88">
        <f t="shared" si="6"/>
        <v>0</v>
      </c>
      <c r="O35" s="87">
        <v>878</v>
      </c>
      <c r="P35" s="87">
        <f t="shared" si="7"/>
        <v>6131</v>
      </c>
      <c r="Q35" s="87">
        <v>2050</v>
      </c>
      <c r="R35" s="87">
        <v>4081</v>
      </c>
      <c r="S35" s="87">
        <v>0</v>
      </c>
      <c r="T35" s="88">
        <f t="shared" si="8"/>
        <v>41.98164886332512</v>
      </c>
      <c r="U35" s="87">
        <v>133</v>
      </c>
      <c r="V35" s="85"/>
      <c r="W35" s="85"/>
      <c r="X35" s="85"/>
      <c r="Y35" s="85" t="s">
        <v>262</v>
      </c>
      <c r="Z35" s="85"/>
      <c r="AA35" s="85"/>
      <c r="AB35" s="85"/>
      <c r="AC35" s="85" t="s">
        <v>262</v>
      </c>
      <c r="AD35" s="115" t="s">
        <v>261</v>
      </c>
    </row>
    <row r="36" spans="1:30" ht="13.5" customHeight="1" x14ac:dyDescent="0.15">
      <c r="A36" s="85" t="s">
        <v>47</v>
      </c>
      <c r="B36" s="86" t="s">
        <v>317</v>
      </c>
      <c r="C36" s="85" t="s">
        <v>318</v>
      </c>
      <c r="D36" s="87">
        <f t="shared" si="0"/>
        <v>3057</v>
      </c>
      <c r="E36" s="87">
        <f t="shared" si="1"/>
        <v>344</v>
      </c>
      <c r="F36" s="106">
        <f t="shared" si="2"/>
        <v>11.252862283284266</v>
      </c>
      <c r="G36" s="87">
        <v>341</v>
      </c>
      <c r="H36" s="87">
        <v>3</v>
      </c>
      <c r="I36" s="87">
        <f t="shared" si="3"/>
        <v>2713</v>
      </c>
      <c r="J36" s="88">
        <f t="shared" si="4"/>
        <v>88.747137716715727</v>
      </c>
      <c r="K36" s="87">
        <v>1311</v>
      </c>
      <c r="L36" s="88">
        <f t="shared" si="5"/>
        <v>42.885181550539748</v>
      </c>
      <c r="M36" s="87">
        <v>0</v>
      </c>
      <c r="N36" s="88">
        <f t="shared" si="6"/>
        <v>0</v>
      </c>
      <c r="O36" s="87">
        <v>897</v>
      </c>
      <c r="P36" s="87">
        <f t="shared" si="7"/>
        <v>505</v>
      </c>
      <c r="Q36" s="87">
        <v>422</v>
      </c>
      <c r="R36" s="87">
        <v>83</v>
      </c>
      <c r="S36" s="87">
        <v>0</v>
      </c>
      <c r="T36" s="88">
        <f t="shared" si="8"/>
        <v>16.519463526333006</v>
      </c>
      <c r="U36" s="87">
        <v>8</v>
      </c>
      <c r="V36" s="85"/>
      <c r="W36" s="85"/>
      <c r="X36" s="85"/>
      <c r="Y36" s="85" t="s">
        <v>262</v>
      </c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47</v>
      </c>
      <c r="B37" s="86" t="s">
        <v>319</v>
      </c>
      <c r="C37" s="85" t="s">
        <v>320</v>
      </c>
      <c r="D37" s="87">
        <f t="shared" si="0"/>
        <v>2964</v>
      </c>
      <c r="E37" s="87">
        <f t="shared" si="1"/>
        <v>995</v>
      </c>
      <c r="F37" s="106">
        <f t="shared" si="2"/>
        <v>33.56950067476383</v>
      </c>
      <c r="G37" s="87">
        <v>995</v>
      </c>
      <c r="H37" s="87">
        <v>0</v>
      </c>
      <c r="I37" s="87">
        <f t="shared" si="3"/>
        <v>1969</v>
      </c>
      <c r="J37" s="88">
        <f t="shared" si="4"/>
        <v>66.43049932523617</v>
      </c>
      <c r="K37" s="87">
        <v>843</v>
      </c>
      <c r="L37" s="88">
        <f t="shared" si="5"/>
        <v>28.441295546558703</v>
      </c>
      <c r="M37" s="87">
        <v>0</v>
      </c>
      <c r="N37" s="88">
        <f t="shared" si="6"/>
        <v>0</v>
      </c>
      <c r="O37" s="87">
        <v>762</v>
      </c>
      <c r="P37" s="87">
        <f t="shared" si="7"/>
        <v>364</v>
      </c>
      <c r="Q37" s="87">
        <v>60</v>
      </c>
      <c r="R37" s="87">
        <v>304</v>
      </c>
      <c r="S37" s="87">
        <v>0</v>
      </c>
      <c r="T37" s="88">
        <f t="shared" si="8"/>
        <v>12.280701754385964</v>
      </c>
      <c r="U37" s="87">
        <v>10</v>
      </c>
      <c r="V37" s="85" t="s">
        <v>262</v>
      </c>
      <c r="W37" s="85"/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47</v>
      </c>
      <c r="B38" s="86" t="s">
        <v>321</v>
      </c>
      <c r="C38" s="85" t="s">
        <v>322</v>
      </c>
      <c r="D38" s="87">
        <f t="shared" si="0"/>
        <v>1380</v>
      </c>
      <c r="E38" s="87">
        <f t="shared" si="1"/>
        <v>65</v>
      </c>
      <c r="F38" s="106">
        <f t="shared" si="2"/>
        <v>4.7101449275362324</v>
      </c>
      <c r="G38" s="87">
        <v>65</v>
      </c>
      <c r="H38" s="87">
        <v>0</v>
      </c>
      <c r="I38" s="87">
        <f t="shared" si="3"/>
        <v>1315</v>
      </c>
      <c r="J38" s="88">
        <f t="shared" si="4"/>
        <v>95.289855072463766</v>
      </c>
      <c r="K38" s="87">
        <v>0</v>
      </c>
      <c r="L38" s="88">
        <f t="shared" si="5"/>
        <v>0</v>
      </c>
      <c r="M38" s="87">
        <v>0</v>
      </c>
      <c r="N38" s="88">
        <f t="shared" si="6"/>
        <v>0</v>
      </c>
      <c r="O38" s="87">
        <v>450</v>
      </c>
      <c r="P38" s="87">
        <f t="shared" si="7"/>
        <v>865</v>
      </c>
      <c r="Q38" s="87">
        <v>83</v>
      </c>
      <c r="R38" s="87">
        <v>782</v>
      </c>
      <c r="S38" s="87">
        <v>0</v>
      </c>
      <c r="T38" s="88">
        <f t="shared" si="8"/>
        <v>62.681159420289859</v>
      </c>
      <c r="U38" s="87">
        <v>9</v>
      </c>
      <c r="V38" s="85"/>
      <c r="W38" s="85" t="s">
        <v>262</v>
      </c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47</v>
      </c>
      <c r="B39" s="86" t="s">
        <v>323</v>
      </c>
      <c r="C39" s="85" t="s">
        <v>324</v>
      </c>
      <c r="D39" s="87">
        <f t="shared" ref="D39:D70" si="10">+SUM(E39,+I39)</f>
        <v>1757</v>
      </c>
      <c r="E39" s="87">
        <f t="shared" ref="E39:E66" si="11">+SUM(G39+H39)</f>
        <v>311</v>
      </c>
      <c r="F39" s="106">
        <f t="shared" ref="F39:F70" si="12">IF(D39&gt;0,E39/D39*100,"-")</f>
        <v>17.700626067159934</v>
      </c>
      <c r="G39" s="87">
        <v>311</v>
      </c>
      <c r="H39" s="87">
        <v>0</v>
      </c>
      <c r="I39" s="87">
        <f t="shared" ref="I39:I66" si="13">+SUM(K39,+M39,O39+P39)</f>
        <v>1446</v>
      </c>
      <c r="J39" s="88">
        <f t="shared" ref="J39:J70" si="14">IF(D39&gt;0,I39/D39*100,"-")</f>
        <v>82.299373932840069</v>
      </c>
      <c r="K39" s="87">
        <v>142</v>
      </c>
      <c r="L39" s="88">
        <f t="shared" ref="L39:L70" si="15">IF(D39&gt;0,K39/D39*100,"-")</f>
        <v>8.0819578827546952</v>
      </c>
      <c r="M39" s="87">
        <v>0</v>
      </c>
      <c r="N39" s="88">
        <f t="shared" ref="N39:N70" si="16">IF(D39&gt;0,M39/D39*100,"-")</f>
        <v>0</v>
      </c>
      <c r="O39" s="87">
        <v>34</v>
      </c>
      <c r="P39" s="87">
        <f t="shared" ref="P39:P70" si="17">SUM(Q39:S39)</f>
        <v>1270</v>
      </c>
      <c r="Q39" s="87">
        <v>145</v>
      </c>
      <c r="R39" s="87">
        <v>1125</v>
      </c>
      <c r="S39" s="87">
        <v>0</v>
      </c>
      <c r="T39" s="88">
        <f t="shared" ref="T39:T66" si="18">IF(D39&gt;0,P39/D39*100,"-")</f>
        <v>72.28229937393283</v>
      </c>
      <c r="U39" s="87">
        <v>13</v>
      </c>
      <c r="V39" s="85"/>
      <c r="W39" s="85"/>
      <c r="X39" s="85"/>
      <c r="Y39" s="85" t="s">
        <v>262</v>
      </c>
      <c r="Z39" s="85"/>
      <c r="AA39" s="85"/>
      <c r="AB39" s="85"/>
      <c r="AC39" s="85" t="s">
        <v>262</v>
      </c>
      <c r="AD39" s="115" t="s">
        <v>261</v>
      </c>
    </row>
    <row r="40" spans="1:30" ht="13.5" customHeight="1" x14ac:dyDescent="0.15">
      <c r="A40" s="85" t="s">
        <v>47</v>
      </c>
      <c r="B40" s="86" t="s">
        <v>325</v>
      </c>
      <c r="C40" s="85" t="s">
        <v>326</v>
      </c>
      <c r="D40" s="87">
        <f t="shared" si="10"/>
        <v>1129</v>
      </c>
      <c r="E40" s="87">
        <f t="shared" si="11"/>
        <v>102</v>
      </c>
      <c r="F40" s="106">
        <f t="shared" si="12"/>
        <v>9.0345438441098302</v>
      </c>
      <c r="G40" s="87">
        <v>102</v>
      </c>
      <c r="H40" s="87">
        <v>0</v>
      </c>
      <c r="I40" s="87">
        <f t="shared" si="13"/>
        <v>1027</v>
      </c>
      <c r="J40" s="88">
        <f t="shared" si="14"/>
        <v>90.965456155890166</v>
      </c>
      <c r="K40" s="87">
        <v>642</v>
      </c>
      <c r="L40" s="88">
        <f t="shared" si="15"/>
        <v>56.864481842338357</v>
      </c>
      <c r="M40" s="87">
        <v>0</v>
      </c>
      <c r="N40" s="88">
        <f t="shared" si="16"/>
        <v>0</v>
      </c>
      <c r="O40" s="87">
        <v>294</v>
      </c>
      <c r="P40" s="87">
        <f t="shared" si="17"/>
        <v>91</v>
      </c>
      <c r="Q40" s="87">
        <v>20</v>
      </c>
      <c r="R40" s="87">
        <v>71</v>
      </c>
      <c r="S40" s="87">
        <v>0</v>
      </c>
      <c r="T40" s="88">
        <f t="shared" si="18"/>
        <v>8.0602302922940652</v>
      </c>
      <c r="U40" s="87">
        <v>5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47</v>
      </c>
      <c r="B41" s="86" t="s">
        <v>327</v>
      </c>
      <c r="C41" s="85" t="s">
        <v>328</v>
      </c>
      <c r="D41" s="87">
        <f t="shared" si="10"/>
        <v>18610</v>
      </c>
      <c r="E41" s="87">
        <f t="shared" si="11"/>
        <v>5235</v>
      </c>
      <c r="F41" s="106">
        <f t="shared" si="12"/>
        <v>28.13003761418592</v>
      </c>
      <c r="G41" s="87">
        <v>5235</v>
      </c>
      <c r="H41" s="87">
        <v>0</v>
      </c>
      <c r="I41" s="87">
        <f t="shared" si="13"/>
        <v>13375</v>
      </c>
      <c r="J41" s="88">
        <f t="shared" si="14"/>
        <v>71.869962385814077</v>
      </c>
      <c r="K41" s="87">
        <v>4680</v>
      </c>
      <c r="L41" s="88">
        <f t="shared" si="15"/>
        <v>25.147770016120361</v>
      </c>
      <c r="M41" s="87">
        <v>0</v>
      </c>
      <c r="N41" s="88">
        <f t="shared" si="16"/>
        <v>0</v>
      </c>
      <c r="O41" s="87">
        <v>0</v>
      </c>
      <c r="P41" s="87">
        <f t="shared" si="17"/>
        <v>8695</v>
      </c>
      <c r="Q41" s="87">
        <v>3978</v>
      </c>
      <c r="R41" s="87">
        <v>4717</v>
      </c>
      <c r="S41" s="87">
        <v>0</v>
      </c>
      <c r="T41" s="88">
        <f t="shared" si="18"/>
        <v>46.722192369693715</v>
      </c>
      <c r="U41" s="87">
        <v>59</v>
      </c>
      <c r="V41" s="85"/>
      <c r="W41" s="85"/>
      <c r="X41" s="85"/>
      <c r="Y41" s="85" t="s">
        <v>262</v>
      </c>
      <c r="Z41" s="85"/>
      <c r="AA41" s="85"/>
      <c r="AB41" s="85"/>
      <c r="AC41" s="85" t="s">
        <v>262</v>
      </c>
      <c r="AD41" s="115" t="s">
        <v>261</v>
      </c>
    </row>
    <row r="42" spans="1:30" ht="13.5" customHeight="1" x14ac:dyDescent="0.15">
      <c r="A42" s="85" t="s">
        <v>47</v>
      </c>
      <c r="B42" s="86" t="s">
        <v>329</v>
      </c>
      <c r="C42" s="85" t="s">
        <v>330</v>
      </c>
      <c r="D42" s="87">
        <f t="shared" si="10"/>
        <v>20432</v>
      </c>
      <c r="E42" s="87">
        <f t="shared" si="11"/>
        <v>771</v>
      </c>
      <c r="F42" s="106">
        <f t="shared" si="12"/>
        <v>3.7734925606891152</v>
      </c>
      <c r="G42" s="87">
        <v>771</v>
      </c>
      <c r="H42" s="87">
        <v>0</v>
      </c>
      <c r="I42" s="87">
        <f t="shared" si="13"/>
        <v>19661</v>
      </c>
      <c r="J42" s="88">
        <f t="shared" si="14"/>
        <v>96.226507439310879</v>
      </c>
      <c r="K42" s="87">
        <v>15378</v>
      </c>
      <c r="L42" s="88">
        <f t="shared" si="15"/>
        <v>75.264291307752544</v>
      </c>
      <c r="M42" s="87">
        <v>0</v>
      </c>
      <c r="N42" s="88">
        <f t="shared" si="16"/>
        <v>0</v>
      </c>
      <c r="O42" s="87">
        <v>1073</v>
      </c>
      <c r="P42" s="87">
        <f t="shared" si="17"/>
        <v>3210</v>
      </c>
      <c r="Q42" s="87">
        <v>1515</v>
      </c>
      <c r="R42" s="87">
        <v>1695</v>
      </c>
      <c r="S42" s="87">
        <v>0</v>
      </c>
      <c r="T42" s="88">
        <f t="shared" si="18"/>
        <v>15.710649960845732</v>
      </c>
      <c r="U42" s="87">
        <v>318</v>
      </c>
      <c r="V42" s="85"/>
      <c r="W42" s="85"/>
      <c r="X42" s="85"/>
      <c r="Y42" s="85" t="s">
        <v>262</v>
      </c>
      <c r="Z42" s="85"/>
      <c r="AA42" s="85"/>
      <c r="AB42" s="85"/>
      <c r="AC42" s="85" t="s">
        <v>262</v>
      </c>
      <c r="AD42" s="115" t="s">
        <v>261</v>
      </c>
    </row>
    <row r="43" spans="1:30" ht="13.5" customHeight="1" x14ac:dyDescent="0.15">
      <c r="A43" s="85" t="s">
        <v>47</v>
      </c>
      <c r="B43" s="86" t="s">
        <v>331</v>
      </c>
      <c r="C43" s="85" t="s">
        <v>332</v>
      </c>
      <c r="D43" s="87">
        <f t="shared" si="10"/>
        <v>6157</v>
      </c>
      <c r="E43" s="87">
        <f t="shared" si="11"/>
        <v>31</v>
      </c>
      <c r="F43" s="106">
        <f t="shared" si="12"/>
        <v>0.50349196037031019</v>
      </c>
      <c r="G43" s="87">
        <v>31</v>
      </c>
      <c r="H43" s="87">
        <v>0</v>
      </c>
      <c r="I43" s="87">
        <f t="shared" si="13"/>
        <v>6126</v>
      </c>
      <c r="J43" s="88">
        <f t="shared" si="14"/>
        <v>99.496508039629688</v>
      </c>
      <c r="K43" s="87">
        <v>0</v>
      </c>
      <c r="L43" s="88">
        <f t="shared" si="15"/>
        <v>0</v>
      </c>
      <c r="M43" s="87">
        <v>0</v>
      </c>
      <c r="N43" s="88">
        <f t="shared" si="16"/>
        <v>0</v>
      </c>
      <c r="O43" s="87">
        <v>5743</v>
      </c>
      <c r="P43" s="87">
        <f t="shared" si="17"/>
        <v>383</v>
      </c>
      <c r="Q43" s="87">
        <v>0</v>
      </c>
      <c r="R43" s="87">
        <v>383</v>
      </c>
      <c r="S43" s="87">
        <v>0</v>
      </c>
      <c r="T43" s="88">
        <f t="shared" si="18"/>
        <v>6.2205619619944779</v>
      </c>
      <c r="U43" s="87">
        <v>140</v>
      </c>
      <c r="V43" s="85"/>
      <c r="W43" s="85"/>
      <c r="X43" s="85"/>
      <c r="Y43" s="85" t="s">
        <v>262</v>
      </c>
      <c r="Z43" s="85"/>
      <c r="AA43" s="85"/>
      <c r="AB43" s="85"/>
      <c r="AC43" s="85" t="s">
        <v>262</v>
      </c>
      <c r="AD43" s="115" t="s">
        <v>261</v>
      </c>
    </row>
    <row r="44" spans="1:30" ht="13.5" customHeight="1" x14ac:dyDescent="0.15">
      <c r="A44" s="85" t="s">
        <v>47</v>
      </c>
      <c r="B44" s="86" t="s">
        <v>333</v>
      </c>
      <c r="C44" s="85" t="s">
        <v>334</v>
      </c>
      <c r="D44" s="87">
        <f t="shared" si="10"/>
        <v>4806</v>
      </c>
      <c r="E44" s="87">
        <f t="shared" si="11"/>
        <v>53</v>
      </c>
      <c r="F44" s="106">
        <f t="shared" si="12"/>
        <v>1.1027881814398668</v>
      </c>
      <c r="G44" s="87">
        <v>53</v>
      </c>
      <c r="H44" s="87">
        <v>0</v>
      </c>
      <c r="I44" s="87">
        <f t="shared" si="13"/>
        <v>4753</v>
      </c>
      <c r="J44" s="88">
        <f t="shared" si="14"/>
        <v>98.897211818560137</v>
      </c>
      <c r="K44" s="87">
        <v>0</v>
      </c>
      <c r="L44" s="88">
        <f t="shared" si="15"/>
        <v>0</v>
      </c>
      <c r="M44" s="87">
        <v>0</v>
      </c>
      <c r="N44" s="88">
        <f t="shared" si="16"/>
        <v>0</v>
      </c>
      <c r="O44" s="87">
        <v>3346</v>
      </c>
      <c r="P44" s="87">
        <f t="shared" si="17"/>
        <v>1407</v>
      </c>
      <c r="Q44" s="87">
        <v>34</v>
      </c>
      <c r="R44" s="87">
        <v>1373</v>
      </c>
      <c r="S44" s="87">
        <v>0</v>
      </c>
      <c r="T44" s="88">
        <f t="shared" si="18"/>
        <v>29.275905118601749</v>
      </c>
      <c r="U44" s="87">
        <v>47</v>
      </c>
      <c r="V44" s="85"/>
      <c r="W44" s="85"/>
      <c r="X44" s="85"/>
      <c r="Y44" s="85" t="s">
        <v>262</v>
      </c>
      <c r="Z44" s="85"/>
      <c r="AA44" s="85"/>
      <c r="AB44" s="85"/>
      <c r="AC44" s="85" t="s">
        <v>262</v>
      </c>
      <c r="AD44" s="115" t="s">
        <v>261</v>
      </c>
    </row>
    <row r="45" spans="1:30" ht="13.5" customHeight="1" x14ac:dyDescent="0.15">
      <c r="A45" s="85" t="s">
        <v>47</v>
      </c>
      <c r="B45" s="86" t="s">
        <v>335</v>
      </c>
      <c r="C45" s="85" t="s">
        <v>336</v>
      </c>
      <c r="D45" s="87">
        <f t="shared" si="10"/>
        <v>16996</v>
      </c>
      <c r="E45" s="87">
        <f t="shared" si="11"/>
        <v>933</v>
      </c>
      <c r="F45" s="106">
        <f t="shared" si="12"/>
        <v>5.4895269475170627</v>
      </c>
      <c r="G45" s="87">
        <v>933</v>
      </c>
      <c r="H45" s="87">
        <v>0</v>
      </c>
      <c r="I45" s="87">
        <f t="shared" si="13"/>
        <v>16063</v>
      </c>
      <c r="J45" s="88">
        <f t="shared" si="14"/>
        <v>94.510473052482936</v>
      </c>
      <c r="K45" s="87">
        <v>9841</v>
      </c>
      <c r="L45" s="88">
        <f t="shared" si="15"/>
        <v>57.901859261002585</v>
      </c>
      <c r="M45" s="87">
        <v>0</v>
      </c>
      <c r="N45" s="88">
        <f t="shared" si="16"/>
        <v>0</v>
      </c>
      <c r="O45" s="87">
        <v>2632</v>
      </c>
      <c r="P45" s="87">
        <f t="shared" si="17"/>
        <v>3590</v>
      </c>
      <c r="Q45" s="87">
        <v>1795</v>
      </c>
      <c r="R45" s="87">
        <v>1795</v>
      </c>
      <c r="S45" s="87">
        <v>0</v>
      </c>
      <c r="T45" s="88">
        <f t="shared" si="18"/>
        <v>21.122617086373264</v>
      </c>
      <c r="U45" s="87">
        <v>265</v>
      </c>
      <c r="V45" s="85"/>
      <c r="W45" s="85"/>
      <c r="X45" s="85"/>
      <c r="Y45" s="85" t="s">
        <v>262</v>
      </c>
      <c r="Z45" s="85"/>
      <c r="AA45" s="85"/>
      <c r="AB45" s="85"/>
      <c r="AC45" s="85" t="s">
        <v>262</v>
      </c>
      <c r="AD45" s="115" t="s">
        <v>261</v>
      </c>
    </row>
    <row r="46" spans="1:30" ht="13.5" customHeight="1" x14ac:dyDescent="0.15">
      <c r="A46" s="85" t="s">
        <v>47</v>
      </c>
      <c r="B46" s="86" t="s">
        <v>337</v>
      </c>
      <c r="C46" s="85" t="s">
        <v>338</v>
      </c>
      <c r="D46" s="87">
        <f t="shared" si="10"/>
        <v>13061</v>
      </c>
      <c r="E46" s="87">
        <f t="shared" si="11"/>
        <v>1225</v>
      </c>
      <c r="F46" s="106">
        <f t="shared" si="12"/>
        <v>9.3790674527218432</v>
      </c>
      <c r="G46" s="87">
        <v>1225</v>
      </c>
      <c r="H46" s="87">
        <v>0</v>
      </c>
      <c r="I46" s="87">
        <f t="shared" si="13"/>
        <v>11836</v>
      </c>
      <c r="J46" s="88">
        <f t="shared" si="14"/>
        <v>90.620932547278159</v>
      </c>
      <c r="K46" s="87">
        <v>4192</v>
      </c>
      <c r="L46" s="88">
        <f t="shared" si="15"/>
        <v>32.095551642293849</v>
      </c>
      <c r="M46" s="87">
        <v>0</v>
      </c>
      <c r="N46" s="88">
        <f t="shared" si="16"/>
        <v>0</v>
      </c>
      <c r="O46" s="87">
        <v>1067</v>
      </c>
      <c r="P46" s="87">
        <f t="shared" si="17"/>
        <v>6577</v>
      </c>
      <c r="Q46" s="87">
        <v>1838</v>
      </c>
      <c r="R46" s="87">
        <v>4739</v>
      </c>
      <c r="S46" s="87">
        <v>0</v>
      </c>
      <c r="T46" s="88">
        <f t="shared" si="18"/>
        <v>50.356021744123723</v>
      </c>
      <c r="U46" s="87">
        <v>158</v>
      </c>
      <c r="V46" s="85" t="s">
        <v>262</v>
      </c>
      <c r="W46" s="85"/>
      <c r="X46" s="85"/>
      <c r="Y46" s="85"/>
      <c r="Z46" s="85" t="s">
        <v>262</v>
      </c>
      <c r="AA46" s="85"/>
      <c r="AB46" s="85"/>
      <c r="AC46" s="85"/>
      <c r="AD46" s="115" t="s">
        <v>261</v>
      </c>
    </row>
    <row r="47" spans="1:30" ht="13.5" customHeight="1" x14ac:dyDescent="0.15">
      <c r="A47" s="85" t="s">
        <v>47</v>
      </c>
      <c r="B47" s="86" t="s">
        <v>339</v>
      </c>
      <c r="C47" s="85" t="s">
        <v>340</v>
      </c>
      <c r="D47" s="87">
        <f t="shared" si="10"/>
        <v>5275</v>
      </c>
      <c r="E47" s="87">
        <f t="shared" si="11"/>
        <v>316</v>
      </c>
      <c r="F47" s="106">
        <f t="shared" si="12"/>
        <v>5.9905213270142177</v>
      </c>
      <c r="G47" s="87">
        <v>316</v>
      </c>
      <c r="H47" s="87">
        <v>0</v>
      </c>
      <c r="I47" s="87">
        <f t="shared" si="13"/>
        <v>4959</v>
      </c>
      <c r="J47" s="88">
        <f t="shared" si="14"/>
        <v>94.009478672985779</v>
      </c>
      <c r="K47" s="87">
        <v>0</v>
      </c>
      <c r="L47" s="88">
        <f t="shared" si="15"/>
        <v>0</v>
      </c>
      <c r="M47" s="87">
        <v>0</v>
      </c>
      <c r="N47" s="88">
        <f t="shared" si="16"/>
        <v>0</v>
      </c>
      <c r="O47" s="87">
        <v>473</v>
      </c>
      <c r="P47" s="87">
        <f t="shared" si="17"/>
        <v>4486</v>
      </c>
      <c r="Q47" s="87">
        <v>1591</v>
      </c>
      <c r="R47" s="87">
        <v>2895</v>
      </c>
      <c r="S47" s="87">
        <v>0</v>
      </c>
      <c r="T47" s="88">
        <f t="shared" si="18"/>
        <v>85.042654028436019</v>
      </c>
      <c r="U47" s="87">
        <v>34</v>
      </c>
      <c r="V47" s="85" t="s">
        <v>262</v>
      </c>
      <c r="W47" s="85"/>
      <c r="X47" s="85"/>
      <c r="Y47" s="85"/>
      <c r="Z47" s="85" t="s">
        <v>262</v>
      </c>
      <c r="AA47" s="85"/>
      <c r="AB47" s="85"/>
      <c r="AC47" s="85"/>
      <c r="AD47" s="115" t="s">
        <v>261</v>
      </c>
    </row>
    <row r="48" spans="1:30" ht="13.5" customHeight="1" x14ac:dyDescent="0.15">
      <c r="A48" s="85" t="s">
        <v>47</v>
      </c>
      <c r="B48" s="86" t="s">
        <v>341</v>
      </c>
      <c r="C48" s="85" t="s">
        <v>342</v>
      </c>
      <c r="D48" s="87">
        <f t="shared" si="10"/>
        <v>8006</v>
      </c>
      <c r="E48" s="87">
        <f t="shared" si="11"/>
        <v>786</v>
      </c>
      <c r="F48" s="106">
        <f t="shared" si="12"/>
        <v>9.8176367724206841</v>
      </c>
      <c r="G48" s="87">
        <v>786</v>
      </c>
      <c r="H48" s="87">
        <v>0</v>
      </c>
      <c r="I48" s="87">
        <f t="shared" si="13"/>
        <v>7220</v>
      </c>
      <c r="J48" s="88">
        <f t="shared" si="14"/>
        <v>90.182363227579316</v>
      </c>
      <c r="K48" s="87">
        <v>2252</v>
      </c>
      <c r="L48" s="88">
        <f t="shared" si="15"/>
        <v>28.128903322508119</v>
      </c>
      <c r="M48" s="87">
        <v>0</v>
      </c>
      <c r="N48" s="88">
        <f t="shared" si="16"/>
        <v>0</v>
      </c>
      <c r="O48" s="87">
        <v>2381</v>
      </c>
      <c r="P48" s="87">
        <f t="shared" si="17"/>
        <v>2587</v>
      </c>
      <c r="Q48" s="87">
        <v>0</v>
      </c>
      <c r="R48" s="87">
        <v>2587</v>
      </c>
      <c r="S48" s="87">
        <v>0</v>
      </c>
      <c r="T48" s="88">
        <f t="shared" si="18"/>
        <v>32.313265051211594</v>
      </c>
      <c r="U48" s="87">
        <v>107</v>
      </c>
      <c r="V48" s="85" t="s">
        <v>262</v>
      </c>
      <c r="W48" s="85"/>
      <c r="X48" s="85"/>
      <c r="Y48" s="85"/>
      <c r="Z48" s="85" t="s">
        <v>262</v>
      </c>
      <c r="AA48" s="85"/>
      <c r="AB48" s="85"/>
      <c r="AC48" s="85"/>
      <c r="AD48" s="115" t="s">
        <v>261</v>
      </c>
    </row>
    <row r="49" spans="1:30" ht="13.5" customHeight="1" x14ac:dyDescent="0.15">
      <c r="A49" s="85" t="s">
        <v>47</v>
      </c>
      <c r="B49" s="86" t="s">
        <v>343</v>
      </c>
      <c r="C49" s="85" t="s">
        <v>344</v>
      </c>
      <c r="D49" s="87">
        <f t="shared" si="10"/>
        <v>2977</v>
      </c>
      <c r="E49" s="87">
        <f t="shared" si="11"/>
        <v>409</v>
      </c>
      <c r="F49" s="106">
        <f t="shared" si="12"/>
        <v>13.738663083641251</v>
      </c>
      <c r="G49" s="87">
        <v>409</v>
      </c>
      <c r="H49" s="87">
        <v>0</v>
      </c>
      <c r="I49" s="87">
        <f t="shared" si="13"/>
        <v>2568</v>
      </c>
      <c r="J49" s="88">
        <f t="shared" si="14"/>
        <v>86.261336916358758</v>
      </c>
      <c r="K49" s="87">
        <v>0</v>
      </c>
      <c r="L49" s="88">
        <f t="shared" si="15"/>
        <v>0</v>
      </c>
      <c r="M49" s="87">
        <v>0</v>
      </c>
      <c r="N49" s="88">
        <f t="shared" si="16"/>
        <v>0</v>
      </c>
      <c r="O49" s="87">
        <v>470</v>
      </c>
      <c r="P49" s="87">
        <f t="shared" si="17"/>
        <v>2098</v>
      </c>
      <c r="Q49" s="87">
        <v>227</v>
      </c>
      <c r="R49" s="87">
        <v>1871</v>
      </c>
      <c r="S49" s="87">
        <v>0</v>
      </c>
      <c r="T49" s="88">
        <f t="shared" si="18"/>
        <v>70.47363117232112</v>
      </c>
      <c r="U49" s="87">
        <v>28</v>
      </c>
      <c r="V49" s="85" t="s">
        <v>262</v>
      </c>
      <c r="W49" s="85"/>
      <c r="X49" s="85"/>
      <c r="Y49" s="85"/>
      <c r="Z49" s="85" t="s">
        <v>262</v>
      </c>
      <c r="AA49" s="85"/>
      <c r="AB49" s="85"/>
      <c r="AC49" s="85"/>
      <c r="AD49" s="115" t="s">
        <v>261</v>
      </c>
    </row>
    <row r="50" spans="1:30" ht="13.5" customHeight="1" x14ac:dyDescent="0.15">
      <c r="A50" s="85" t="s">
        <v>47</v>
      </c>
      <c r="B50" s="86" t="s">
        <v>345</v>
      </c>
      <c r="C50" s="85" t="s">
        <v>346</v>
      </c>
      <c r="D50" s="87">
        <f t="shared" si="10"/>
        <v>13953</v>
      </c>
      <c r="E50" s="87">
        <f t="shared" si="11"/>
        <v>434</v>
      </c>
      <c r="F50" s="106">
        <f t="shared" si="12"/>
        <v>3.1104421988102917</v>
      </c>
      <c r="G50" s="87">
        <v>434</v>
      </c>
      <c r="H50" s="87">
        <v>0</v>
      </c>
      <c r="I50" s="87">
        <f t="shared" si="13"/>
        <v>13519</v>
      </c>
      <c r="J50" s="88">
        <f t="shared" si="14"/>
        <v>96.88955780118971</v>
      </c>
      <c r="K50" s="87">
        <v>0</v>
      </c>
      <c r="L50" s="88">
        <f t="shared" si="15"/>
        <v>0</v>
      </c>
      <c r="M50" s="87">
        <v>0</v>
      </c>
      <c r="N50" s="88">
        <f t="shared" si="16"/>
        <v>0</v>
      </c>
      <c r="O50" s="87">
        <v>0</v>
      </c>
      <c r="P50" s="87">
        <f t="shared" si="17"/>
        <v>13519</v>
      </c>
      <c r="Q50" s="87">
        <v>3214</v>
      </c>
      <c r="R50" s="87">
        <v>10305</v>
      </c>
      <c r="S50" s="87">
        <v>0</v>
      </c>
      <c r="T50" s="88">
        <f t="shared" si="18"/>
        <v>96.88955780118971</v>
      </c>
      <c r="U50" s="87">
        <v>105</v>
      </c>
      <c r="V50" s="85" t="s">
        <v>262</v>
      </c>
      <c r="W50" s="85"/>
      <c r="X50" s="85"/>
      <c r="Y50" s="85"/>
      <c r="Z50" s="85" t="s">
        <v>262</v>
      </c>
      <c r="AA50" s="85"/>
      <c r="AB50" s="85"/>
      <c r="AC50" s="85"/>
      <c r="AD50" s="115" t="s">
        <v>261</v>
      </c>
    </row>
    <row r="51" spans="1:30" ht="13.5" customHeight="1" x14ac:dyDescent="0.15">
      <c r="A51" s="85" t="s">
        <v>47</v>
      </c>
      <c r="B51" s="86" t="s">
        <v>347</v>
      </c>
      <c r="C51" s="85" t="s">
        <v>348</v>
      </c>
      <c r="D51" s="87">
        <f t="shared" si="10"/>
        <v>6225</v>
      </c>
      <c r="E51" s="87">
        <f t="shared" si="11"/>
        <v>210</v>
      </c>
      <c r="F51" s="106">
        <f t="shared" si="12"/>
        <v>3.3734939759036147</v>
      </c>
      <c r="G51" s="87">
        <v>210</v>
      </c>
      <c r="H51" s="87">
        <v>0</v>
      </c>
      <c r="I51" s="87">
        <f t="shared" si="13"/>
        <v>6015</v>
      </c>
      <c r="J51" s="88">
        <f t="shared" si="14"/>
        <v>96.626506024096386</v>
      </c>
      <c r="K51" s="87">
        <v>2289</v>
      </c>
      <c r="L51" s="88">
        <f t="shared" si="15"/>
        <v>36.7710843373494</v>
      </c>
      <c r="M51" s="87">
        <v>0</v>
      </c>
      <c r="N51" s="88">
        <f t="shared" si="16"/>
        <v>0</v>
      </c>
      <c r="O51" s="87">
        <v>0</v>
      </c>
      <c r="P51" s="87">
        <f t="shared" si="17"/>
        <v>3726</v>
      </c>
      <c r="Q51" s="87">
        <v>3726</v>
      </c>
      <c r="R51" s="87">
        <v>0</v>
      </c>
      <c r="S51" s="87">
        <v>0</v>
      </c>
      <c r="T51" s="88">
        <f t="shared" si="18"/>
        <v>59.855421686746993</v>
      </c>
      <c r="U51" s="87">
        <v>53</v>
      </c>
      <c r="V51" s="85" t="s">
        <v>262</v>
      </c>
      <c r="W51" s="85"/>
      <c r="X51" s="85"/>
      <c r="Y51" s="85"/>
      <c r="Z51" s="85" t="s">
        <v>262</v>
      </c>
      <c r="AA51" s="85"/>
      <c r="AB51" s="85"/>
      <c r="AC51" s="85"/>
      <c r="AD51" s="115" t="s">
        <v>261</v>
      </c>
    </row>
    <row r="52" spans="1:30" ht="13.5" customHeight="1" x14ac:dyDescent="0.15">
      <c r="A52" s="85" t="s">
        <v>47</v>
      </c>
      <c r="B52" s="86" t="s">
        <v>349</v>
      </c>
      <c r="C52" s="85" t="s">
        <v>350</v>
      </c>
      <c r="D52" s="87">
        <f t="shared" si="10"/>
        <v>5555</v>
      </c>
      <c r="E52" s="87">
        <f t="shared" si="11"/>
        <v>582</v>
      </c>
      <c r="F52" s="106">
        <f t="shared" si="12"/>
        <v>10.477047704770477</v>
      </c>
      <c r="G52" s="87">
        <v>582</v>
      </c>
      <c r="H52" s="87">
        <v>0</v>
      </c>
      <c r="I52" s="87">
        <f t="shared" si="13"/>
        <v>4973</v>
      </c>
      <c r="J52" s="88">
        <f t="shared" si="14"/>
        <v>89.522952295229516</v>
      </c>
      <c r="K52" s="87">
        <v>0</v>
      </c>
      <c r="L52" s="88">
        <f t="shared" si="15"/>
        <v>0</v>
      </c>
      <c r="M52" s="87">
        <v>0</v>
      </c>
      <c r="N52" s="88">
        <f t="shared" si="16"/>
        <v>0</v>
      </c>
      <c r="O52" s="87">
        <v>1485</v>
      </c>
      <c r="P52" s="87">
        <f t="shared" si="17"/>
        <v>3488</v>
      </c>
      <c r="Q52" s="87">
        <v>1490</v>
      </c>
      <c r="R52" s="87">
        <v>1998</v>
      </c>
      <c r="S52" s="87">
        <v>0</v>
      </c>
      <c r="T52" s="88">
        <f t="shared" si="18"/>
        <v>62.790279027902798</v>
      </c>
      <c r="U52" s="87">
        <v>120</v>
      </c>
      <c r="V52" s="85" t="s">
        <v>262</v>
      </c>
      <c r="W52" s="85"/>
      <c r="X52" s="85"/>
      <c r="Y52" s="85"/>
      <c r="Z52" s="85" t="s">
        <v>262</v>
      </c>
      <c r="AA52" s="85"/>
      <c r="AB52" s="85"/>
      <c r="AC52" s="85"/>
      <c r="AD52" s="115" t="s">
        <v>261</v>
      </c>
    </row>
    <row r="53" spans="1:30" ht="13.5" customHeight="1" x14ac:dyDescent="0.15">
      <c r="A53" s="85" t="s">
        <v>47</v>
      </c>
      <c r="B53" s="86" t="s">
        <v>351</v>
      </c>
      <c r="C53" s="85" t="s">
        <v>352</v>
      </c>
      <c r="D53" s="87">
        <f t="shared" si="10"/>
        <v>5916</v>
      </c>
      <c r="E53" s="87">
        <f t="shared" si="11"/>
        <v>430</v>
      </c>
      <c r="F53" s="106">
        <f t="shared" si="12"/>
        <v>7.2684246112238</v>
      </c>
      <c r="G53" s="87">
        <v>430</v>
      </c>
      <c r="H53" s="87">
        <v>0</v>
      </c>
      <c r="I53" s="87">
        <f t="shared" si="13"/>
        <v>5486</v>
      </c>
      <c r="J53" s="88">
        <f t="shared" si="14"/>
        <v>92.731575388776193</v>
      </c>
      <c r="K53" s="87">
        <v>1536</v>
      </c>
      <c r="L53" s="88">
        <f t="shared" si="15"/>
        <v>25.963488843813387</v>
      </c>
      <c r="M53" s="87">
        <v>0</v>
      </c>
      <c r="N53" s="88">
        <f t="shared" si="16"/>
        <v>0</v>
      </c>
      <c r="O53" s="87">
        <v>60</v>
      </c>
      <c r="P53" s="87">
        <f t="shared" si="17"/>
        <v>3890</v>
      </c>
      <c r="Q53" s="87">
        <v>2007</v>
      </c>
      <c r="R53" s="87">
        <v>1883</v>
      </c>
      <c r="S53" s="87">
        <v>0</v>
      </c>
      <c r="T53" s="88">
        <f t="shared" si="18"/>
        <v>65.753887762001355</v>
      </c>
      <c r="U53" s="87">
        <v>46</v>
      </c>
      <c r="V53" s="85" t="s">
        <v>262</v>
      </c>
      <c r="W53" s="85"/>
      <c r="X53" s="85"/>
      <c r="Y53" s="85"/>
      <c r="Z53" s="85" t="s">
        <v>262</v>
      </c>
      <c r="AA53" s="85"/>
      <c r="AB53" s="85"/>
      <c r="AC53" s="85"/>
      <c r="AD53" s="115" t="s">
        <v>261</v>
      </c>
    </row>
    <row r="54" spans="1:30" ht="13.5" customHeight="1" x14ac:dyDescent="0.15">
      <c r="A54" s="85" t="s">
        <v>47</v>
      </c>
      <c r="B54" s="86" t="s">
        <v>353</v>
      </c>
      <c r="C54" s="85" t="s">
        <v>354</v>
      </c>
      <c r="D54" s="87">
        <f t="shared" si="10"/>
        <v>4608</v>
      </c>
      <c r="E54" s="87">
        <f t="shared" si="11"/>
        <v>1230</v>
      </c>
      <c r="F54" s="106">
        <f t="shared" si="12"/>
        <v>26.692708333333332</v>
      </c>
      <c r="G54" s="87">
        <v>1230</v>
      </c>
      <c r="H54" s="87">
        <v>0</v>
      </c>
      <c r="I54" s="87">
        <f t="shared" si="13"/>
        <v>3378</v>
      </c>
      <c r="J54" s="88">
        <f t="shared" si="14"/>
        <v>73.307291666666657</v>
      </c>
      <c r="K54" s="87">
        <v>0</v>
      </c>
      <c r="L54" s="88">
        <f t="shared" si="15"/>
        <v>0</v>
      </c>
      <c r="M54" s="87">
        <v>0</v>
      </c>
      <c r="N54" s="88">
        <f t="shared" si="16"/>
        <v>0</v>
      </c>
      <c r="O54" s="87">
        <v>2051</v>
      </c>
      <c r="P54" s="87">
        <f t="shared" si="17"/>
        <v>1327</v>
      </c>
      <c r="Q54" s="87">
        <v>90</v>
      </c>
      <c r="R54" s="87">
        <v>1153</v>
      </c>
      <c r="S54" s="87">
        <v>84</v>
      </c>
      <c r="T54" s="88">
        <f t="shared" si="18"/>
        <v>28.797743055555557</v>
      </c>
      <c r="U54" s="87">
        <v>0</v>
      </c>
      <c r="V54" s="85" t="s">
        <v>262</v>
      </c>
      <c r="W54" s="85"/>
      <c r="X54" s="85"/>
      <c r="Y54" s="85"/>
      <c r="Z54" s="85" t="s">
        <v>262</v>
      </c>
      <c r="AA54" s="85"/>
      <c r="AB54" s="85"/>
      <c r="AC54" s="85"/>
      <c r="AD54" s="115" t="s">
        <v>261</v>
      </c>
    </row>
    <row r="55" spans="1:30" ht="13.5" customHeight="1" x14ac:dyDescent="0.15">
      <c r="A55" s="85" t="s">
        <v>47</v>
      </c>
      <c r="B55" s="86" t="s">
        <v>355</v>
      </c>
      <c r="C55" s="85" t="s">
        <v>356</v>
      </c>
      <c r="D55" s="87">
        <f t="shared" si="10"/>
        <v>16332</v>
      </c>
      <c r="E55" s="87">
        <f t="shared" si="11"/>
        <v>3042</v>
      </c>
      <c r="F55" s="106">
        <f t="shared" si="12"/>
        <v>18.626010286554003</v>
      </c>
      <c r="G55" s="87">
        <v>3042</v>
      </c>
      <c r="H55" s="87">
        <v>0</v>
      </c>
      <c r="I55" s="87">
        <f t="shared" si="13"/>
        <v>13290</v>
      </c>
      <c r="J55" s="88">
        <f t="shared" si="14"/>
        <v>81.373989713445994</v>
      </c>
      <c r="K55" s="87">
        <v>2113</v>
      </c>
      <c r="L55" s="88">
        <f t="shared" si="15"/>
        <v>12.937790840068578</v>
      </c>
      <c r="M55" s="87">
        <v>0</v>
      </c>
      <c r="N55" s="88">
        <f t="shared" si="16"/>
        <v>0</v>
      </c>
      <c r="O55" s="87">
        <v>2051</v>
      </c>
      <c r="P55" s="87">
        <f t="shared" si="17"/>
        <v>9126</v>
      </c>
      <c r="Q55" s="87">
        <v>0</v>
      </c>
      <c r="R55" s="87">
        <v>3478</v>
      </c>
      <c r="S55" s="87">
        <v>5648</v>
      </c>
      <c r="T55" s="88">
        <f t="shared" si="18"/>
        <v>55.878030859662012</v>
      </c>
      <c r="U55" s="87">
        <v>75</v>
      </c>
      <c r="V55" s="85" t="s">
        <v>262</v>
      </c>
      <c r="W55" s="85"/>
      <c r="X55" s="85"/>
      <c r="Y55" s="85"/>
      <c r="Z55" s="85" t="s">
        <v>262</v>
      </c>
      <c r="AA55" s="85"/>
      <c r="AB55" s="85"/>
      <c r="AC55" s="85"/>
      <c r="AD55" s="115" t="s">
        <v>261</v>
      </c>
    </row>
    <row r="56" spans="1:30" ht="13.5" customHeight="1" x14ac:dyDescent="0.15">
      <c r="A56" s="85" t="s">
        <v>47</v>
      </c>
      <c r="B56" s="86" t="s">
        <v>357</v>
      </c>
      <c r="C56" s="85" t="s">
        <v>358</v>
      </c>
      <c r="D56" s="87">
        <f t="shared" si="10"/>
        <v>9372</v>
      </c>
      <c r="E56" s="87">
        <f t="shared" si="11"/>
        <v>432</v>
      </c>
      <c r="F56" s="106">
        <f t="shared" si="12"/>
        <v>4.6094750320102431</v>
      </c>
      <c r="G56" s="87">
        <v>432</v>
      </c>
      <c r="H56" s="87">
        <v>0</v>
      </c>
      <c r="I56" s="87">
        <f t="shared" si="13"/>
        <v>8940</v>
      </c>
      <c r="J56" s="88">
        <f t="shared" si="14"/>
        <v>95.390524967989748</v>
      </c>
      <c r="K56" s="87">
        <v>0</v>
      </c>
      <c r="L56" s="88">
        <f t="shared" si="15"/>
        <v>0</v>
      </c>
      <c r="M56" s="87">
        <v>0</v>
      </c>
      <c r="N56" s="88">
        <f t="shared" si="16"/>
        <v>0</v>
      </c>
      <c r="O56" s="87">
        <v>0</v>
      </c>
      <c r="P56" s="87">
        <f t="shared" si="17"/>
        <v>8940</v>
      </c>
      <c r="Q56" s="87">
        <v>3464</v>
      </c>
      <c r="R56" s="87">
        <v>5476</v>
      </c>
      <c r="S56" s="87">
        <v>0</v>
      </c>
      <c r="T56" s="88">
        <f t="shared" si="18"/>
        <v>95.390524967989748</v>
      </c>
      <c r="U56" s="87">
        <v>155</v>
      </c>
      <c r="V56" s="85" t="s">
        <v>262</v>
      </c>
      <c r="W56" s="85"/>
      <c r="X56" s="85"/>
      <c r="Y56" s="85"/>
      <c r="Z56" s="85" t="s">
        <v>262</v>
      </c>
      <c r="AA56" s="85"/>
      <c r="AB56" s="85"/>
      <c r="AC56" s="85"/>
      <c r="AD56" s="115" t="s">
        <v>261</v>
      </c>
    </row>
    <row r="57" spans="1:30" ht="13.5" customHeight="1" x14ac:dyDescent="0.15">
      <c r="A57" s="85" t="s">
        <v>47</v>
      </c>
      <c r="B57" s="86" t="s">
        <v>359</v>
      </c>
      <c r="C57" s="85" t="s">
        <v>360</v>
      </c>
      <c r="D57" s="87">
        <f t="shared" si="10"/>
        <v>4645</v>
      </c>
      <c r="E57" s="87">
        <f t="shared" si="11"/>
        <v>472</v>
      </c>
      <c r="F57" s="106">
        <f t="shared" si="12"/>
        <v>10.161463939720129</v>
      </c>
      <c r="G57" s="87">
        <v>472</v>
      </c>
      <c r="H57" s="87">
        <v>0</v>
      </c>
      <c r="I57" s="87">
        <f t="shared" si="13"/>
        <v>4173</v>
      </c>
      <c r="J57" s="88">
        <f t="shared" si="14"/>
        <v>89.838536060279878</v>
      </c>
      <c r="K57" s="87">
        <v>2947</v>
      </c>
      <c r="L57" s="88">
        <f t="shared" si="15"/>
        <v>63.444564047362753</v>
      </c>
      <c r="M57" s="87">
        <v>0</v>
      </c>
      <c r="N57" s="88">
        <f t="shared" si="16"/>
        <v>0</v>
      </c>
      <c r="O57" s="87">
        <v>331</v>
      </c>
      <c r="P57" s="87">
        <f t="shared" si="17"/>
        <v>895</v>
      </c>
      <c r="Q57" s="87">
        <v>0</v>
      </c>
      <c r="R57" s="87">
        <v>895</v>
      </c>
      <c r="S57" s="87">
        <v>0</v>
      </c>
      <c r="T57" s="88">
        <f t="shared" si="18"/>
        <v>19.268030139935412</v>
      </c>
      <c r="U57" s="87">
        <v>63</v>
      </c>
      <c r="V57" s="85" t="s">
        <v>262</v>
      </c>
      <c r="W57" s="85"/>
      <c r="X57" s="85"/>
      <c r="Y57" s="85"/>
      <c r="Z57" s="85" t="s">
        <v>262</v>
      </c>
      <c r="AA57" s="85"/>
      <c r="AB57" s="85"/>
      <c r="AC57" s="85"/>
      <c r="AD57" s="115" t="s">
        <v>261</v>
      </c>
    </row>
    <row r="58" spans="1:30" ht="13.5" customHeight="1" x14ac:dyDescent="0.15">
      <c r="A58" s="85" t="s">
        <v>47</v>
      </c>
      <c r="B58" s="86" t="s">
        <v>361</v>
      </c>
      <c r="C58" s="85" t="s">
        <v>362</v>
      </c>
      <c r="D58" s="87">
        <f t="shared" si="10"/>
        <v>6533</v>
      </c>
      <c r="E58" s="87">
        <f t="shared" si="11"/>
        <v>0</v>
      </c>
      <c r="F58" s="106">
        <f t="shared" si="12"/>
        <v>0</v>
      </c>
      <c r="G58" s="87">
        <v>0</v>
      </c>
      <c r="H58" s="87">
        <v>0</v>
      </c>
      <c r="I58" s="87">
        <f t="shared" si="13"/>
        <v>6533</v>
      </c>
      <c r="J58" s="88">
        <f t="shared" si="14"/>
        <v>100</v>
      </c>
      <c r="K58" s="87">
        <v>5208</v>
      </c>
      <c r="L58" s="88">
        <f t="shared" si="15"/>
        <v>79.718352977192723</v>
      </c>
      <c r="M58" s="87">
        <v>0</v>
      </c>
      <c r="N58" s="88">
        <f t="shared" si="16"/>
        <v>0</v>
      </c>
      <c r="O58" s="87">
        <v>0</v>
      </c>
      <c r="P58" s="87">
        <f t="shared" si="17"/>
        <v>1325</v>
      </c>
      <c r="Q58" s="87">
        <v>369</v>
      </c>
      <c r="R58" s="87">
        <v>956</v>
      </c>
      <c r="S58" s="87">
        <v>0</v>
      </c>
      <c r="T58" s="88">
        <f t="shared" si="18"/>
        <v>20.281647022807288</v>
      </c>
      <c r="U58" s="87">
        <v>152</v>
      </c>
      <c r="V58" s="85" t="s">
        <v>262</v>
      </c>
      <c r="W58" s="85"/>
      <c r="X58" s="85"/>
      <c r="Y58" s="85"/>
      <c r="Z58" s="85" t="s">
        <v>262</v>
      </c>
      <c r="AA58" s="85"/>
      <c r="AB58" s="85"/>
      <c r="AC58" s="85"/>
      <c r="AD58" s="115" t="s">
        <v>261</v>
      </c>
    </row>
    <row r="59" spans="1:30" ht="13.5" customHeight="1" x14ac:dyDescent="0.15">
      <c r="A59" s="85" t="s">
        <v>47</v>
      </c>
      <c r="B59" s="86" t="s">
        <v>363</v>
      </c>
      <c r="C59" s="85" t="s">
        <v>364</v>
      </c>
      <c r="D59" s="87">
        <f t="shared" si="10"/>
        <v>11558</v>
      </c>
      <c r="E59" s="87">
        <f t="shared" si="11"/>
        <v>150</v>
      </c>
      <c r="F59" s="106">
        <f t="shared" si="12"/>
        <v>1.2978023879563938</v>
      </c>
      <c r="G59" s="87">
        <v>150</v>
      </c>
      <c r="H59" s="87">
        <v>0</v>
      </c>
      <c r="I59" s="87">
        <f t="shared" si="13"/>
        <v>11408</v>
      </c>
      <c r="J59" s="88">
        <f t="shared" si="14"/>
        <v>98.702197612043605</v>
      </c>
      <c r="K59" s="87">
        <v>6063</v>
      </c>
      <c r="L59" s="88">
        <f t="shared" si="15"/>
        <v>52.457172521197435</v>
      </c>
      <c r="M59" s="87">
        <v>0</v>
      </c>
      <c r="N59" s="88">
        <f t="shared" si="16"/>
        <v>0</v>
      </c>
      <c r="O59" s="87">
        <v>2770</v>
      </c>
      <c r="P59" s="87">
        <f t="shared" si="17"/>
        <v>2575</v>
      </c>
      <c r="Q59" s="87">
        <v>120</v>
      </c>
      <c r="R59" s="87">
        <v>2455</v>
      </c>
      <c r="S59" s="87">
        <v>0</v>
      </c>
      <c r="T59" s="88">
        <f t="shared" si="18"/>
        <v>22.278940993251428</v>
      </c>
      <c r="U59" s="87">
        <v>93</v>
      </c>
      <c r="V59" s="85" t="s">
        <v>262</v>
      </c>
      <c r="W59" s="85"/>
      <c r="X59" s="85"/>
      <c r="Y59" s="85"/>
      <c r="Z59" s="85" t="s">
        <v>262</v>
      </c>
      <c r="AA59" s="85"/>
      <c r="AB59" s="85"/>
      <c r="AC59" s="85"/>
      <c r="AD59" s="115" t="s">
        <v>261</v>
      </c>
    </row>
    <row r="60" spans="1:30" ht="13.5" customHeight="1" x14ac:dyDescent="0.15">
      <c r="A60" s="85" t="s">
        <v>47</v>
      </c>
      <c r="B60" s="86" t="s">
        <v>365</v>
      </c>
      <c r="C60" s="85" t="s">
        <v>366</v>
      </c>
      <c r="D60" s="87">
        <f t="shared" si="10"/>
        <v>2295</v>
      </c>
      <c r="E60" s="87">
        <f t="shared" si="11"/>
        <v>422</v>
      </c>
      <c r="F60" s="106">
        <f t="shared" si="12"/>
        <v>18.387799564270153</v>
      </c>
      <c r="G60" s="87">
        <v>422</v>
      </c>
      <c r="H60" s="87">
        <v>0</v>
      </c>
      <c r="I60" s="87">
        <f t="shared" si="13"/>
        <v>1873</v>
      </c>
      <c r="J60" s="88">
        <f t="shared" si="14"/>
        <v>81.612200435729847</v>
      </c>
      <c r="K60" s="87">
        <v>0</v>
      </c>
      <c r="L60" s="88">
        <f t="shared" si="15"/>
        <v>0</v>
      </c>
      <c r="M60" s="87">
        <v>0</v>
      </c>
      <c r="N60" s="88">
        <f t="shared" si="16"/>
        <v>0</v>
      </c>
      <c r="O60" s="87">
        <v>0</v>
      </c>
      <c r="P60" s="87">
        <f t="shared" si="17"/>
        <v>1873</v>
      </c>
      <c r="Q60" s="87">
        <v>164</v>
      </c>
      <c r="R60" s="87">
        <v>1709</v>
      </c>
      <c r="S60" s="87">
        <v>0</v>
      </c>
      <c r="T60" s="88">
        <f t="shared" si="18"/>
        <v>81.612200435729847</v>
      </c>
      <c r="U60" s="87">
        <v>26</v>
      </c>
      <c r="V60" s="85" t="s">
        <v>262</v>
      </c>
      <c r="W60" s="85"/>
      <c r="X60" s="85"/>
      <c r="Y60" s="85"/>
      <c r="Z60" s="85" t="s">
        <v>262</v>
      </c>
      <c r="AA60" s="85"/>
      <c r="AB60" s="85"/>
      <c r="AC60" s="85"/>
      <c r="AD60" s="115" t="s">
        <v>261</v>
      </c>
    </row>
    <row r="61" spans="1:30" ht="13.5" customHeight="1" x14ac:dyDescent="0.15">
      <c r="A61" s="85" t="s">
        <v>47</v>
      </c>
      <c r="B61" s="86" t="s">
        <v>367</v>
      </c>
      <c r="C61" s="85" t="s">
        <v>368</v>
      </c>
      <c r="D61" s="87">
        <f t="shared" si="10"/>
        <v>9984</v>
      </c>
      <c r="E61" s="87">
        <f t="shared" si="11"/>
        <v>0</v>
      </c>
      <c r="F61" s="106">
        <f t="shared" si="12"/>
        <v>0</v>
      </c>
      <c r="G61" s="87">
        <v>0</v>
      </c>
      <c r="H61" s="87">
        <v>0</v>
      </c>
      <c r="I61" s="87">
        <f t="shared" si="13"/>
        <v>9984</v>
      </c>
      <c r="J61" s="88">
        <f t="shared" si="14"/>
        <v>100</v>
      </c>
      <c r="K61" s="87">
        <v>5799</v>
      </c>
      <c r="L61" s="88">
        <f t="shared" si="15"/>
        <v>58.082932692307686</v>
      </c>
      <c r="M61" s="87">
        <v>0</v>
      </c>
      <c r="N61" s="88">
        <f t="shared" si="16"/>
        <v>0</v>
      </c>
      <c r="O61" s="87">
        <v>1936</v>
      </c>
      <c r="P61" s="87">
        <f t="shared" si="17"/>
        <v>2249</v>
      </c>
      <c r="Q61" s="87">
        <v>1858</v>
      </c>
      <c r="R61" s="87">
        <v>391</v>
      </c>
      <c r="S61" s="87">
        <v>0</v>
      </c>
      <c r="T61" s="88">
        <f t="shared" si="18"/>
        <v>22.526041666666664</v>
      </c>
      <c r="U61" s="87">
        <v>47</v>
      </c>
      <c r="V61" s="85"/>
      <c r="W61" s="85"/>
      <c r="X61" s="85"/>
      <c r="Y61" s="85" t="s">
        <v>262</v>
      </c>
      <c r="Z61" s="85"/>
      <c r="AA61" s="85"/>
      <c r="AB61" s="85"/>
      <c r="AC61" s="85" t="s">
        <v>262</v>
      </c>
      <c r="AD61" s="115" t="s">
        <v>261</v>
      </c>
    </row>
    <row r="62" spans="1:30" ht="13.5" customHeight="1" x14ac:dyDescent="0.15">
      <c r="A62" s="85" t="s">
        <v>47</v>
      </c>
      <c r="B62" s="86" t="s">
        <v>369</v>
      </c>
      <c r="C62" s="85" t="s">
        <v>370</v>
      </c>
      <c r="D62" s="87">
        <f t="shared" si="10"/>
        <v>5477</v>
      </c>
      <c r="E62" s="87">
        <f t="shared" si="11"/>
        <v>5477</v>
      </c>
      <c r="F62" s="106">
        <f t="shared" si="12"/>
        <v>100</v>
      </c>
      <c r="G62" s="87">
        <v>5477</v>
      </c>
      <c r="H62" s="87">
        <v>0</v>
      </c>
      <c r="I62" s="87">
        <f t="shared" si="13"/>
        <v>0</v>
      </c>
      <c r="J62" s="88">
        <f t="shared" si="14"/>
        <v>0</v>
      </c>
      <c r="K62" s="87">
        <v>0</v>
      </c>
      <c r="L62" s="88">
        <f t="shared" si="15"/>
        <v>0</v>
      </c>
      <c r="M62" s="87">
        <v>0</v>
      </c>
      <c r="N62" s="88">
        <f t="shared" si="16"/>
        <v>0</v>
      </c>
      <c r="O62" s="87">
        <v>0</v>
      </c>
      <c r="P62" s="87">
        <f t="shared" si="17"/>
        <v>0</v>
      </c>
      <c r="Q62" s="87">
        <v>0</v>
      </c>
      <c r="R62" s="87">
        <v>0</v>
      </c>
      <c r="S62" s="87">
        <v>0</v>
      </c>
      <c r="T62" s="88">
        <f t="shared" si="18"/>
        <v>0</v>
      </c>
      <c r="U62" s="87">
        <v>0</v>
      </c>
      <c r="V62" s="85" t="s">
        <v>262</v>
      </c>
      <c r="W62" s="85"/>
      <c r="X62" s="85"/>
      <c r="Y62" s="85"/>
      <c r="Z62" s="85" t="s">
        <v>262</v>
      </c>
      <c r="AA62" s="85"/>
      <c r="AB62" s="85"/>
      <c r="AC62" s="85"/>
      <c r="AD62" s="115" t="s">
        <v>261</v>
      </c>
    </row>
    <row r="63" spans="1:30" ht="13.5" customHeight="1" x14ac:dyDescent="0.15">
      <c r="A63" s="85" t="s">
        <v>47</v>
      </c>
      <c r="B63" s="86" t="s">
        <v>371</v>
      </c>
      <c r="C63" s="85" t="s">
        <v>372</v>
      </c>
      <c r="D63" s="87">
        <f t="shared" si="10"/>
        <v>15257</v>
      </c>
      <c r="E63" s="87">
        <f t="shared" si="11"/>
        <v>1784</v>
      </c>
      <c r="F63" s="106">
        <f t="shared" si="12"/>
        <v>11.692993380087827</v>
      </c>
      <c r="G63" s="87">
        <v>1784</v>
      </c>
      <c r="H63" s="87">
        <v>0</v>
      </c>
      <c r="I63" s="87">
        <f t="shared" si="13"/>
        <v>13473</v>
      </c>
      <c r="J63" s="88">
        <f t="shared" si="14"/>
        <v>88.307006619912173</v>
      </c>
      <c r="K63" s="87">
        <v>5446</v>
      </c>
      <c r="L63" s="88">
        <f t="shared" si="15"/>
        <v>35.695090778003539</v>
      </c>
      <c r="M63" s="87">
        <v>0</v>
      </c>
      <c r="N63" s="88">
        <f t="shared" si="16"/>
        <v>0</v>
      </c>
      <c r="O63" s="87">
        <v>421</v>
      </c>
      <c r="P63" s="87">
        <f t="shared" si="17"/>
        <v>7606</v>
      </c>
      <c r="Q63" s="87">
        <v>2065</v>
      </c>
      <c r="R63" s="87">
        <v>5541</v>
      </c>
      <c r="S63" s="87">
        <v>0</v>
      </c>
      <c r="T63" s="88">
        <f t="shared" si="18"/>
        <v>49.852526709051581</v>
      </c>
      <c r="U63" s="87">
        <v>73</v>
      </c>
      <c r="V63" s="85" t="s">
        <v>262</v>
      </c>
      <c r="W63" s="85"/>
      <c r="X63" s="85"/>
      <c r="Y63" s="85"/>
      <c r="Z63" s="85" t="s">
        <v>262</v>
      </c>
      <c r="AA63" s="85"/>
      <c r="AB63" s="85"/>
      <c r="AC63" s="85"/>
      <c r="AD63" s="115" t="s">
        <v>261</v>
      </c>
    </row>
    <row r="64" spans="1:30" ht="13.5" customHeight="1" x14ac:dyDescent="0.15">
      <c r="A64" s="85" t="s">
        <v>47</v>
      </c>
      <c r="B64" s="86" t="s">
        <v>373</v>
      </c>
      <c r="C64" s="85" t="s">
        <v>374</v>
      </c>
      <c r="D64" s="87">
        <f t="shared" si="10"/>
        <v>1283</v>
      </c>
      <c r="E64" s="87">
        <f t="shared" si="11"/>
        <v>83</v>
      </c>
      <c r="F64" s="106">
        <f t="shared" si="12"/>
        <v>6.4692127825409198</v>
      </c>
      <c r="G64" s="87">
        <v>83</v>
      </c>
      <c r="H64" s="87">
        <v>0</v>
      </c>
      <c r="I64" s="87">
        <f t="shared" si="13"/>
        <v>1200</v>
      </c>
      <c r="J64" s="88">
        <f t="shared" si="14"/>
        <v>93.530787217459078</v>
      </c>
      <c r="K64" s="87">
        <v>0</v>
      </c>
      <c r="L64" s="88">
        <f t="shared" si="15"/>
        <v>0</v>
      </c>
      <c r="M64" s="87">
        <v>0</v>
      </c>
      <c r="N64" s="88">
        <f t="shared" si="16"/>
        <v>0</v>
      </c>
      <c r="O64" s="87">
        <v>0</v>
      </c>
      <c r="P64" s="87">
        <f t="shared" si="17"/>
        <v>1200</v>
      </c>
      <c r="Q64" s="87">
        <v>0</v>
      </c>
      <c r="R64" s="87">
        <v>1200</v>
      </c>
      <c r="S64" s="87">
        <v>0</v>
      </c>
      <c r="T64" s="88">
        <f t="shared" si="18"/>
        <v>93.530787217459078</v>
      </c>
      <c r="U64" s="87">
        <v>18</v>
      </c>
      <c r="V64" s="85" t="s">
        <v>262</v>
      </c>
      <c r="W64" s="85"/>
      <c r="X64" s="85"/>
      <c r="Y64" s="85"/>
      <c r="Z64" s="85" t="s">
        <v>262</v>
      </c>
      <c r="AA64" s="85"/>
      <c r="AB64" s="85"/>
      <c r="AC64" s="85"/>
      <c r="AD64" s="115" t="s">
        <v>261</v>
      </c>
    </row>
    <row r="65" spans="1:30" ht="13.5" customHeight="1" x14ac:dyDescent="0.15">
      <c r="A65" s="85" t="s">
        <v>47</v>
      </c>
      <c r="B65" s="86" t="s">
        <v>375</v>
      </c>
      <c r="C65" s="85" t="s">
        <v>376</v>
      </c>
      <c r="D65" s="87">
        <f t="shared" si="10"/>
        <v>7623</v>
      </c>
      <c r="E65" s="87">
        <f t="shared" si="11"/>
        <v>468</v>
      </c>
      <c r="F65" s="106">
        <f t="shared" si="12"/>
        <v>6.1393152302243212</v>
      </c>
      <c r="G65" s="87">
        <v>468</v>
      </c>
      <c r="H65" s="87">
        <v>0</v>
      </c>
      <c r="I65" s="87">
        <f t="shared" si="13"/>
        <v>7155</v>
      </c>
      <c r="J65" s="88">
        <f t="shared" si="14"/>
        <v>93.860684769775688</v>
      </c>
      <c r="K65" s="87">
        <v>3290</v>
      </c>
      <c r="L65" s="88">
        <f t="shared" si="15"/>
        <v>43.158861340679522</v>
      </c>
      <c r="M65" s="87">
        <v>0</v>
      </c>
      <c r="N65" s="88">
        <f t="shared" si="16"/>
        <v>0</v>
      </c>
      <c r="O65" s="87">
        <v>907</v>
      </c>
      <c r="P65" s="87">
        <f t="shared" si="17"/>
        <v>2958</v>
      </c>
      <c r="Q65" s="87">
        <v>533</v>
      </c>
      <c r="R65" s="87">
        <v>2425</v>
      </c>
      <c r="S65" s="87">
        <v>0</v>
      </c>
      <c r="T65" s="88">
        <f t="shared" si="18"/>
        <v>38.803620621802445</v>
      </c>
      <c r="U65" s="87">
        <v>59</v>
      </c>
      <c r="V65" s="85"/>
      <c r="W65" s="85"/>
      <c r="X65" s="85"/>
      <c r="Y65" s="85" t="s">
        <v>262</v>
      </c>
      <c r="Z65" s="85"/>
      <c r="AA65" s="85"/>
      <c r="AB65" s="85"/>
      <c r="AC65" s="85" t="s">
        <v>262</v>
      </c>
      <c r="AD65" s="115" t="s">
        <v>261</v>
      </c>
    </row>
    <row r="66" spans="1:30" ht="13.5" customHeight="1" x14ac:dyDescent="0.15">
      <c r="A66" s="85" t="s">
        <v>47</v>
      </c>
      <c r="B66" s="86" t="s">
        <v>377</v>
      </c>
      <c r="C66" s="85" t="s">
        <v>378</v>
      </c>
      <c r="D66" s="87">
        <f t="shared" si="10"/>
        <v>4767</v>
      </c>
      <c r="E66" s="87">
        <f t="shared" si="11"/>
        <v>1190</v>
      </c>
      <c r="F66" s="106">
        <f t="shared" si="12"/>
        <v>24.963289280469898</v>
      </c>
      <c r="G66" s="87">
        <v>1190</v>
      </c>
      <c r="H66" s="87">
        <v>0</v>
      </c>
      <c r="I66" s="87">
        <f t="shared" si="13"/>
        <v>3577</v>
      </c>
      <c r="J66" s="88">
        <f t="shared" si="14"/>
        <v>75.036710719530092</v>
      </c>
      <c r="K66" s="87">
        <v>0</v>
      </c>
      <c r="L66" s="88">
        <f t="shared" si="15"/>
        <v>0</v>
      </c>
      <c r="M66" s="87">
        <v>0</v>
      </c>
      <c r="N66" s="88">
        <f t="shared" si="16"/>
        <v>0</v>
      </c>
      <c r="O66" s="87">
        <v>362</v>
      </c>
      <c r="P66" s="87">
        <f t="shared" si="17"/>
        <v>3215</v>
      </c>
      <c r="Q66" s="87">
        <v>140</v>
      </c>
      <c r="R66" s="87">
        <v>3075</v>
      </c>
      <c r="S66" s="87">
        <v>0</v>
      </c>
      <c r="T66" s="88">
        <f t="shared" si="18"/>
        <v>67.44283616530312</v>
      </c>
      <c r="U66" s="87">
        <v>51</v>
      </c>
      <c r="V66" s="85" t="s">
        <v>262</v>
      </c>
      <c r="W66" s="85"/>
      <c r="X66" s="85"/>
      <c r="Y66" s="85"/>
      <c r="Z66" s="85" t="s">
        <v>262</v>
      </c>
      <c r="AA66" s="85"/>
      <c r="AB66" s="85"/>
      <c r="AC66" s="85"/>
      <c r="AD66" s="115" t="s">
        <v>261</v>
      </c>
    </row>
    <row r="67" spans="1:30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30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30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30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30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30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30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30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30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30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30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30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30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30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66">
    <sortCondition ref="A8:A66"/>
    <sortCondition ref="B8:B66"/>
    <sortCondition ref="C8:C6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福島県</v>
      </c>
      <c r="B7" s="90" t="str">
        <f>水洗化人口等!B7</f>
        <v>07000</v>
      </c>
      <c r="C7" s="89" t="s">
        <v>198</v>
      </c>
      <c r="D7" s="91">
        <f t="shared" ref="D7:D38" si="0">SUM(E7,+H7,+K7)</f>
        <v>576209</v>
      </c>
      <c r="E7" s="91">
        <f t="shared" ref="E7:E38" si="1">SUM(F7:G7)</f>
        <v>9534</v>
      </c>
      <c r="F7" s="91">
        <f>SUM(F$8:F$207)</f>
        <v>3877</v>
      </c>
      <c r="G7" s="91">
        <f>SUM(G$8:G$207)</f>
        <v>5657</v>
      </c>
      <c r="H7" s="91">
        <f t="shared" ref="H7:H38" si="2">SUM(I7:J7)</f>
        <v>29720</v>
      </c>
      <c r="I7" s="91">
        <f>SUM(I$8:I$207)</f>
        <v>13560</v>
      </c>
      <c r="J7" s="91">
        <f>SUM(J$8:J$207)</f>
        <v>16160</v>
      </c>
      <c r="K7" s="91">
        <f t="shared" ref="K7:K38" si="3">SUM(L7:M7)</f>
        <v>536955</v>
      </c>
      <c r="L7" s="91">
        <f>SUM(L$8:L$207)</f>
        <v>81996</v>
      </c>
      <c r="M7" s="91">
        <f>SUM(M$8:M$207)</f>
        <v>454959</v>
      </c>
      <c r="N7" s="91">
        <f t="shared" ref="N7:N38" si="4">SUM(O7,+V7,+AC7)</f>
        <v>576212</v>
      </c>
      <c r="O7" s="91">
        <f t="shared" ref="O7:O38" si="5">SUM(P7:U7)</f>
        <v>99433</v>
      </c>
      <c r="P7" s="91">
        <f t="shared" ref="P7:U7" si="6">SUM(P$8:P$207)</f>
        <v>99415</v>
      </c>
      <c r="Q7" s="91">
        <f t="shared" si="6"/>
        <v>0</v>
      </c>
      <c r="R7" s="91">
        <f t="shared" si="6"/>
        <v>0</v>
      </c>
      <c r="S7" s="91">
        <f t="shared" si="6"/>
        <v>18</v>
      </c>
      <c r="T7" s="91">
        <f t="shared" si="6"/>
        <v>0</v>
      </c>
      <c r="U7" s="91">
        <f t="shared" si="6"/>
        <v>0</v>
      </c>
      <c r="V7" s="91">
        <f t="shared" ref="V7:V38" si="7">SUM(W7:AB7)</f>
        <v>476776</v>
      </c>
      <c r="W7" s="91">
        <f t="shared" ref="W7:AB7" si="8">SUM(W$8:W$207)</f>
        <v>476709</v>
      </c>
      <c r="X7" s="91">
        <f t="shared" si="8"/>
        <v>0</v>
      </c>
      <c r="Y7" s="91">
        <f t="shared" si="8"/>
        <v>0</v>
      </c>
      <c r="Z7" s="91">
        <f t="shared" si="8"/>
        <v>67</v>
      </c>
      <c r="AA7" s="91">
        <f t="shared" si="8"/>
        <v>0</v>
      </c>
      <c r="AB7" s="91">
        <f t="shared" si="8"/>
        <v>0</v>
      </c>
      <c r="AC7" s="91">
        <f t="shared" ref="AC7:AC38" si="9">SUM(AD7:AE7)</f>
        <v>3</v>
      </c>
      <c r="AD7" s="91">
        <f>SUM(AD$8:AD$207)</f>
        <v>3</v>
      </c>
      <c r="AE7" s="91">
        <f>SUM(AE$8:AE$207)</f>
        <v>0</v>
      </c>
      <c r="AF7" s="91">
        <f t="shared" ref="AF7:AF38" si="10">SUM(AG7:AI7)</f>
        <v>10279</v>
      </c>
      <c r="AG7" s="91">
        <f>SUM(AG$8:AG$207)</f>
        <v>10279</v>
      </c>
      <c r="AH7" s="91">
        <f>SUM(AH$8:AH$207)</f>
        <v>0</v>
      </c>
      <c r="AI7" s="91">
        <f>SUM(AI$8:AI$207)</f>
        <v>0</v>
      </c>
      <c r="AJ7" s="91">
        <f t="shared" ref="AJ7:AJ38" si="11">SUM(AK7:AS7)</f>
        <v>12663</v>
      </c>
      <c r="AK7" s="91">
        <f t="shared" ref="AK7:AS7" si="12">SUM(AK$8:AK$207)</f>
        <v>2528</v>
      </c>
      <c r="AL7" s="91">
        <f t="shared" si="12"/>
        <v>0</v>
      </c>
      <c r="AM7" s="91">
        <f t="shared" si="12"/>
        <v>9996</v>
      </c>
      <c r="AN7" s="91">
        <f t="shared" si="12"/>
        <v>0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1</v>
      </c>
      <c r="AS7" s="91">
        <f t="shared" si="12"/>
        <v>138</v>
      </c>
      <c r="AT7" s="91">
        <f t="shared" ref="AT7:AT38" si="13">SUM(AU7:AY7)</f>
        <v>358</v>
      </c>
      <c r="AU7" s="91">
        <f>SUM(AU$8:AU$207)</f>
        <v>144</v>
      </c>
      <c r="AV7" s="91">
        <f>SUM(AV$8:AV$207)</f>
        <v>0</v>
      </c>
      <c r="AW7" s="91">
        <f>SUM(AW$8:AW$207)</f>
        <v>214</v>
      </c>
      <c r="AX7" s="91">
        <f>SUM(AX$8:AX$207)</f>
        <v>0</v>
      </c>
      <c r="AY7" s="91">
        <f>SUM(AY$8:AY$207)</f>
        <v>0</v>
      </c>
      <c r="AZ7" s="91">
        <f t="shared" ref="AZ7:AZ38" si="14">SUM(BA7:BC7)</f>
        <v>3062</v>
      </c>
      <c r="BA7" s="91">
        <f>SUM(BA$8:BA$207)</f>
        <v>3062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47</v>
      </c>
      <c r="B8" s="96" t="s">
        <v>259</v>
      </c>
      <c r="C8" s="85" t="s">
        <v>260</v>
      </c>
      <c r="D8" s="87">
        <f t="shared" si="0"/>
        <v>58439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58439</v>
      </c>
      <c r="L8" s="87">
        <v>8942</v>
      </c>
      <c r="M8" s="87">
        <v>49497</v>
      </c>
      <c r="N8" s="87">
        <f t="shared" si="4"/>
        <v>58439</v>
      </c>
      <c r="O8" s="87">
        <f t="shared" si="5"/>
        <v>8942</v>
      </c>
      <c r="P8" s="87">
        <v>8942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49497</v>
      </c>
      <c r="W8" s="87">
        <v>49497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927</v>
      </c>
      <c r="AG8" s="87">
        <v>927</v>
      </c>
      <c r="AH8" s="87">
        <v>0</v>
      </c>
      <c r="AI8" s="87">
        <v>0</v>
      </c>
      <c r="AJ8" s="87">
        <f t="shared" si="11"/>
        <v>927</v>
      </c>
      <c r="AK8" s="87">
        <v>0</v>
      </c>
      <c r="AL8" s="87">
        <v>0</v>
      </c>
      <c r="AM8" s="87">
        <v>919</v>
      </c>
      <c r="AN8" s="87">
        <v>0</v>
      </c>
      <c r="AO8" s="87">
        <v>0</v>
      </c>
      <c r="AP8" s="87">
        <v>0</v>
      </c>
      <c r="AQ8" s="87">
        <v>0</v>
      </c>
      <c r="AR8" s="87">
        <v>1</v>
      </c>
      <c r="AS8" s="87">
        <v>7</v>
      </c>
      <c r="AT8" s="87">
        <f t="shared" si="13"/>
        <v>60</v>
      </c>
      <c r="AU8" s="87">
        <v>0</v>
      </c>
      <c r="AV8" s="87">
        <v>0</v>
      </c>
      <c r="AW8" s="87">
        <v>60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47</v>
      </c>
      <c r="B9" s="96" t="s">
        <v>263</v>
      </c>
      <c r="C9" s="85" t="s">
        <v>264</v>
      </c>
      <c r="D9" s="87">
        <f t="shared" si="0"/>
        <v>35651</v>
      </c>
      <c r="E9" s="87">
        <f t="shared" si="1"/>
        <v>0</v>
      </c>
      <c r="F9" s="87">
        <v>0</v>
      </c>
      <c r="G9" s="87">
        <v>0</v>
      </c>
      <c r="H9" s="87">
        <f t="shared" si="2"/>
        <v>9788</v>
      </c>
      <c r="I9" s="87">
        <v>9788</v>
      </c>
      <c r="J9" s="87">
        <v>0</v>
      </c>
      <c r="K9" s="87">
        <f t="shared" si="3"/>
        <v>25863</v>
      </c>
      <c r="L9" s="87">
        <v>2119</v>
      </c>
      <c r="M9" s="87">
        <v>23744</v>
      </c>
      <c r="N9" s="87">
        <f t="shared" si="4"/>
        <v>35651</v>
      </c>
      <c r="O9" s="87">
        <f t="shared" si="5"/>
        <v>11907</v>
      </c>
      <c r="P9" s="87">
        <v>11907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23744</v>
      </c>
      <c r="W9" s="87">
        <v>23744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1325</v>
      </c>
      <c r="BA9" s="87">
        <v>1325</v>
      </c>
      <c r="BB9" s="87">
        <v>0</v>
      </c>
      <c r="BC9" s="87">
        <v>0</v>
      </c>
    </row>
    <row r="10" spans="1:55" ht="13.5" customHeight="1" x14ac:dyDescent="0.15">
      <c r="A10" s="98" t="s">
        <v>47</v>
      </c>
      <c r="B10" s="96" t="s">
        <v>265</v>
      </c>
      <c r="C10" s="85" t="s">
        <v>266</v>
      </c>
      <c r="D10" s="87">
        <f t="shared" si="0"/>
        <v>61704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61704</v>
      </c>
      <c r="L10" s="87">
        <v>9184</v>
      </c>
      <c r="M10" s="87">
        <v>52520</v>
      </c>
      <c r="N10" s="87">
        <f t="shared" si="4"/>
        <v>61704</v>
      </c>
      <c r="O10" s="87">
        <f t="shared" si="5"/>
        <v>9184</v>
      </c>
      <c r="P10" s="87">
        <v>9184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52520</v>
      </c>
      <c r="W10" s="87">
        <v>52520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2376</v>
      </c>
      <c r="AG10" s="87">
        <v>2376</v>
      </c>
      <c r="AH10" s="87">
        <v>0</v>
      </c>
      <c r="AI10" s="87">
        <v>0</v>
      </c>
      <c r="AJ10" s="87">
        <f t="shared" si="11"/>
        <v>2376</v>
      </c>
      <c r="AK10" s="87">
        <v>0</v>
      </c>
      <c r="AL10" s="87">
        <v>0</v>
      </c>
      <c r="AM10" s="87">
        <v>2376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47</v>
      </c>
      <c r="B11" s="96" t="s">
        <v>267</v>
      </c>
      <c r="C11" s="85" t="s">
        <v>268</v>
      </c>
      <c r="D11" s="87">
        <f t="shared" si="0"/>
        <v>119634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119634</v>
      </c>
      <c r="L11" s="87">
        <v>16704</v>
      </c>
      <c r="M11" s="87">
        <v>102930</v>
      </c>
      <c r="N11" s="87">
        <f t="shared" si="4"/>
        <v>119635</v>
      </c>
      <c r="O11" s="87">
        <f t="shared" si="5"/>
        <v>16704</v>
      </c>
      <c r="P11" s="87">
        <v>16704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102930</v>
      </c>
      <c r="W11" s="87">
        <v>102930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1</v>
      </c>
      <c r="AD11" s="87">
        <v>1</v>
      </c>
      <c r="AE11" s="87">
        <v>0</v>
      </c>
      <c r="AF11" s="87">
        <f t="shared" si="10"/>
        <v>1888</v>
      </c>
      <c r="AG11" s="87">
        <v>1888</v>
      </c>
      <c r="AH11" s="87">
        <v>0</v>
      </c>
      <c r="AI11" s="87">
        <v>0</v>
      </c>
      <c r="AJ11" s="87">
        <f t="shared" si="11"/>
        <v>1888</v>
      </c>
      <c r="AK11" s="87">
        <v>0</v>
      </c>
      <c r="AL11" s="87">
        <v>0</v>
      </c>
      <c r="AM11" s="87">
        <v>1888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47</v>
      </c>
      <c r="B12" s="96" t="s">
        <v>269</v>
      </c>
      <c r="C12" s="85" t="s">
        <v>270</v>
      </c>
      <c r="D12" s="87">
        <f t="shared" si="0"/>
        <v>16734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16734</v>
      </c>
      <c r="L12" s="87">
        <v>1544</v>
      </c>
      <c r="M12" s="87">
        <v>15190</v>
      </c>
      <c r="N12" s="87">
        <f t="shared" si="4"/>
        <v>16734</v>
      </c>
      <c r="O12" s="87">
        <f t="shared" si="5"/>
        <v>1544</v>
      </c>
      <c r="P12" s="87">
        <v>1544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15190</v>
      </c>
      <c r="W12" s="87">
        <v>15190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979</v>
      </c>
      <c r="AG12" s="87">
        <v>979</v>
      </c>
      <c r="AH12" s="87">
        <v>0</v>
      </c>
      <c r="AI12" s="87">
        <v>0</v>
      </c>
      <c r="AJ12" s="87">
        <f t="shared" si="11"/>
        <v>979</v>
      </c>
      <c r="AK12" s="87">
        <v>0</v>
      </c>
      <c r="AL12" s="87">
        <v>0</v>
      </c>
      <c r="AM12" s="87">
        <v>979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47</v>
      </c>
      <c r="B13" s="96" t="s">
        <v>271</v>
      </c>
      <c r="C13" s="85" t="s">
        <v>272</v>
      </c>
      <c r="D13" s="87">
        <f t="shared" si="0"/>
        <v>17119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17119</v>
      </c>
      <c r="L13" s="87">
        <v>1738</v>
      </c>
      <c r="M13" s="87">
        <v>15381</v>
      </c>
      <c r="N13" s="87">
        <f t="shared" si="4"/>
        <v>17119</v>
      </c>
      <c r="O13" s="87">
        <f t="shared" si="5"/>
        <v>1738</v>
      </c>
      <c r="P13" s="87">
        <v>1738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15381</v>
      </c>
      <c r="W13" s="87">
        <v>15381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1025</v>
      </c>
      <c r="AG13" s="87">
        <v>1025</v>
      </c>
      <c r="AH13" s="87">
        <v>0</v>
      </c>
      <c r="AI13" s="87">
        <v>0</v>
      </c>
      <c r="AJ13" s="87">
        <f t="shared" si="11"/>
        <v>1007</v>
      </c>
      <c r="AK13" s="87">
        <v>0</v>
      </c>
      <c r="AL13" s="87">
        <v>0</v>
      </c>
      <c r="AM13" s="87">
        <v>1007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18</v>
      </c>
      <c r="AU13" s="87">
        <v>18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47</v>
      </c>
      <c r="B14" s="96" t="s">
        <v>273</v>
      </c>
      <c r="C14" s="85" t="s">
        <v>274</v>
      </c>
      <c r="D14" s="87">
        <f t="shared" si="0"/>
        <v>22722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22722</v>
      </c>
      <c r="L14" s="87">
        <v>7429</v>
      </c>
      <c r="M14" s="87">
        <v>15293</v>
      </c>
      <c r="N14" s="87">
        <f t="shared" si="4"/>
        <v>22722</v>
      </c>
      <c r="O14" s="87">
        <f t="shared" si="5"/>
        <v>7429</v>
      </c>
      <c r="P14" s="87">
        <v>7429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15293</v>
      </c>
      <c r="W14" s="87">
        <v>15293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45</v>
      </c>
      <c r="AG14" s="87">
        <v>45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45</v>
      </c>
      <c r="AU14" s="87">
        <v>45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47</v>
      </c>
      <c r="B15" s="96" t="s">
        <v>275</v>
      </c>
      <c r="C15" s="85" t="s">
        <v>276</v>
      </c>
      <c r="D15" s="87">
        <f t="shared" si="0"/>
        <v>10337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10337</v>
      </c>
      <c r="L15" s="87">
        <v>1561</v>
      </c>
      <c r="M15" s="87">
        <v>8776</v>
      </c>
      <c r="N15" s="87">
        <f t="shared" si="4"/>
        <v>10337</v>
      </c>
      <c r="O15" s="87">
        <f t="shared" si="5"/>
        <v>1561</v>
      </c>
      <c r="P15" s="87">
        <v>1561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8776</v>
      </c>
      <c r="W15" s="87">
        <v>8776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131</v>
      </c>
      <c r="AG15" s="87">
        <v>131</v>
      </c>
      <c r="AH15" s="87">
        <v>0</v>
      </c>
      <c r="AI15" s="87">
        <v>0</v>
      </c>
      <c r="AJ15" s="87">
        <f t="shared" si="11"/>
        <v>131</v>
      </c>
      <c r="AK15" s="87">
        <v>0</v>
      </c>
      <c r="AL15" s="87">
        <v>0</v>
      </c>
      <c r="AM15" s="87">
        <v>131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47</v>
      </c>
      <c r="B16" s="96" t="s">
        <v>277</v>
      </c>
      <c r="C16" s="85" t="s">
        <v>278</v>
      </c>
      <c r="D16" s="87">
        <f t="shared" si="0"/>
        <v>24702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24702</v>
      </c>
      <c r="L16" s="87">
        <v>2888</v>
      </c>
      <c r="M16" s="87">
        <v>21814</v>
      </c>
      <c r="N16" s="87">
        <f t="shared" si="4"/>
        <v>24702</v>
      </c>
      <c r="O16" s="87">
        <f t="shared" si="5"/>
        <v>2888</v>
      </c>
      <c r="P16" s="87">
        <v>2888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21814</v>
      </c>
      <c r="W16" s="87">
        <v>21814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25</v>
      </c>
      <c r="AG16" s="87">
        <v>25</v>
      </c>
      <c r="AH16" s="87">
        <v>0</v>
      </c>
      <c r="AI16" s="87">
        <v>0</v>
      </c>
      <c r="AJ16" s="87">
        <f t="shared" si="11"/>
        <v>25</v>
      </c>
      <c r="AK16" s="87">
        <v>0</v>
      </c>
      <c r="AL16" s="87">
        <v>0</v>
      </c>
      <c r="AM16" s="87">
        <v>25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7</v>
      </c>
      <c r="AU16" s="87">
        <v>0</v>
      </c>
      <c r="AV16" s="87">
        <v>0</v>
      </c>
      <c r="AW16" s="87">
        <v>7</v>
      </c>
      <c r="AX16" s="87">
        <v>0</v>
      </c>
      <c r="AY16" s="87">
        <v>0</v>
      </c>
      <c r="AZ16" s="87">
        <f t="shared" si="14"/>
        <v>43</v>
      </c>
      <c r="BA16" s="87">
        <v>43</v>
      </c>
      <c r="BB16" s="87">
        <v>0</v>
      </c>
      <c r="BC16" s="87">
        <v>0</v>
      </c>
    </row>
    <row r="17" spans="1:55" ht="13.5" customHeight="1" x14ac:dyDescent="0.15">
      <c r="A17" s="98" t="s">
        <v>47</v>
      </c>
      <c r="B17" s="96" t="s">
        <v>279</v>
      </c>
      <c r="C17" s="85" t="s">
        <v>280</v>
      </c>
      <c r="D17" s="87">
        <f t="shared" si="0"/>
        <v>12276</v>
      </c>
      <c r="E17" s="87">
        <f t="shared" si="1"/>
        <v>0</v>
      </c>
      <c r="F17" s="87">
        <v>0</v>
      </c>
      <c r="G17" s="87">
        <v>0</v>
      </c>
      <c r="H17" s="87">
        <f t="shared" si="2"/>
        <v>12276</v>
      </c>
      <c r="I17" s="87">
        <v>2793</v>
      </c>
      <c r="J17" s="87">
        <v>9483</v>
      </c>
      <c r="K17" s="87">
        <f t="shared" si="3"/>
        <v>0</v>
      </c>
      <c r="L17" s="87">
        <v>0</v>
      </c>
      <c r="M17" s="87">
        <v>0</v>
      </c>
      <c r="N17" s="87">
        <f t="shared" si="4"/>
        <v>12276</v>
      </c>
      <c r="O17" s="87">
        <f t="shared" si="5"/>
        <v>2793</v>
      </c>
      <c r="P17" s="87">
        <v>2793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9483</v>
      </c>
      <c r="W17" s="87">
        <v>9483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419</v>
      </c>
      <c r="AG17" s="87">
        <v>419</v>
      </c>
      <c r="AH17" s="87">
        <v>0</v>
      </c>
      <c r="AI17" s="87">
        <v>0</v>
      </c>
      <c r="AJ17" s="87">
        <f t="shared" si="11"/>
        <v>419</v>
      </c>
      <c r="AK17" s="87">
        <v>0</v>
      </c>
      <c r="AL17" s="87">
        <v>0</v>
      </c>
      <c r="AM17" s="87">
        <v>419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47</v>
      </c>
      <c r="B18" s="96" t="s">
        <v>281</v>
      </c>
      <c r="C18" s="85" t="s">
        <v>282</v>
      </c>
      <c r="D18" s="87">
        <f t="shared" si="0"/>
        <v>22256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22256</v>
      </c>
      <c r="L18" s="87">
        <v>1085</v>
      </c>
      <c r="M18" s="87">
        <v>21171</v>
      </c>
      <c r="N18" s="87">
        <f t="shared" si="4"/>
        <v>22256</v>
      </c>
      <c r="O18" s="87">
        <f t="shared" si="5"/>
        <v>1085</v>
      </c>
      <c r="P18" s="87">
        <v>1085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21171</v>
      </c>
      <c r="W18" s="87">
        <v>21171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53</v>
      </c>
      <c r="AG18" s="87">
        <v>53</v>
      </c>
      <c r="AH18" s="87">
        <v>0</v>
      </c>
      <c r="AI18" s="87">
        <v>0</v>
      </c>
      <c r="AJ18" s="87">
        <f t="shared" si="11"/>
        <v>530</v>
      </c>
      <c r="AK18" s="87">
        <v>530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53</v>
      </c>
      <c r="AU18" s="87">
        <v>53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47</v>
      </c>
      <c r="B19" s="96" t="s">
        <v>283</v>
      </c>
      <c r="C19" s="85" t="s">
        <v>284</v>
      </c>
      <c r="D19" s="87">
        <f t="shared" si="0"/>
        <v>13184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13184</v>
      </c>
      <c r="L19" s="87">
        <v>3982</v>
      </c>
      <c r="M19" s="87">
        <v>9202</v>
      </c>
      <c r="N19" s="87">
        <f t="shared" si="4"/>
        <v>13184</v>
      </c>
      <c r="O19" s="87">
        <f t="shared" si="5"/>
        <v>3982</v>
      </c>
      <c r="P19" s="87">
        <v>3982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9202</v>
      </c>
      <c r="W19" s="87">
        <v>9202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763</v>
      </c>
      <c r="AG19" s="87">
        <v>763</v>
      </c>
      <c r="AH19" s="87">
        <v>0</v>
      </c>
      <c r="AI19" s="87">
        <v>0</v>
      </c>
      <c r="AJ19" s="87">
        <f t="shared" si="11"/>
        <v>763</v>
      </c>
      <c r="AK19" s="87">
        <v>0</v>
      </c>
      <c r="AL19" s="87">
        <v>0</v>
      </c>
      <c r="AM19" s="87">
        <v>763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91</v>
      </c>
      <c r="AU19" s="87">
        <v>0</v>
      </c>
      <c r="AV19" s="87">
        <v>0</v>
      </c>
      <c r="AW19" s="87">
        <v>91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47</v>
      </c>
      <c r="B20" s="96" t="s">
        <v>285</v>
      </c>
      <c r="C20" s="85" t="s">
        <v>286</v>
      </c>
      <c r="D20" s="87">
        <f t="shared" si="0"/>
        <v>12512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12512</v>
      </c>
      <c r="L20" s="87">
        <v>1097</v>
      </c>
      <c r="M20" s="87">
        <v>11415</v>
      </c>
      <c r="N20" s="87">
        <f t="shared" si="4"/>
        <v>12512</v>
      </c>
      <c r="O20" s="87">
        <f t="shared" si="5"/>
        <v>1097</v>
      </c>
      <c r="P20" s="87">
        <v>1097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11415</v>
      </c>
      <c r="W20" s="87">
        <v>11415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12</v>
      </c>
      <c r="AG20" s="87">
        <v>12</v>
      </c>
      <c r="AH20" s="87">
        <v>0</v>
      </c>
      <c r="AI20" s="87">
        <v>0</v>
      </c>
      <c r="AJ20" s="87">
        <f t="shared" si="11"/>
        <v>12</v>
      </c>
      <c r="AK20" s="87">
        <v>0</v>
      </c>
      <c r="AL20" s="87">
        <v>0</v>
      </c>
      <c r="AM20" s="87">
        <v>12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3</v>
      </c>
      <c r="AU20" s="87">
        <v>0</v>
      </c>
      <c r="AV20" s="87">
        <v>0</v>
      </c>
      <c r="AW20" s="87">
        <v>3</v>
      </c>
      <c r="AX20" s="87">
        <v>0</v>
      </c>
      <c r="AY20" s="87">
        <v>0</v>
      </c>
      <c r="AZ20" s="87">
        <f t="shared" si="14"/>
        <v>22</v>
      </c>
      <c r="BA20" s="87">
        <v>22</v>
      </c>
      <c r="BB20" s="87">
        <v>0</v>
      </c>
      <c r="BC20" s="87">
        <v>0</v>
      </c>
    </row>
    <row r="21" spans="1:55" ht="13.5" customHeight="1" x14ac:dyDescent="0.15">
      <c r="A21" s="98" t="s">
        <v>47</v>
      </c>
      <c r="B21" s="96" t="s">
        <v>287</v>
      </c>
      <c r="C21" s="85" t="s">
        <v>288</v>
      </c>
      <c r="D21" s="87">
        <f t="shared" si="0"/>
        <v>2488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2488</v>
      </c>
      <c r="L21" s="87">
        <v>504</v>
      </c>
      <c r="M21" s="87">
        <v>1984</v>
      </c>
      <c r="N21" s="87">
        <f t="shared" si="4"/>
        <v>2488</v>
      </c>
      <c r="O21" s="87">
        <f t="shared" si="5"/>
        <v>504</v>
      </c>
      <c r="P21" s="87">
        <v>504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1984</v>
      </c>
      <c r="W21" s="87">
        <v>1984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144</v>
      </c>
      <c r="AG21" s="87">
        <v>144</v>
      </c>
      <c r="AH21" s="87">
        <v>0</v>
      </c>
      <c r="AI21" s="87">
        <v>0</v>
      </c>
      <c r="AJ21" s="87">
        <f t="shared" si="11"/>
        <v>144</v>
      </c>
      <c r="AK21" s="87">
        <v>0</v>
      </c>
      <c r="AL21" s="87">
        <v>0</v>
      </c>
      <c r="AM21" s="87">
        <v>144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17</v>
      </c>
      <c r="AU21" s="87">
        <v>0</v>
      </c>
      <c r="AV21" s="87">
        <v>0</v>
      </c>
      <c r="AW21" s="87">
        <v>17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47</v>
      </c>
      <c r="B22" s="96" t="s">
        <v>289</v>
      </c>
      <c r="C22" s="85" t="s">
        <v>290</v>
      </c>
      <c r="D22" s="87">
        <f t="shared" si="0"/>
        <v>1948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1948</v>
      </c>
      <c r="L22" s="87">
        <v>370</v>
      </c>
      <c r="M22" s="87">
        <v>1578</v>
      </c>
      <c r="N22" s="87">
        <f t="shared" si="4"/>
        <v>1948</v>
      </c>
      <c r="O22" s="87">
        <f t="shared" si="5"/>
        <v>370</v>
      </c>
      <c r="P22" s="87">
        <v>370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1578</v>
      </c>
      <c r="W22" s="87">
        <v>1578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113</v>
      </c>
      <c r="AG22" s="87">
        <v>113</v>
      </c>
      <c r="AH22" s="87">
        <v>0</v>
      </c>
      <c r="AI22" s="87">
        <v>0</v>
      </c>
      <c r="AJ22" s="87">
        <f t="shared" si="11"/>
        <v>113</v>
      </c>
      <c r="AK22" s="87">
        <v>0</v>
      </c>
      <c r="AL22" s="87">
        <v>0</v>
      </c>
      <c r="AM22" s="87">
        <v>113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13</v>
      </c>
      <c r="AU22" s="87">
        <v>0</v>
      </c>
      <c r="AV22" s="87">
        <v>0</v>
      </c>
      <c r="AW22" s="87">
        <v>13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47</v>
      </c>
      <c r="B23" s="96" t="s">
        <v>291</v>
      </c>
      <c r="C23" s="85" t="s">
        <v>292</v>
      </c>
      <c r="D23" s="87">
        <f t="shared" si="0"/>
        <v>8676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8676</v>
      </c>
      <c r="L23" s="87">
        <v>1293</v>
      </c>
      <c r="M23" s="87">
        <v>7383</v>
      </c>
      <c r="N23" s="87">
        <f t="shared" si="4"/>
        <v>8676</v>
      </c>
      <c r="O23" s="87">
        <f t="shared" si="5"/>
        <v>1293</v>
      </c>
      <c r="P23" s="87">
        <v>1293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7383</v>
      </c>
      <c r="W23" s="87">
        <v>7383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228</v>
      </c>
      <c r="AG23" s="87">
        <v>228</v>
      </c>
      <c r="AH23" s="87">
        <v>0</v>
      </c>
      <c r="AI23" s="87">
        <v>0</v>
      </c>
      <c r="AJ23" s="87">
        <f t="shared" si="11"/>
        <v>228</v>
      </c>
      <c r="AK23" s="87">
        <v>0</v>
      </c>
      <c r="AL23" s="87">
        <v>0</v>
      </c>
      <c r="AM23" s="87">
        <v>223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5</v>
      </c>
      <c r="AT23" s="87">
        <f t="shared" si="13"/>
        <v>22</v>
      </c>
      <c r="AU23" s="87">
        <v>0</v>
      </c>
      <c r="AV23" s="87">
        <v>0</v>
      </c>
      <c r="AW23" s="87">
        <v>22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47</v>
      </c>
      <c r="B24" s="96" t="s">
        <v>293</v>
      </c>
      <c r="C24" s="85" t="s">
        <v>294</v>
      </c>
      <c r="D24" s="87">
        <f t="shared" si="0"/>
        <v>3963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3963</v>
      </c>
      <c r="L24" s="87">
        <v>259</v>
      </c>
      <c r="M24" s="87">
        <v>3704</v>
      </c>
      <c r="N24" s="87">
        <f t="shared" si="4"/>
        <v>3963</v>
      </c>
      <c r="O24" s="87">
        <f t="shared" si="5"/>
        <v>259</v>
      </c>
      <c r="P24" s="87">
        <v>259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3704</v>
      </c>
      <c r="W24" s="87">
        <v>3704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4</v>
      </c>
      <c r="AG24" s="87">
        <v>4</v>
      </c>
      <c r="AH24" s="87">
        <v>0</v>
      </c>
      <c r="AI24" s="87">
        <v>0</v>
      </c>
      <c r="AJ24" s="87">
        <f t="shared" si="11"/>
        <v>4</v>
      </c>
      <c r="AK24" s="87">
        <v>0</v>
      </c>
      <c r="AL24" s="87">
        <v>0</v>
      </c>
      <c r="AM24" s="87">
        <v>4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1</v>
      </c>
      <c r="AU24" s="87">
        <v>0</v>
      </c>
      <c r="AV24" s="87">
        <v>0</v>
      </c>
      <c r="AW24" s="87">
        <v>1</v>
      </c>
      <c r="AX24" s="87">
        <v>0</v>
      </c>
      <c r="AY24" s="87">
        <v>0</v>
      </c>
      <c r="AZ24" s="87">
        <f t="shared" si="14"/>
        <v>7</v>
      </c>
      <c r="BA24" s="87">
        <v>7</v>
      </c>
      <c r="BB24" s="87">
        <v>0</v>
      </c>
      <c r="BC24" s="87">
        <v>0</v>
      </c>
    </row>
    <row r="25" spans="1:55" ht="13.5" customHeight="1" x14ac:dyDescent="0.15">
      <c r="A25" s="98" t="s">
        <v>47</v>
      </c>
      <c r="B25" s="96" t="s">
        <v>295</v>
      </c>
      <c r="C25" s="85" t="s">
        <v>296</v>
      </c>
      <c r="D25" s="87">
        <f t="shared" si="0"/>
        <v>1778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1778</v>
      </c>
      <c r="L25" s="87">
        <v>105</v>
      </c>
      <c r="M25" s="87">
        <v>1673</v>
      </c>
      <c r="N25" s="87">
        <f t="shared" si="4"/>
        <v>1778</v>
      </c>
      <c r="O25" s="87">
        <f t="shared" si="5"/>
        <v>105</v>
      </c>
      <c r="P25" s="87">
        <v>105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1673</v>
      </c>
      <c r="W25" s="87">
        <v>1673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108</v>
      </c>
      <c r="AG25" s="87">
        <v>108</v>
      </c>
      <c r="AH25" s="87">
        <v>0</v>
      </c>
      <c r="AI25" s="87">
        <v>0</v>
      </c>
      <c r="AJ25" s="87">
        <f t="shared" si="11"/>
        <v>105</v>
      </c>
      <c r="AK25" s="87">
        <v>0</v>
      </c>
      <c r="AL25" s="87">
        <v>0</v>
      </c>
      <c r="AM25" s="87">
        <v>105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3</v>
      </c>
      <c r="AU25" s="87">
        <v>3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47</v>
      </c>
      <c r="B26" s="96" t="s">
        <v>297</v>
      </c>
      <c r="C26" s="85" t="s">
        <v>298</v>
      </c>
      <c r="D26" s="87">
        <f t="shared" si="0"/>
        <v>2573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2573</v>
      </c>
      <c r="L26" s="87">
        <v>108</v>
      </c>
      <c r="M26" s="87">
        <v>2465</v>
      </c>
      <c r="N26" s="87">
        <f t="shared" si="4"/>
        <v>2573</v>
      </c>
      <c r="O26" s="87">
        <f t="shared" si="5"/>
        <v>108</v>
      </c>
      <c r="P26" s="87">
        <v>108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2465</v>
      </c>
      <c r="W26" s="87">
        <v>2465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155</v>
      </c>
      <c r="AG26" s="87">
        <v>155</v>
      </c>
      <c r="AH26" s="87">
        <v>0</v>
      </c>
      <c r="AI26" s="87">
        <v>0</v>
      </c>
      <c r="AJ26" s="87">
        <f t="shared" si="11"/>
        <v>152</v>
      </c>
      <c r="AK26" s="87">
        <v>0</v>
      </c>
      <c r="AL26" s="87">
        <v>0</v>
      </c>
      <c r="AM26" s="87">
        <v>152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3</v>
      </c>
      <c r="AU26" s="87">
        <v>3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47</v>
      </c>
      <c r="B27" s="96" t="s">
        <v>299</v>
      </c>
      <c r="C27" s="85" t="s">
        <v>300</v>
      </c>
      <c r="D27" s="87">
        <f t="shared" si="0"/>
        <v>5321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5321</v>
      </c>
      <c r="L27" s="87">
        <v>1053</v>
      </c>
      <c r="M27" s="87">
        <v>4268</v>
      </c>
      <c r="N27" s="87">
        <f t="shared" si="4"/>
        <v>5321</v>
      </c>
      <c r="O27" s="87">
        <f t="shared" si="5"/>
        <v>1053</v>
      </c>
      <c r="P27" s="87">
        <v>1053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4268</v>
      </c>
      <c r="W27" s="87">
        <v>4268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8</v>
      </c>
      <c r="AG27" s="87">
        <v>8</v>
      </c>
      <c r="AH27" s="87">
        <v>0</v>
      </c>
      <c r="AI27" s="87">
        <v>0</v>
      </c>
      <c r="AJ27" s="87">
        <f t="shared" si="11"/>
        <v>266</v>
      </c>
      <c r="AK27" s="87">
        <v>266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8</v>
      </c>
      <c r="AU27" s="87">
        <v>8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47</v>
      </c>
      <c r="B28" s="96" t="s">
        <v>301</v>
      </c>
      <c r="C28" s="85" t="s">
        <v>302</v>
      </c>
      <c r="D28" s="87">
        <f t="shared" si="0"/>
        <v>85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85</v>
      </c>
      <c r="L28" s="87">
        <v>18</v>
      </c>
      <c r="M28" s="87">
        <v>67</v>
      </c>
      <c r="N28" s="87">
        <f t="shared" si="4"/>
        <v>85</v>
      </c>
      <c r="O28" s="87">
        <f t="shared" si="5"/>
        <v>18</v>
      </c>
      <c r="P28" s="87">
        <v>0</v>
      </c>
      <c r="Q28" s="87">
        <v>0</v>
      </c>
      <c r="R28" s="87">
        <v>0</v>
      </c>
      <c r="S28" s="87">
        <v>18</v>
      </c>
      <c r="T28" s="87">
        <v>0</v>
      </c>
      <c r="U28" s="87">
        <v>0</v>
      </c>
      <c r="V28" s="87">
        <f t="shared" si="7"/>
        <v>67</v>
      </c>
      <c r="W28" s="87">
        <v>0</v>
      </c>
      <c r="X28" s="87">
        <v>0</v>
      </c>
      <c r="Y28" s="87">
        <v>0</v>
      </c>
      <c r="Z28" s="87">
        <v>67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47</v>
      </c>
      <c r="B29" s="96" t="s">
        <v>303</v>
      </c>
      <c r="C29" s="85" t="s">
        <v>304</v>
      </c>
      <c r="D29" s="87">
        <f t="shared" si="0"/>
        <v>1306</v>
      </c>
      <c r="E29" s="87">
        <f t="shared" si="1"/>
        <v>1306</v>
      </c>
      <c r="F29" s="87">
        <v>248</v>
      </c>
      <c r="G29" s="87">
        <v>1058</v>
      </c>
      <c r="H29" s="87">
        <f t="shared" si="2"/>
        <v>0</v>
      </c>
      <c r="I29" s="87">
        <v>0</v>
      </c>
      <c r="J29" s="87">
        <v>0</v>
      </c>
      <c r="K29" s="87">
        <f t="shared" si="3"/>
        <v>0</v>
      </c>
      <c r="L29" s="87">
        <v>0</v>
      </c>
      <c r="M29" s="87">
        <v>0</v>
      </c>
      <c r="N29" s="87">
        <f t="shared" si="4"/>
        <v>1306</v>
      </c>
      <c r="O29" s="87">
        <f t="shared" si="5"/>
        <v>248</v>
      </c>
      <c r="P29" s="87">
        <v>248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1058</v>
      </c>
      <c r="W29" s="87">
        <v>1058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0</v>
      </c>
      <c r="AG29" s="87">
        <v>0</v>
      </c>
      <c r="AH29" s="87">
        <v>0</v>
      </c>
      <c r="AI29" s="87">
        <v>0</v>
      </c>
      <c r="AJ29" s="87">
        <f t="shared" si="11"/>
        <v>1306</v>
      </c>
      <c r="AK29" s="87">
        <v>1306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47</v>
      </c>
      <c r="B30" s="96" t="s">
        <v>305</v>
      </c>
      <c r="C30" s="85" t="s">
        <v>306</v>
      </c>
      <c r="D30" s="87">
        <f t="shared" si="0"/>
        <v>10636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10636</v>
      </c>
      <c r="L30" s="87">
        <v>2276</v>
      </c>
      <c r="M30" s="87">
        <v>8360</v>
      </c>
      <c r="N30" s="87">
        <f t="shared" si="4"/>
        <v>10636</v>
      </c>
      <c r="O30" s="87">
        <f t="shared" si="5"/>
        <v>2276</v>
      </c>
      <c r="P30" s="87">
        <v>2276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8360</v>
      </c>
      <c r="W30" s="87">
        <v>8360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0</v>
      </c>
      <c r="AG30" s="87">
        <v>0</v>
      </c>
      <c r="AH30" s="87">
        <v>0</v>
      </c>
      <c r="AI30" s="87">
        <v>0</v>
      </c>
      <c r="AJ30" s="87">
        <f t="shared" si="11"/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47</v>
      </c>
      <c r="B31" s="96" t="s">
        <v>307</v>
      </c>
      <c r="C31" s="85" t="s">
        <v>308</v>
      </c>
      <c r="D31" s="87">
        <f t="shared" si="0"/>
        <v>426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426</v>
      </c>
      <c r="L31" s="87">
        <v>136</v>
      </c>
      <c r="M31" s="87">
        <v>290</v>
      </c>
      <c r="N31" s="87">
        <f t="shared" si="4"/>
        <v>426</v>
      </c>
      <c r="O31" s="87">
        <f t="shared" si="5"/>
        <v>136</v>
      </c>
      <c r="P31" s="87">
        <v>136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290</v>
      </c>
      <c r="W31" s="87">
        <v>290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0</v>
      </c>
      <c r="AG31" s="87">
        <v>0</v>
      </c>
      <c r="AH31" s="87">
        <v>0</v>
      </c>
      <c r="AI31" s="87">
        <v>0</v>
      </c>
      <c r="AJ31" s="87">
        <f t="shared" si="11"/>
        <v>426</v>
      </c>
      <c r="AK31" s="87">
        <v>426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47</v>
      </c>
      <c r="B32" s="96" t="s">
        <v>309</v>
      </c>
      <c r="C32" s="85" t="s">
        <v>310</v>
      </c>
      <c r="D32" s="87">
        <f t="shared" si="0"/>
        <v>3283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3283</v>
      </c>
      <c r="L32" s="87">
        <v>1066</v>
      </c>
      <c r="M32" s="87">
        <v>2217</v>
      </c>
      <c r="N32" s="87">
        <f t="shared" si="4"/>
        <v>3283</v>
      </c>
      <c r="O32" s="87">
        <f t="shared" si="5"/>
        <v>1066</v>
      </c>
      <c r="P32" s="87">
        <v>1066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2217</v>
      </c>
      <c r="W32" s="87">
        <v>2217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7</v>
      </c>
      <c r="AG32" s="87">
        <v>7</v>
      </c>
      <c r="AH32" s="87">
        <v>0</v>
      </c>
      <c r="AI32" s="87">
        <v>0</v>
      </c>
      <c r="AJ32" s="87">
        <f t="shared" si="11"/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7</v>
      </c>
      <c r="AU32" s="87">
        <v>7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47</v>
      </c>
      <c r="B33" s="96" t="s">
        <v>311</v>
      </c>
      <c r="C33" s="85" t="s">
        <v>312</v>
      </c>
      <c r="D33" s="87">
        <f t="shared" si="0"/>
        <v>1203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1203</v>
      </c>
      <c r="L33" s="87">
        <v>349</v>
      </c>
      <c r="M33" s="87">
        <v>854</v>
      </c>
      <c r="N33" s="87">
        <f t="shared" si="4"/>
        <v>1203</v>
      </c>
      <c r="O33" s="87">
        <f t="shared" si="5"/>
        <v>349</v>
      </c>
      <c r="P33" s="87">
        <v>349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854</v>
      </c>
      <c r="W33" s="87">
        <v>854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0</v>
      </c>
      <c r="AG33" s="87">
        <v>0</v>
      </c>
      <c r="AH33" s="87">
        <v>0</v>
      </c>
      <c r="AI33" s="87">
        <v>0</v>
      </c>
      <c r="AJ33" s="87">
        <f t="shared" si="11"/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45</v>
      </c>
      <c r="BA33" s="87">
        <v>45</v>
      </c>
      <c r="BB33" s="87">
        <v>0</v>
      </c>
      <c r="BC33" s="87">
        <v>0</v>
      </c>
    </row>
    <row r="34" spans="1:55" ht="13.5" customHeight="1" x14ac:dyDescent="0.15">
      <c r="A34" s="98" t="s">
        <v>47</v>
      </c>
      <c r="B34" s="96" t="s">
        <v>313</v>
      </c>
      <c r="C34" s="85" t="s">
        <v>314</v>
      </c>
      <c r="D34" s="87">
        <f t="shared" si="0"/>
        <v>4074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4074</v>
      </c>
      <c r="L34" s="87">
        <v>1755</v>
      </c>
      <c r="M34" s="87">
        <v>2319</v>
      </c>
      <c r="N34" s="87">
        <f t="shared" si="4"/>
        <v>4074</v>
      </c>
      <c r="O34" s="87">
        <f t="shared" si="5"/>
        <v>1755</v>
      </c>
      <c r="P34" s="87">
        <v>1755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2319</v>
      </c>
      <c r="W34" s="87">
        <v>2319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0</v>
      </c>
      <c r="AG34" s="87">
        <v>0</v>
      </c>
      <c r="AH34" s="87">
        <v>0</v>
      </c>
      <c r="AI34" s="87">
        <v>0</v>
      </c>
      <c r="AJ34" s="87">
        <f t="shared" si="11"/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151</v>
      </c>
      <c r="BA34" s="87">
        <v>151</v>
      </c>
      <c r="BB34" s="87">
        <v>0</v>
      </c>
      <c r="BC34" s="87">
        <v>0</v>
      </c>
    </row>
    <row r="35" spans="1:55" ht="13.5" customHeight="1" x14ac:dyDescent="0.15">
      <c r="A35" s="98" t="s">
        <v>47</v>
      </c>
      <c r="B35" s="96" t="s">
        <v>315</v>
      </c>
      <c r="C35" s="85" t="s">
        <v>316</v>
      </c>
      <c r="D35" s="87">
        <f t="shared" si="0"/>
        <v>8787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8787</v>
      </c>
      <c r="L35" s="87">
        <v>3802</v>
      </c>
      <c r="M35" s="87">
        <v>4985</v>
      </c>
      <c r="N35" s="87">
        <f t="shared" si="4"/>
        <v>8787</v>
      </c>
      <c r="O35" s="87">
        <f t="shared" si="5"/>
        <v>3802</v>
      </c>
      <c r="P35" s="87">
        <v>3802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4985</v>
      </c>
      <c r="W35" s="87">
        <v>4985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0</v>
      </c>
      <c r="AG35" s="87">
        <v>0</v>
      </c>
      <c r="AH35" s="87">
        <v>0</v>
      </c>
      <c r="AI35" s="87">
        <v>0</v>
      </c>
      <c r="AJ35" s="87">
        <f t="shared" si="11"/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326</v>
      </c>
      <c r="BA35" s="87">
        <v>326</v>
      </c>
      <c r="BB35" s="87">
        <v>0</v>
      </c>
      <c r="BC35" s="87">
        <v>0</v>
      </c>
    </row>
    <row r="36" spans="1:55" ht="13.5" customHeight="1" x14ac:dyDescent="0.15">
      <c r="A36" s="98" t="s">
        <v>47</v>
      </c>
      <c r="B36" s="96" t="s">
        <v>317</v>
      </c>
      <c r="C36" s="85" t="s">
        <v>318</v>
      </c>
      <c r="D36" s="87">
        <f t="shared" si="0"/>
        <v>1307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1307</v>
      </c>
      <c r="L36" s="87">
        <v>460</v>
      </c>
      <c r="M36" s="87">
        <v>847</v>
      </c>
      <c r="N36" s="87">
        <f t="shared" si="4"/>
        <v>1309</v>
      </c>
      <c r="O36" s="87">
        <f t="shared" si="5"/>
        <v>460</v>
      </c>
      <c r="P36" s="87">
        <v>460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847</v>
      </c>
      <c r="W36" s="87">
        <v>847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2</v>
      </c>
      <c r="AD36" s="87">
        <v>2</v>
      </c>
      <c r="AE36" s="87">
        <v>0</v>
      </c>
      <c r="AF36" s="87">
        <f t="shared" si="10"/>
        <v>0</v>
      </c>
      <c r="AG36" s="87">
        <v>0</v>
      </c>
      <c r="AH36" s="87">
        <v>0</v>
      </c>
      <c r="AI36" s="87">
        <v>0</v>
      </c>
      <c r="AJ36" s="87">
        <f t="shared" si="11"/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49</v>
      </c>
      <c r="BA36" s="87">
        <v>49</v>
      </c>
      <c r="BB36" s="87">
        <v>0</v>
      </c>
      <c r="BC36" s="87">
        <v>0</v>
      </c>
    </row>
    <row r="37" spans="1:55" ht="13.5" customHeight="1" x14ac:dyDescent="0.15">
      <c r="A37" s="98" t="s">
        <v>47</v>
      </c>
      <c r="B37" s="96" t="s">
        <v>319</v>
      </c>
      <c r="C37" s="85" t="s">
        <v>320</v>
      </c>
      <c r="D37" s="87">
        <f t="shared" si="0"/>
        <v>1235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1235</v>
      </c>
      <c r="L37" s="87">
        <v>465</v>
      </c>
      <c r="M37" s="87">
        <v>770</v>
      </c>
      <c r="N37" s="87">
        <f t="shared" si="4"/>
        <v>1235</v>
      </c>
      <c r="O37" s="87">
        <f t="shared" si="5"/>
        <v>465</v>
      </c>
      <c r="P37" s="87">
        <v>465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770</v>
      </c>
      <c r="W37" s="87">
        <v>770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46</v>
      </c>
      <c r="BA37" s="87">
        <v>46</v>
      </c>
      <c r="BB37" s="87">
        <v>0</v>
      </c>
      <c r="BC37" s="87">
        <v>0</v>
      </c>
    </row>
    <row r="38" spans="1:55" ht="13.5" customHeight="1" x14ac:dyDescent="0.15">
      <c r="A38" s="98" t="s">
        <v>47</v>
      </c>
      <c r="B38" s="96" t="s">
        <v>321</v>
      </c>
      <c r="C38" s="85" t="s">
        <v>322</v>
      </c>
      <c r="D38" s="87">
        <f t="shared" si="0"/>
        <v>1304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1304</v>
      </c>
      <c r="L38" s="87">
        <v>159</v>
      </c>
      <c r="M38" s="87">
        <v>1145</v>
      </c>
      <c r="N38" s="87">
        <f t="shared" si="4"/>
        <v>1304</v>
      </c>
      <c r="O38" s="87">
        <f t="shared" si="5"/>
        <v>159</v>
      </c>
      <c r="P38" s="87">
        <v>159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1145</v>
      </c>
      <c r="W38" s="87">
        <v>1145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0</v>
      </c>
      <c r="AG38" s="87">
        <v>0</v>
      </c>
      <c r="AH38" s="87">
        <v>0</v>
      </c>
      <c r="AI38" s="87">
        <v>0</v>
      </c>
      <c r="AJ38" s="87">
        <f t="shared" si="11"/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48</v>
      </c>
      <c r="BA38" s="87">
        <v>48</v>
      </c>
      <c r="BB38" s="87">
        <v>0</v>
      </c>
      <c r="BC38" s="87">
        <v>0</v>
      </c>
    </row>
    <row r="39" spans="1:55" ht="13.5" customHeight="1" x14ac:dyDescent="0.15">
      <c r="A39" s="98" t="s">
        <v>47</v>
      </c>
      <c r="B39" s="96" t="s">
        <v>323</v>
      </c>
      <c r="C39" s="85" t="s">
        <v>324</v>
      </c>
      <c r="D39" s="87">
        <f t="shared" ref="D39:D70" si="15">SUM(E39,+H39,+K39)</f>
        <v>1982</v>
      </c>
      <c r="E39" s="87">
        <f t="shared" ref="E39:E70" si="16">SUM(F39:G39)</f>
        <v>0</v>
      </c>
      <c r="F39" s="87">
        <v>0</v>
      </c>
      <c r="G39" s="87">
        <v>0</v>
      </c>
      <c r="H39" s="87">
        <f t="shared" ref="H39:H70" si="17">SUM(I39:J39)</f>
        <v>0</v>
      </c>
      <c r="I39" s="87">
        <v>0</v>
      </c>
      <c r="J39" s="87">
        <v>0</v>
      </c>
      <c r="K39" s="87">
        <f t="shared" ref="K39:K70" si="18">SUM(L39:M39)</f>
        <v>1982</v>
      </c>
      <c r="L39" s="87">
        <v>340</v>
      </c>
      <c r="M39" s="87">
        <v>1642</v>
      </c>
      <c r="N39" s="87">
        <f t="shared" ref="N39:N70" si="19">SUM(O39,+V39,+AC39)</f>
        <v>1982</v>
      </c>
      <c r="O39" s="87">
        <f t="shared" ref="O39:O70" si="20">SUM(P39:U39)</f>
        <v>340</v>
      </c>
      <c r="P39" s="87">
        <v>340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ref="V39:V70" si="21">SUM(W39:AB39)</f>
        <v>1642</v>
      </c>
      <c r="W39" s="87">
        <v>1642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ref="AC39:AC70" si="22">SUM(AD39:AE39)</f>
        <v>0</v>
      </c>
      <c r="AD39" s="87">
        <v>0</v>
      </c>
      <c r="AE39" s="87">
        <v>0</v>
      </c>
      <c r="AF39" s="87">
        <f t="shared" ref="AF39:AF70" si="23">SUM(AG39:AI39)</f>
        <v>0</v>
      </c>
      <c r="AG39" s="87">
        <v>0</v>
      </c>
      <c r="AH39" s="87">
        <v>0</v>
      </c>
      <c r="AI39" s="87">
        <v>0</v>
      </c>
      <c r="AJ39" s="87">
        <f t="shared" ref="AJ39:AJ70" si="24">SUM(AK39:AS39)</f>
        <v>0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ref="AT39:AT70" si="25"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ref="AZ39:AZ70" si="26">SUM(BA39:BC39)</f>
        <v>74</v>
      </c>
      <c r="BA39" s="87">
        <v>74</v>
      </c>
      <c r="BB39" s="87">
        <v>0</v>
      </c>
      <c r="BC39" s="87">
        <v>0</v>
      </c>
    </row>
    <row r="40" spans="1:55" ht="13.5" customHeight="1" x14ac:dyDescent="0.15">
      <c r="A40" s="98" t="s">
        <v>47</v>
      </c>
      <c r="B40" s="96" t="s">
        <v>325</v>
      </c>
      <c r="C40" s="85" t="s">
        <v>326</v>
      </c>
      <c r="D40" s="87">
        <f t="shared" si="15"/>
        <v>410</v>
      </c>
      <c r="E40" s="87">
        <f t="shared" si="16"/>
        <v>0</v>
      </c>
      <c r="F40" s="87">
        <v>0</v>
      </c>
      <c r="G40" s="87">
        <v>0</v>
      </c>
      <c r="H40" s="87">
        <f t="shared" si="17"/>
        <v>0</v>
      </c>
      <c r="I40" s="87">
        <v>0</v>
      </c>
      <c r="J40" s="87">
        <v>0</v>
      </c>
      <c r="K40" s="87">
        <f t="shared" si="18"/>
        <v>410</v>
      </c>
      <c r="L40" s="87">
        <v>122</v>
      </c>
      <c r="M40" s="87">
        <v>288</v>
      </c>
      <c r="N40" s="87">
        <f t="shared" si="19"/>
        <v>410</v>
      </c>
      <c r="O40" s="87">
        <f t="shared" si="20"/>
        <v>122</v>
      </c>
      <c r="P40" s="87">
        <v>122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21"/>
        <v>288</v>
      </c>
      <c r="W40" s="87">
        <v>288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22"/>
        <v>0</v>
      </c>
      <c r="AD40" s="87">
        <v>0</v>
      </c>
      <c r="AE40" s="87">
        <v>0</v>
      </c>
      <c r="AF40" s="87">
        <f t="shared" si="23"/>
        <v>0</v>
      </c>
      <c r="AG40" s="87">
        <v>0</v>
      </c>
      <c r="AH40" s="87">
        <v>0</v>
      </c>
      <c r="AI40" s="87">
        <v>0</v>
      </c>
      <c r="AJ40" s="87">
        <f t="shared" si="24"/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25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26"/>
        <v>15</v>
      </c>
      <c r="BA40" s="87">
        <v>15</v>
      </c>
      <c r="BB40" s="87">
        <v>0</v>
      </c>
      <c r="BC40" s="87">
        <v>0</v>
      </c>
    </row>
    <row r="41" spans="1:55" ht="13.5" customHeight="1" x14ac:dyDescent="0.15">
      <c r="A41" s="98" t="s">
        <v>47</v>
      </c>
      <c r="B41" s="96" t="s">
        <v>327</v>
      </c>
      <c r="C41" s="85" t="s">
        <v>328</v>
      </c>
      <c r="D41" s="87">
        <f t="shared" si="15"/>
        <v>9454</v>
      </c>
      <c r="E41" s="87">
        <f t="shared" si="16"/>
        <v>0</v>
      </c>
      <c r="F41" s="87">
        <v>0</v>
      </c>
      <c r="G41" s="87">
        <v>0</v>
      </c>
      <c r="H41" s="87">
        <f t="shared" si="17"/>
        <v>0</v>
      </c>
      <c r="I41" s="87">
        <v>0</v>
      </c>
      <c r="J41" s="87">
        <v>0</v>
      </c>
      <c r="K41" s="87">
        <f t="shared" si="18"/>
        <v>9454</v>
      </c>
      <c r="L41" s="87">
        <v>3893</v>
      </c>
      <c r="M41" s="87">
        <v>5561</v>
      </c>
      <c r="N41" s="87">
        <f t="shared" si="19"/>
        <v>9454</v>
      </c>
      <c r="O41" s="87">
        <f t="shared" si="20"/>
        <v>3893</v>
      </c>
      <c r="P41" s="87">
        <v>3893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21"/>
        <v>5561</v>
      </c>
      <c r="W41" s="87">
        <v>5561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22"/>
        <v>0</v>
      </c>
      <c r="AD41" s="87">
        <v>0</v>
      </c>
      <c r="AE41" s="87">
        <v>0</v>
      </c>
      <c r="AF41" s="87">
        <f t="shared" si="23"/>
        <v>0</v>
      </c>
      <c r="AG41" s="87">
        <v>0</v>
      </c>
      <c r="AH41" s="87">
        <v>0</v>
      </c>
      <c r="AI41" s="87">
        <v>0</v>
      </c>
      <c r="AJ41" s="87">
        <f t="shared" si="24"/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25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26"/>
        <v>351</v>
      </c>
      <c r="BA41" s="87">
        <v>351</v>
      </c>
      <c r="BB41" s="87">
        <v>0</v>
      </c>
      <c r="BC41" s="87">
        <v>0</v>
      </c>
    </row>
    <row r="42" spans="1:55" ht="13.5" customHeight="1" x14ac:dyDescent="0.15">
      <c r="A42" s="98" t="s">
        <v>47</v>
      </c>
      <c r="B42" s="96" t="s">
        <v>329</v>
      </c>
      <c r="C42" s="85" t="s">
        <v>330</v>
      </c>
      <c r="D42" s="87">
        <f t="shared" si="15"/>
        <v>3256</v>
      </c>
      <c r="E42" s="87">
        <f t="shared" si="16"/>
        <v>0</v>
      </c>
      <c r="F42" s="87">
        <v>0</v>
      </c>
      <c r="G42" s="87">
        <v>0</v>
      </c>
      <c r="H42" s="87">
        <f t="shared" si="17"/>
        <v>0</v>
      </c>
      <c r="I42" s="87">
        <v>0</v>
      </c>
      <c r="J42" s="87">
        <v>0</v>
      </c>
      <c r="K42" s="87">
        <f t="shared" si="18"/>
        <v>3256</v>
      </c>
      <c r="L42" s="87">
        <v>604</v>
      </c>
      <c r="M42" s="87">
        <v>2652</v>
      </c>
      <c r="N42" s="87">
        <f t="shared" si="19"/>
        <v>3256</v>
      </c>
      <c r="O42" s="87">
        <f t="shared" si="20"/>
        <v>604</v>
      </c>
      <c r="P42" s="87">
        <v>604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21"/>
        <v>2652</v>
      </c>
      <c r="W42" s="87">
        <v>2652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22"/>
        <v>0</v>
      </c>
      <c r="AD42" s="87">
        <v>0</v>
      </c>
      <c r="AE42" s="87">
        <v>0</v>
      </c>
      <c r="AF42" s="87">
        <f t="shared" si="23"/>
        <v>191</v>
      </c>
      <c r="AG42" s="87">
        <v>191</v>
      </c>
      <c r="AH42" s="87">
        <v>0</v>
      </c>
      <c r="AI42" s="87">
        <v>0</v>
      </c>
      <c r="AJ42" s="87">
        <f t="shared" si="24"/>
        <v>191</v>
      </c>
      <c r="AK42" s="87">
        <v>0</v>
      </c>
      <c r="AL42" s="87">
        <v>0</v>
      </c>
      <c r="AM42" s="87">
        <v>191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25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26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47</v>
      </c>
      <c r="B43" s="96" t="s">
        <v>331</v>
      </c>
      <c r="C43" s="85" t="s">
        <v>332</v>
      </c>
      <c r="D43" s="87">
        <f t="shared" si="15"/>
        <v>1611</v>
      </c>
      <c r="E43" s="87">
        <f t="shared" si="16"/>
        <v>0</v>
      </c>
      <c r="F43" s="87">
        <v>0</v>
      </c>
      <c r="G43" s="87">
        <v>0</v>
      </c>
      <c r="H43" s="87">
        <f t="shared" si="17"/>
        <v>0</v>
      </c>
      <c r="I43" s="87">
        <v>0</v>
      </c>
      <c r="J43" s="87">
        <v>0</v>
      </c>
      <c r="K43" s="87">
        <f t="shared" si="18"/>
        <v>1611</v>
      </c>
      <c r="L43" s="87">
        <v>260</v>
      </c>
      <c r="M43" s="87">
        <v>1351</v>
      </c>
      <c r="N43" s="87">
        <f t="shared" si="19"/>
        <v>1611</v>
      </c>
      <c r="O43" s="87">
        <f t="shared" si="20"/>
        <v>260</v>
      </c>
      <c r="P43" s="87">
        <v>260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21"/>
        <v>1351</v>
      </c>
      <c r="W43" s="87">
        <v>1351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22"/>
        <v>0</v>
      </c>
      <c r="AD43" s="87">
        <v>0</v>
      </c>
      <c r="AE43" s="87">
        <v>0</v>
      </c>
      <c r="AF43" s="87">
        <f t="shared" si="23"/>
        <v>94</v>
      </c>
      <c r="AG43" s="87">
        <v>94</v>
      </c>
      <c r="AH43" s="87">
        <v>0</v>
      </c>
      <c r="AI43" s="87">
        <v>0</v>
      </c>
      <c r="AJ43" s="87">
        <f t="shared" si="24"/>
        <v>94</v>
      </c>
      <c r="AK43" s="87">
        <v>0</v>
      </c>
      <c r="AL43" s="87">
        <v>0</v>
      </c>
      <c r="AM43" s="87">
        <v>94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 t="shared" si="25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26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47</v>
      </c>
      <c r="B44" s="96" t="s">
        <v>333</v>
      </c>
      <c r="C44" s="85" t="s">
        <v>334</v>
      </c>
      <c r="D44" s="87">
        <f t="shared" si="15"/>
        <v>2630</v>
      </c>
      <c r="E44" s="87">
        <f t="shared" si="16"/>
        <v>0</v>
      </c>
      <c r="F44" s="87">
        <v>0</v>
      </c>
      <c r="G44" s="87">
        <v>0</v>
      </c>
      <c r="H44" s="87">
        <f t="shared" si="17"/>
        <v>0</v>
      </c>
      <c r="I44" s="87">
        <v>0</v>
      </c>
      <c r="J44" s="87">
        <v>0</v>
      </c>
      <c r="K44" s="87">
        <f t="shared" si="18"/>
        <v>2630</v>
      </c>
      <c r="L44" s="87">
        <v>108</v>
      </c>
      <c r="M44" s="87">
        <v>2522</v>
      </c>
      <c r="N44" s="87">
        <f t="shared" si="19"/>
        <v>2630</v>
      </c>
      <c r="O44" s="87">
        <f t="shared" si="20"/>
        <v>108</v>
      </c>
      <c r="P44" s="87">
        <v>108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21"/>
        <v>2522</v>
      </c>
      <c r="W44" s="87">
        <v>2522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22"/>
        <v>0</v>
      </c>
      <c r="AD44" s="87">
        <v>0</v>
      </c>
      <c r="AE44" s="87">
        <v>0</v>
      </c>
      <c r="AF44" s="87">
        <f t="shared" si="23"/>
        <v>154</v>
      </c>
      <c r="AG44" s="87">
        <v>154</v>
      </c>
      <c r="AH44" s="87">
        <v>0</v>
      </c>
      <c r="AI44" s="87">
        <v>0</v>
      </c>
      <c r="AJ44" s="87">
        <f t="shared" si="24"/>
        <v>154</v>
      </c>
      <c r="AK44" s="87">
        <v>0</v>
      </c>
      <c r="AL44" s="87">
        <v>0</v>
      </c>
      <c r="AM44" s="87">
        <v>154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25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26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47</v>
      </c>
      <c r="B45" s="96" t="s">
        <v>335</v>
      </c>
      <c r="C45" s="85" t="s">
        <v>336</v>
      </c>
      <c r="D45" s="87">
        <f t="shared" si="15"/>
        <v>5000</v>
      </c>
      <c r="E45" s="87">
        <f t="shared" si="16"/>
        <v>0</v>
      </c>
      <c r="F45" s="87">
        <v>0</v>
      </c>
      <c r="G45" s="87">
        <v>0</v>
      </c>
      <c r="H45" s="87">
        <f t="shared" si="17"/>
        <v>0</v>
      </c>
      <c r="I45" s="87">
        <v>0</v>
      </c>
      <c r="J45" s="87">
        <v>0</v>
      </c>
      <c r="K45" s="87">
        <f t="shared" si="18"/>
        <v>5000</v>
      </c>
      <c r="L45" s="87">
        <v>745</v>
      </c>
      <c r="M45" s="87">
        <v>4255</v>
      </c>
      <c r="N45" s="87">
        <f t="shared" si="19"/>
        <v>5000</v>
      </c>
      <c r="O45" s="87">
        <f t="shared" si="20"/>
        <v>745</v>
      </c>
      <c r="P45" s="87">
        <v>745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21"/>
        <v>4255</v>
      </c>
      <c r="W45" s="87">
        <v>4255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22"/>
        <v>0</v>
      </c>
      <c r="AD45" s="87">
        <v>0</v>
      </c>
      <c r="AE45" s="87">
        <v>0</v>
      </c>
      <c r="AF45" s="87">
        <f t="shared" si="23"/>
        <v>293</v>
      </c>
      <c r="AG45" s="87">
        <v>293</v>
      </c>
      <c r="AH45" s="87">
        <v>0</v>
      </c>
      <c r="AI45" s="87">
        <v>0</v>
      </c>
      <c r="AJ45" s="87">
        <f t="shared" si="24"/>
        <v>293</v>
      </c>
      <c r="AK45" s="87">
        <v>0</v>
      </c>
      <c r="AL45" s="87">
        <v>0</v>
      </c>
      <c r="AM45" s="87">
        <v>293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 t="shared" si="25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26"/>
        <v>0</v>
      </c>
      <c r="BA45" s="87">
        <v>0</v>
      </c>
      <c r="BB45" s="87">
        <v>0</v>
      </c>
      <c r="BC45" s="87">
        <v>0</v>
      </c>
    </row>
    <row r="46" spans="1:55" ht="13.5" customHeight="1" x14ac:dyDescent="0.15">
      <c r="A46" s="98" t="s">
        <v>47</v>
      </c>
      <c r="B46" s="96" t="s">
        <v>337</v>
      </c>
      <c r="C46" s="85" t="s">
        <v>338</v>
      </c>
      <c r="D46" s="87">
        <f t="shared" si="15"/>
        <v>7963</v>
      </c>
      <c r="E46" s="87">
        <f t="shared" si="16"/>
        <v>320</v>
      </c>
      <c r="F46" s="87">
        <v>0</v>
      </c>
      <c r="G46" s="87">
        <v>320</v>
      </c>
      <c r="H46" s="87">
        <f t="shared" si="17"/>
        <v>0</v>
      </c>
      <c r="I46" s="87">
        <v>0</v>
      </c>
      <c r="J46" s="87">
        <v>0</v>
      </c>
      <c r="K46" s="87">
        <f t="shared" si="18"/>
        <v>7643</v>
      </c>
      <c r="L46" s="87">
        <v>755</v>
      </c>
      <c r="M46" s="87">
        <v>6888</v>
      </c>
      <c r="N46" s="87">
        <f t="shared" si="19"/>
        <v>7963</v>
      </c>
      <c r="O46" s="87">
        <f t="shared" si="20"/>
        <v>755</v>
      </c>
      <c r="P46" s="87">
        <v>755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21"/>
        <v>7208</v>
      </c>
      <c r="W46" s="87">
        <v>7208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22"/>
        <v>0</v>
      </c>
      <c r="AD46" s="87">
        <v>0</v>
      </c>
      <c r="AE46" s="87">
        <v>0</v>
      </c>
      <c r="AF46" s="87">
        <f t="shared" si="23"/>
        <v>0</v>
      </c>
      <c r="AG46" s="87">
        <v>0</v>
      </c>
      <c r="AH46" s="87">
        <v>0</v>
      </c>
      <c r="AI46" s="87">
        <v>0</v>
      </c>
      <c r="AJ46" s="87">
        <f t="shared" si="24"/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 t="shared" si="25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26"/>
        <v>258</v>
      </c>
      <c r="BA46" s="87">
        <v>258</v>
      </c>
      <c r="BB46" s="87">
        <v>0</v>
      </c>
      <c r="BC46" s="87">
        <v>0</v>
      </c>
    </row>
    <row r="47" spans="1:55" ht="13.5" customHeight="1" x14ac:dyDescent="0.15">
      <c r="A47" s="98" t="s">
        <v>47</v>
      </c>
      <c r="B47" s="96" t="s">
        <v>339</v>
      </c>
      <c r="C47" s="85" t="s">
        <v>340</v>
      </c>
      <c r="D47" s="87">
        <f t="shared" si="15"/>
        <v>3887</v>
      </c>
      <c r="E47" s="87">
        <f t="shared" si="16"/>
        <v>587</v>
      </c>
      <c r="F47" s="87">
        <v>315</v>
      </c>
      <c r="G47" s="87">
        <v>272</v>
      </c>
      <c r="H47" s="87">
        <f t="shared" si="17"/>
        <v>0</v>
      </c>
      <c r="I47" s="87">
        <v>0</v>
      </c>
      <c r="J47" s="87">
        <v>0</v>
      </c>
      <c r="K47" s="87">
        <f t="shared" si="18"/>
        <v>3300</v>
      </c>
      <c r="L47" s="87">
        <v>0</v>
      </c>
      <c r="M47" s="87">
        <v>3300</v>
      </c>
      <c r="N47" s="87">
        <f t="shared" si="19"/>
        <v>3887</v>
      </c>
      <c r="O47" s="87">
        <f t="shared" si="20"/>
        <v>315</v>
      </c>
      <c r="P47" s="87">
        <v>315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21"/>
        <v>3572</v>
      </c>
      <c r="W47" s="87">
        <v>3572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22"/>
        <v>0</v>
      </c>
      <c r="AD47" s="87">
        <v>0</v>
      </c>
      <c r="AE47" s="87">
        <v>0</v>
      </c>
      <c r="AF47" s="87">
        <f t="shared" si="23"/>
        <v>0</v>
      </c>
      <c r="AG47" s="87">
        <v>0</v>
      </c>
      <c r="AH47" s="87">
        <v>0</v>
      </c>
      <c r="AI47" s="87">
        <v>0</v>
      </c>
      <c r="AJ47" s="87">
        <f t="shared" si="24"/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25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26"/>
        <v>101</v>
      </c>
      <c r="BA47" s="87">
        <v>101</v>
      </c>
      <c r="BB47" s="87">
        <v>0</v>
      </c>
      <c r="BC47" s="87">
        <v>0</v>
      </c>
    </row>
    <row r="48" spans="1:55" ht="13.5" customHeight="1" x14ac:dyDescent="0.15">
      <c r="A48" s="98" t="s">
        <v>47</v>
      </c>
      <c r="B48" s="96" t="s">
        <v>341</v>
      </c>
      <c r="C48" s="85" t="s">
        <v>342</v>
      </c>
      <c r="D48" s="87">
        <f t="shared" si="15"/>
        <v>3888</v>
      </c>
      <c r="E48" s="87">
        <f t="shared" si="16"/>
        <v>409</v>
      </c>
      <c r="F48" s="87">
        <v>362</v>
      </c>
      <c r="G48" s="87">
        <v>47</v>
      </c>
      <c r="H48" s="87">
        <f t="shared" si="17"/>
        <v>0</v>
      </c>
      <c r="I48" s="87">
        <v>0</v>
      </c>
      <c r="J48" s="87">
        <v>0</v>
      </c>
      <c r="K48" s="87">
        <f t="shared" si="18"/>
        <v>3479</v>
      </c>
      <c r="L48" s="87">
        <v>0</v>
      </c>
      <c r="M48" s="87">
        <v>3479</v>
      </c>
      <c r="N48" s="87">
        <f t="shared" si="19"/>
        <v>3888</v>
      </c>
      <c r="O48" s="87">
        <f t="shared" si="20"/>
        <v>362</v>
      </c>
      <c r="P48" s="87">
        <v>362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21"/>
        <v>3526</v>
      </c>
      <c r="W48" s="87">
        <v>3526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22"/>
        <v>0</v>
      </c>
      <c r="AD48" s="87">
        <v>0</v>
      </c>
      <c r="AE48" s="87">
        <v>0</v>
      </c>
      <c r="AF48" s="87">
        <f t="shared" si="23"/>
        <v>0</v>
      </c>
      <c r="AG48" s="87">
        <v>0</v>
      </c>
      <c r="AH48" s="87">
        <v>0</v>
      </c>
      <c r="AI48" s="87">
        <v>0</v>
      </c>
      <c r="AJ48" s="87">
        <f t="shared" si="24"/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 t="shared" si="25"/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26"/>
        <v>151</v>
      </c>
      <c r="BA48" s="87">
        <v>151</v>
      </c>
      <c r="BB48" s="87">
        <v>0</v>
      </c>
      <c r="BC48" s="87">
        <v>0</v>
      </c>
    </row>
    <row r="49" spans="1:55" ht="13.5" customHeight="1" x14ac:dyDescent="0.15">
      <c r="A49" s="98" t="s">
        <v>47</v>
      </c>
      <c r="B49" s="96" t="s">
        <v>343</v>
      </c>
      <c r="C49" s="85" t="s">
        <v>344</v>
      </c>
      <c r="D49" s="87">
        <f t="shared" si="15"/>
        <v>1544</v>
      </c>
      <c r="E49" s="87">
        <f t="shared" si="16"/>
        <v>17</v>
      </c>
      <c r="F49" s="87">
        <v>0</v>
      </c>
      <c r="G49" s="87">
        <v>17</v>
      </c>
      <c r="H49" s="87">
        <f t="shared" si="17"/>
        <v>0</v>
      </c>
      <c r="I49" s="87">
        <v>0</v>
      </c>
      <c r="J49" s="87">
        <v>0</v>
      </c>
      <c r="K49" s="87">
        <f t="shared" si="18"/>
        <v>1527</v>
      </c>
      <c r="L49" s="87">
        <v>100</v>
      </c>
      <c r="M49" s="87">
        <v>1427</v>
      </c>
      <c r="N49" s="87">
        <f t="shared" si="19"/>
        <v>1544</v>
      </c>
      <c r="O49" s="87">
        <f t="shared" si="20"/>
        <v>100</v>
      </c>
      <c r="P49" s="87">
        <v>100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 t="shared" si="21"/>
        <v>1444</v>
      </c>
      <c r="W49" s="87">
        <v>1444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 t="shared" si="22"/>
        <v>0</v>
      </c>
      <c r="AD49" s="87">
        <v>0</v>
      </c>
      <c r="AE49" s="87">
        <v>0</v>
      </c>
      <c r="AF49" s="87">
        <f t="shared" si="23"/>
        <v>0</v>
      </c>
      <c r="AG49" s="87">
        <v>0</v>
      </c>
      <c r="AH49" s="87">
        <v>0</v>
      </c>
      <c r="AI49" s="87">
        <v>0</v>
      </c>
      <c r="AJ49" s="87">
        <f t="shared" si="24"/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 t="shared" si="25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26"/>
        <v>50</v>
      </c>
      <c r="BA49" s="87">
        <v>50</v>
      </c>
      <c r="BB49" s="87">
        <v>0</v>
      </c>
      <c r="BC49" s="87">
        <v>0</v>
      </c>
    </row>
    <row r="50" spans="1:55" ht="13.5" customHeight="1" x14ac:dyDescent="0.15">
      <c r="A50" s="98" t="s">
        <v>47</v>
      </c>
      <c r="B50" s="96" t="s">
        <v>345</v>
      </c>
      <c r="C50" s="85" t="s">
        <v>346</v>
      </c>
      <c r="D50" s="87">
        <f t="shared" si="15"/>
        <v>9481</v>
      </c>
      <c r="E50" s="87">
        <f t="shared" si="16"/>
        <v>1416</v>
      </c>
      <c r="F50" s="87">
        <v>1387</v>
      </c>
      <c r="G50" s="87">
        <v>29</v>
      </c>
      <c r="H50" s="87">
        <f t="shared" si="17"/>
        <v>0</v>
      </c>
      <c r="I50" s="87">
        <v>0</v>
      </c>
      <c r="J50" s="87">
        <v>0</v>
      </c>
      <c r="K50" s="87">
        <f t="shared" si="18"/>
        <v>8065</v>
      </c>
      <c r="L50" s="87">
        <v>0</v>
      </c>
      <c r="M50" s="87">
        <v>8065</v>
      </c>
      <c r="N50" s="87">
        <f t="shared" si="19"/>
        <v>9481</v>
      </c>
      <c r="O50" s="87">
        <f t="shared" si="20"/>
        <v>1387</v>
      </c>
      <c r="P50" s="87">
        <v>1387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21"/>
        <v>8094</v>
      </c>
      <c r="W50" s="87">
        <v>8094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22"/>
        <v>0</v>
      </c>
      <c r="AD50" s="87">
        <v>0</v>
      </c>
      <c r="AE50" s="87">
        <v>0</v>
      </c>
      <c r="AF50" s="87">
        <f t="shared" si="23"/>
        <v>62</v>
      </c>
      <c r="AG50" s="87">
        <v>62</v>
      </c>
      <c r="AH50" s="87">
        <v>0</v>
      </c>
      <c r="AI50" s="87">
        <v>0</v>
      </c>
      <c r="AJ50" s="87">
        <f t="shared" si="24"/>
        <v>59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59</v>
      </c>
      <c r="AT50" s="87">
        <f t="shared" si="25"/>
        <v>3</v>
      </c>
      <c r="AU50" s="87">
        <v>3</v>
      </c>
      <c r="AV50" s="87">
        <v>0</v>
      </c>
      <c r="AW50" s="87">
        <v>0</v>
      </c>
      <c r="AX50" s="87">
        <v>0</v>
      </c>
      <c r="AY50" s="87">
        <v>0</v>
      </c>
      <c r="AZ50" s="87">
        <f t="shared" si="26"/>
        <v>0</v>
      </c>
      <c r="BA50" s="87">
        <v>0</v>
      </c>
      <c r="BB50" s="87">
        <v>0</v>
      </c>
      <c r="BC50" s="87">
        <v>0</v>
      </c>
    </row>
    <row r="51" spans="1:55" ht="13.5" customHeight="1" x14ac:dyDescent="0.15">
      <c r="A51" s="98" t="s">
        <v>47</v>
      </c>
      <c r="B51" s="96" t="s">
        <v>347</v>
      </c>
      <c r="C51" s="85" t="s">
        <v>348</v>
      </c>
      <c r="D51" s="87">
        <f t="shared" si="15"/>
        <v>2901</v>
      </c>
      <c r="E51" s="87">
        <f t="shared" si="16"/>
        <v>243</v>
      </c>
      <c r="F51" s="87">
        <v>243</v>
      </c>
      <c r="G51" s="87">
        <v>0</v>
      </c>
      <c r="H51" s="87">
        <f t="shared" si="17"/>
        <v>0</v>
      </c>
      <c r="I51" s="87">
        <v>0</v>
      </c>
      <c r="J51" s="87">
        <v>0</v>
      </c>
      <c r="K51" s="87">
        <f t="shared" si="18"/>
        <v>2658</v>
      </c>
      <c r="L51" s="87">
        <v>0</v>
      </c>
      <c r="M51" s="87">
        <v>2658</v>
      </c>
      <c r="N51" s="87">
        <f t="shared" si="19"/>
        <v>2901</v>
      </c>
      <c r="O51" s="87">
        <f t="shared" si="20"/>
        <v>243</v>
      </c>
      <c r="P51" s="87">
        <v>243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 t="shared" si="21"/>
        <v>2658</v>
      </c>
      <c r="W51" s="87">
        <v>2658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 t="shared" si="22"/>
        <v>0</v>
      </c>
      <c r="AD51" s="87">
        <v>0</v>
      </c>
      <c r="AE51" s="87">
        <v>0</v>
      </c>
      <c r="AF51" s="87">
        <f t="shared" si="23"/>
        <v>19</v>
      </c>
      <c r="AG51" s="87">
        <v>19</v>
      </c>
      <c r="AH51" s="87">
        <v>0</v>
      </c>
      <c r="AI51" s="87">
        <v>0</v>
      </c>
      <c r="AJ51" s="87">
        <f t="shared" si="24"/>
        <v>18</v>
      </c>
      <c r="AK51" s="87">
        <v>0</v>
      </c>
      <c r="AL51" s="87">
        <v>0</v>
      </c>
      <c r="AM51" s="87">
        <v>0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18</v>
      </c>
      <c r="AT51" s="87">
        <f t="shared" si="25"/>
        <v>1</v>
      </c>
      <c r="AU51" s="87">
        <v>1</v>
      </c>
      <c r="AV51" s="87">
        <v>0</v>
      </c>
      <c r="AW51" s="87">
        <v>0</v>
      </c>
      <c r="AX51" s="87">
        <v>0</v>
      </c>
      <c r="AY51" s="87">
        <v>0</v>
      </c>
      <c r="AZ51" s="87">
        <f t="shared" si="26"/>
        <v>0</v>
      </c>
      <c r="BA51" s="87">
        <v>0</v>
      </c>
      <c r="BB51" s="87">
        <v>0</v>
      </c>
      <c r="BC51" s="87">
        <v>0</v>
      </c>
    </row>
    <row r="52" spans="1:55" ht="13.5" customHeight="1" x14ac:dyDescent="0.15">
      <c r="A52" s="98" t="s">
        <v>47</v>
      </c>
      <c r="B52" s="96" t="s">
        <v>349</v>
      </c>
      <c r="C52" s="85" t="s">
        <v>350</v>
      </c>
      <c r="D52" s="87">
        <f t="shared" si="15"/>
        <v>2783</v>
      </c>
      <c r="E52" s="87">
        <f t="shared" si="16"/>
        <v>256</v>
      </c>
      <c r="F52" s="87">
        <v>256</v>
      </c>
      <c r="G52" s="87">
        <v>0</v>
      </c>
      <c r="H52" s="87">
        <f t="shared" si="17"/>
        <v>0</v>
      </c>
      <c r="I52" s="87">
        <v>0</v>
      </c>
      <c r="J52" s="87">
        <v>0</v>
      </c>
      <c r="K52" s="87">
        <f t="shared" si="18"/>
        <v>2527</v>
      </c>
      <c r="L52" s="87">
        <v>0</v>
      </c>
      <c r="M52" s="87">
        <v>2527</v>
      </c>
      <c r="N52" s="87">
        <f t="shared" si="19"/>
        <v>2783</v>
      </c>
      <c r="O52" s="87">
        <f t="shared" si="20"/>
        <v>256</v>
      </c>
      <c r="P52" s="87">
        <v>256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 t="shared" si="21"/>
        <v>2527</v>
      </c>
      <c r="W52" s="87">
        <v>2527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 t="shared" si="22"/>
        <v>0</v>
      </c>
      <c r="AD52" s="87">
        <v>0</v>
      </c>
      <c r="AE52" s="87">
        <v>0</v>
      </c>
      <c r="AF52" s="87">
        <f t="shared" si="23"/>
        <v>18</v>
      </c>
      <c r="AG52" s="87">
        <v>18</v>
      </c>
      <c r="AH52" s="87">
        <v>0</v>
      </c>
      <c r="AI52" s="87">
        <v>0</v>
      </c>
      <c r="AJ52" s="87">
        <f t="shared" si="24"/>
        <v>17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17</v>
      </c>
      <c r="AT52" s="87">
        <f t="shared" si="25"/>
        <v>1</v>
      </c>
      <c r="AU52" s="87">
        <v>1</v>
      </c>
      <c r="AV52" s="87">
        <v>0</v>
      </c>
      <c r="AW52" s="87">
        <v>0</v>
      </c>
      <c r="AX52" s="87">
        <v>0</v>
      </c>
      <c r="AY52" s="87">
        <v>0</v>
      </c>
      <c r="AZ52" s="87">
        <f t="shared" si="26"/>
        <v>0</v>
      </c>
      <c r="BA52" s="87">
        <v>0</v>
      </c>
      <c r="BB52" s="87">
        <v>0</v>
      </c>
      <c r="BC52" s="87">
        <v>0</v>
      </c>
    </row>
    <row r="53" spans="1:55" ht="13.5" customHeight="1" x14ac:dyDescent="0.15">
      <c r="A53" s="98" t="s">
        <v>47</v>
      </c>
      <c r="B53" s="96" t="s">
        <v>351</v>
      </c>
      <c r="C53" s="85" t="s">
        <v>352</v>
      </c>
      <c r="D53" s="87">
        <f t="shared" si="15"/>
        <v>2469</v>
      </c>
      <c r="E53" s="87">
        <f t="shared" si="16"/>
        <v>350</v>
      </c>
      <c r="F53" s="87">
        <v>339</v>
      </c>
      <c r="G53" s="87">
        <v>11</v>
      </c>
      <c r="H53" s="87">
        <f t="shared" si="17"/>
        <v>0</v>
      </c>
      <c r="I53" s="87">
        <v>0</v>
      </c>
      <c r="J53" s="87">
        <v>0</v>
      </c>
      <c r="K53" s="87">
        <f t="shared" si="18"/>
        <v>2119</v>
      </c>
      <c r="L53" s="87">
        <v>0</v>
      </c>
      <c r="M53" s="87">
        <v>2119</v>
      </c>
      <c r="N53" s="87">
        <f t="shared" si="19"/>
        <v>2469</v>
      </c>
      <c r="O53" s="87">
        <f t="shared" si="20"/>
        <v>339</v>
      </c>
      <c r="P53" s="87">
        <v>339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 t="shared" si="21"/>
        <v>2130</v>
      </c>
      <c r="W53" s="87">
        <v>2130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 t="shared" si="22"/>
        <v>0</v>
      </c>
      <c r="AD53" s="87">
        <v>0</v>
      </c>
      <c r="AE53" s="87">
        <v>0</v>
      </c>
      <c r="AF53" s="87">
        <f t="shared" si="23"/>
        <v>17</v>
      </c>
      <c r="AG53" s="87">
        <v>17</v>
      </c>
      <c r="AH53" s="87">
        <v>0</v>
      </c>
      <c r="AI53" s="87">
        <v>0</v>
      </c>
      <c r="AJ53" s="87">
        <f t="shared" si="24"/>
        <v>16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16</v>
      </c>
      <c r="AT53" s="87">
        <f t="shared" si="25"/>
        <v>1</v>
      </c>
      <c r="AU53" s="87">
        <v>1</v>
      </c>
      <c r="AV53" s="87">
        <v>0</v>
      </c>
      <c r="AW53" s="87">
        <v>0</v>
      </c>
      <c r="AX53" s="87">
        <v>0</v>
      </c>
      <c r="AY53" s="87">
        <v>0</v>
      </c>
      <c r="AZ53" s="87">
        <f t="shared" si="26"/>
        <v>0</v>
      </c>
      <c r="BA53" s="87">
        <v>0</v>
      </c>
      <c r="BB53" s="87">
        <v>0</v>
      </c>
      <c r="BC53" s="87">
        <v>0</v>
      </c>
    </row>
    <row r="54" spans="1:55" ht="13.5" customHeight="1" x14ac:dyDescent="0.15">
      <c r="A54" s="98" t="s">
        <v>47</v>
      </c>
      <c r="B54" s="96" t="s">
        <v>353</v>
      </c>
      <c r="C54" s="85" t="s">
        <v>354</v>
      </c>
      <c r="D54" s="87">
        <f t="shared" si="15"/>
        <v>2558</v>
      </c>
      <c r="E54" s="87">
        <f t="shared" si="16"/>
        <v>0</v>
      </c>
      <c r="F54" s="87">
        <v>0</v>
      </c>
      <c r="G54" s="87">
        <v>0</v>
      </c>
      <c r="H54" s="87">
        <f t="shared" si="17"/>
        <v>0</v>
      </c>
      <c r="I54" s="87">
        <v>0</v>
      </c>
      <c r="J54" s="87">
        <v>0</v>
      </c>
      <c r="K54" s="87">
        <f t="shared" si="18"/>
        <v>2558</v>
      </c>
      <c r="L54" s="87">
        <v>271</v>
      </c>
      <c r="M54" s="87">
        <v>2287</v>
      </c>
      <c r="N54" s="87">
        <f t="shared" si="19"/>
        <v>2558</v>
      </c>
      <c r="O54" s="87">
        <f t="shared" si="20"/>
        <v>271</v>
      </c>
      <c r="P54" s="87">
        <v>271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 t="shared" si="21"/>
        <v>2287</v>
      </c>
      <c r="W54" s="87">
        <v>2287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 t="shared" si="22"/>
        <v>0</v>
      </c>
      <c r="AD54" s="87">
        <v>0</v>
      </c>
      <c r="AE54" s="87">
        <v>0</v>
      </c>
      <c r="AF54" s="87">
        <f t="shared" si="23"/>
        <v>17</v>
      </c>
      <c r="AG54" s="87">
        <v>17</v>
      </c>
      <c r="AH54" s="87">
        <v>0</v>
      </c>
      <c r="AI54" s="87">
        <v>0</v>
      </c>
      <c r="AJ54" s="87">
        <f t="shared" si="24"/>
        <v>16</v>
      </c>
      <c r="AK54" s="87">
        <v>0</v>
      </c>
      <c r="AL54" s="87">
        <v>0</v>
      </c>
      <c r="AM54" s="87">
        <v>0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16</v>
      </c>
      <c r="AT54" s="87">
        <f t="shared" si="25"/>
        <v>1</v>
      </c>
      <c r="AU54" s="87">
        <v>1</v>
      </c>
      <c r="AV54" s="87">
        <v>0</v>
      </c>
      <c r="AW54" s="87">
        <v>0</v>
      </c>
      <c r="AX54" s="87">
        <v>0</v>
      </c>
      <c r="AY54" s="87">
        <v>0</v>
      </c>
      <c r="AZ54" s="87">
        <f t="shared" si="26"/>
        <v>0</v>
      </c>
      <c r="BA54" s="87">
        <v>0</v>
      </c>
      <c r="BB54" s="87">
        <v>0</v>
      </c>
      <c r="BC54" s="87">
        <v>0</v>
      </c>
    </row>
    <row r="55" spans="1:55" ht="13.5" customHeight="1" x14ac:dyDescent="0.15">
      <c r="A55" s="98" t="s">
        <v>47</v>
      </c>
      <c r="B55" s="96" t="s">
        <v>355</v>
      </c>
      <c r="C55" s="85" t="s">
        <v>356</v>
      </c>
      <c r="D55" s="87">
        <f t="shared" si="15"/>
        <v>7656</v>
      </c>
      <c r="E55" s="87">
        <f t="shared" si="16"/>
        <v>0</v>
      </c>
      <c r="F55" s="87">
        <v>0</v>
      </c>
      <c r="G55" s="87">
        <v>0</v>
      </c>
      <c r="H55" s="87">
        <f t="shared" si="17"/>
        <v>7656</v>
      </c>
      <c r="I55" s="87">
        <v>979</v>
      </c>
      <c r="J55" s="87">
        <v>6677</v>
      </c>
      <c r="K55" s="87">
        <f t="shared" si="18"/>
        <v>0</v>
      </c>
      <c r="L55" s="87">
        <v>0</v>
      </c>
      <c r="M55" s="87">
        <v>0</v>
      </c>
      <c r="N55" s="87">
        <f t="shared" si="19"/>
        <v>7656</v>
      </c>
      <c r="O55" s="87">
        <f t="shared" si="20"/>
        <v>979</v>
      </c>
      <c r="P55" s="87">
        <v>979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 t="shared" si="21"/>
        <v>6677</v>
      </c>
      <c r="W55" s="87">
        <v>6677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 t="shared" si="22"/>
        <v>0</v>
      </c>
      <c r="AD55" s="87">
        <v>0</v>
      </c>
      <c r="AE55" s="87">
        <v>0</v>
      </c>
      <c r="AF55" s="87">
        <f t="shared" si="23"/>
        <v>2</v>
      </c>
      <c r="AG55" s="87">
        <v>2</v>
      </c>
      <c r="AH55" s="87">
        <v>0</v>
      </c>
      <c r="AI55" s="87">
        <v>0</v>
      </c>
      <c r="AJ55" s="87">
        <f t="shared" si="24"/>
        <v>2</v>
      </c>
      <c r="AK55" s="87">
        <v>0</v>
      </c>
      <c r="AL55" s="87">
        <v>0</v>
      </c>
      <c r="AM55" s="87">
        <v>2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 t="shared" si="25"/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 t="shared" si="26"/>
        <v>0</v>
      </c>
      <c r="BA55" s="87">
        <v>0</v>
      </c>
      <c r="BB55" s="87">
        <v>0</v>
      </c>
      <c r="BC55" s="87">
        <v>0</v>
      </c>
    </row>
    <row r="56" spans="1:55" ht="13.5" customHeight="1" x14ac:dyDescent="0.15">
      <c r="A56" s="98" t="s">
        <v>47</v>
      </c>
      <c r="B56" s="96" t="s">
        <v>357</v>
      </c>
      <c r="C56" s="85" t="s">
        <v>358</v>
      </c>
      <c r="D56" s="87">
        <f t="shared" si="15"/>
        <v>4630</v>
      </c>
      <c r="E56" s="87">
        <f t="shared" si="16"/>
        <v>4630</v>
      </c>
      <c r="F56" s="87">
        <v>727</v>
      </c>
      <c r="G56" s="87">
        <v>3903</v>
      </c>
      <c r="H56" s="87">
        <f t="shared" si="17"/>
        <v>0</v>
      </c>
      <c r="I56" s="87">
        <v>0</v>
      </c>
      <c r="J56" s="87">
        <v>0</v>
      </c>
      <c r="K56" s="87">
        <f t="shared" si="18"/>
        <v>0</v>
      </c>
      <c r="L56" s="87">
        <v>0</v>
      </c>
      <c r="M56" s="87">
        <v>0</v>
      </c>
      <c r="N56" s="87">
        <f t="shared" si="19"/>
        <v>4630</v>
      </c>
      <c r="O56" s="87">
        <f t="shared" si="20"/>
        <v>727</v>
      </c>
      <c r="P56" s="87">
        <v>727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 t="shared" si="21"/>
        <v>3903</v>
      </c>
      <c r="W56" s="87">
        <v>3903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 t="shared" si="22"/>
        <v>0</v>
      </c>
      <c r="AD56" s="87">
        <v>0</v>
      </c>
      <c r="AE56" s="87">
        <v>0</v>
      </c>
      <c r="AF56" s="87">
        <f t="shared" si="23"/>
        <v>2</v>
      </c>
      <c r="AG56" s="87">
        <v>2</v>
      </c>
      <c r="AH56" s="87">
        <v>0</v>
      </c>
      <c r="AI56" s="87">
        <v>0</v>
      </c>
      <c r="AJ56" s="87">
        <f t="shared" si="24"/>
        <v>2</v>
      </c>
      <c r="AK56" s="87">
        <v>0</v>
      </c>
      <c r="AL56" s="87">
        <v>0</v>
      </c>
      <c r="AM56" s="87">
        <v>2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0</v>
      </c>
      <c r="AT56" s="87">
        <f t="shared" si="25"/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 t="shared" si="26"/>
        <v>0</v>
      </c>
      <c r="BA56" s="87">
        <v>0</v>
      </c>
      <c r="BB56" s="87">
        <v>0</v>
      </c>
      <c r="BC56" s="87">
        <v>0</v>
      </c>
    </row>
    <row r="57" spans="1:55" ht="13.5" customHeight="1" x14ac:dyDescent="0.15">
      <c r="A57" s="98" t="s">
        <v>47</v>
      </c>
      <c r="B57" s="96" t="s">
        <v>359</v>
      </c>
      <c r="C57" s="85" t="s">
        <v>360</v>
      </c>
      <c r="D57" s="87">
        <f t="shared" si="15"/>
        <v>2360</v>
      </c>
      <c r="E57" s="87">
        <f t="shared" si="16"/>
        <v>0</v>
      </c>
      <c r="F57" s="87">
        <v>0</v>
      </c>
      <c r="G57" s="87">
        <v>0</v>
      </c>
      <c r="H57" s="87">
        <f t="shared" si="17"/>
        <v>0</v>
      </c>
      <c r="I57" s="87">
        <v>0</v>
      </c>
      <c r="J57" s="87">
        <v>0</v>
      </c>
      <c r="K57" s="87">
        <f t="shared" si="18"/>
        <v>2360</v>
      </c>
      <c r="L57" s="87">
        <v>108</v>
      </c>
      <c r="M57" s="87">
        <v>2252</v>
      </c>
      <c r="N57" s="87">
        <f t="shared" si="19"/>
        <v>2360</v>
      </c>
      <c r="O57" s="87">
        <f t="shared" si="20"/>
        <v>108</v>
      </c>
      <c r="P57" s="87">
        <v>108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 t="shared" si="21"/>
        <v>2252</v>
      </c>
      <c r="W57" s="87">
        <v>2252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 t="shared" si="22"/>
        <v>0</v>
      </c>
      <c r="AD57" s="87">
        <v>0</v>
      </c>
      <c r="AE57" s="87">
        <v>0</v>
      </c>
      <c r="AF57" s="87">
        <f t="shared" si="23"/>
        <v>0</v>
      </c>
      <c r="AG57" s="87">
        <v>0</v>
      </c>
      <c r="AH57" s="87">
        <v>0</v>
      </c>
      <c r="AI57" s="87">
        <v>0</v>
      </c>
      <c r="AJ57" s="87">
        <f t="shared" si="24"/>
        <v>0</v>
      </c>
      <c r="AK57" s="87">
        <v>0</v>
      </c>
      <c r="AL57" s="87">
        <v>0</v>
      </c>
      <c r="AM57" s="87">
        <v>0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 t="shared" si="25"/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 t="shared" si="26"/>
        <v>0</v>
      </c>
      <c r="BA57" s="87">
        <v>0</v>
      </c>
      <c r="BB57" s="87">
        <v>0</v>
      </c>
      <c r="BC57" s="87">
        <v>0</v>
      </c>
    </row>
    <row r="58" spans="1:55" ht="13.5" customHeight="1" x14ac:dyDescent="0.15">
      <c r="A58" s="98" t="s">
        <v>47</v>
      </c>
      <c r="B58" s="96" t="s">
        <v>361</v>
      </c>
      <c r="C58" s="85" t="s">
        <v>362</v>
      </c>
      <c r="D58" s="87">
        <f t="shared" si="15"/>
        <v>1050</v>
      </c>
      <c r="E58" s="87">
        <f t="shared" si="16"/>
        <v>0</v>
      </c>
      <c r="F58" s="87">
        <v>0</v>
      </c>
      <c r="G58" s="87">
        <v>0</v>
      </c>
      <c r="H58" s="87">
        <f t="shared" si="17"/>
        <v>0</v>
      </c>
      <c r="I58" s="87">
        <v>0</v>
      </c>
      <c r="J58" s="87">
        <v>0</v>
      </c>
      <c r="K58" s="87">
        <f t="shared" si="18"/>
        <v>1050</v>
      </c>
      <c r="L58" s="87">
        <v>148</v>
      </c>
      <c r="M58" s="87">
        <v>902</v>
      </c>
      <c r="N58" s="87">
        <f t="shared" si="19"/>
        <v>1050</v>
      </c>
      <c r="O58" s="87">
        <f t="shared" si="20"/>
        <v>148</v>
      </c>
      <c r="P58" s="87">
        <v>148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 t="shared" si="21"/>
        <v>902</v>
      </c>
      <c r="W58" s="87">
        <v>902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 t="shared" si="22"/>
        <v>0</v>
      </c>
      <c r="AD58" s="87">
        <v>0</v>
      </c>
      <c r="AE58" s="87">
        <v>0</v>
      </c>
      <c r="AF58" s="87">
        <f t="shared" si="23"/>
        <v>0</v>
      </c>
      <c r="AG58" s="87">
        <v>0</v>
      </c>
      <c r="AH58" s="87">
        <v>0</v>
      </c>
      <c r="AI58" s="87">
        <v>0</v>
      </c>
      <c r="AJ58" s="87">
        <f t="shared" si="24"/>
        <v>0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 t="shared" si="25"/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 t="shared" si="26"/>
        <v>0</v>
      </c>
      <c r="BA58" s="87">
        <v>0</v>
      </c>
      <c r="BB58" s="87">
        <v>0</v>
      </c>
      <c r="BC58" s="87">
        <v>0</v>
      </c>
    </row>
    <row r="59" spans="1:55" ht="13.5" customHeight="1" x14ac:dyDescent="0.15">
      <c r="A59" s="98" t="s">
        <v>47</v>
      </c>
      <c r="B59" s="96" t="s">
        <v>363</v>
      </c>
      <c r="C59" s="85" t="s">
        <v>364</v>
      </c>
      <c r="D59" s="87">
        <f t="shared" si="15"/>
        <v>1398</v>
      </c>
      <c r="E59" s="87">
        <f t="shared" si="16"/>
        <v>0</v>
      </c>
      <c r="F59" s="87">
        <v>0</v>
      </c>
      <c r="G59" s="87">
        <v>0</v>
      </c>
      <c r="H59" s="87">
        <f t="shared" si="17"/>
        <v>0</v>
      </c>
      <c r="I59" s="87">
        <v>0</v>
      </c>
      <c r="J59" s="87">
        <v>0</v>
      </c>
      <c r="K59" s="87">
        <f t="shared" si="18"/>
        <v>1398</v>
      </c>
      <c r="L59" s="87">
        <v>176</v>
      </c>
      <c r="M59" s="87">
        <v>1222</v>
      </c>
      <c r="N59" s="87">
        <f t="shared" si="19"/>
        <v>1398</v>
      </c>
      <c r="O59" s="87">
        <f t="shared" si="20"/>
        <v>176</v>
      </c>
      <c r="P59" s="87">
        <v>176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 t="shared" si="21"/>
        <v>1222</v>
      </c>
      <c r="W59" s="87">
        <v>1222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 t="shared" si="22"/>
        <v>0</v>
      </c>
      <c r="AD59" s="87">
        <v>0</v>
      </c>
      <c r="AE59" s="87">
        <v>0</v>
      </c>
      <c r="AF59" s="87">
        <f t="shared" si="23"/>
        <v>0</v>
      </c>
      <c r="AG59" s="87">
        <v>0</v>
      </c>
      <c r="AH59" s="87">
        <v>0</v>
      </c>
      <c r="AI59" s="87">
        <v>0</v>
      </c>
      <c r="AJ59" s="87">
        <f t="shared" si="24"/>
        <v>0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0</v>
      </c>
      <c r="AT59" s="87">
        <f t="shared" si="25"/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 t="shared" si="26"/>
        <v>0</v>
      </c>
      <c r="BA59" s="87">
        <v>0</v>
      </c>
      <c r="BB59" s="87">
        <v>0</v>
      </c>
      <c r="BC59" s="87">
        <v>0</v>
      </c>
    </row>
    <row r="60" spans="1:55" ht="13.5" customHeight="1" x14ac:dyDescent="0.15">
      <c r="A60" s="98" t="s">
        <v>47</v>
      </c>
      <c r="B60" s="96" t="s">
        <v>365</v>
      </c>
      <c r="C60" s="85" t="s">
        <v>366</v>
      </c>
      <c r="D60" s="87">
        <f t="shared" si="15"/>
        <v>964</v>
      </c>
      <c r="E60" s="87">
        <f t="shared" si="16"/>
        <v>0</v>
      </c>
      <c r="F60" s="87">
        <v>0</v>
      </c>
      <c r="G60" s="87">
        <v>0</v>
      </c>
      <c r="H60" s="87">
        <f t="shared" si="17"/>
        <v>0</v>
      </c>
      <c r="I60" s="87">
        <v>0</v>
      </c>
      <c r="J60" s="87">
        <v>0</v>
      </c>
      <c r="K60" s="87">
        <f t="shared" si="18"/>
        <v>964</v>
      </c>
      <c r="L60" s="87">
        <v>178</v>
      </c>
      <c r="M60" s="87">
        <v>786</v>
      </c>
      <c r="N60" s="87">
        <f t="shared" si="19"/>
        <v>964</v>
      </c>
      <c r="O60" s="87">
        <f t="shared" si="20"/>
        <v>178</v>
      </c>
      <c r="P60" s="87">
        <v>178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 t="shared" si="21"/>
        <v>786</v>
      </c>
      <c r="W60" s="87">
        <v>786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 t="shared" si="22"/>
        <v>0</v>
      </c>
      <c r="AD60" s="87">
        <v>0</v>
      </c>
      <c r="AE60" s="87">
        <v>0</v>
      </c>
      <c r="AF60" s="87">
        <f t="shared" si="23"/>
        <v>0</v>
      </c>
      <c r="AG60" s="87">
        <v>0</v>
      </c>
      <c r="AH60" s="87">
        <v>0</v>
      </c>
      <c r="AI60" s="87">
        <v>0</v>
      </c>
      <c r="AJ60" s="87">
        <f t="shared" si="24"/>
        <v>0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0</v>
      </c>
      <c r="AT60" s="87">
        <f t="shared" si="25"/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 t="shared" si="26"/>
        <v>0</v>
      </c>
      <c r="BA60" s="87">
        <v>0</v>
      </c>
      <c r="BB60" s="87">
        <v>0</v>
      </c>
      <c r="BC60" s="87">
        <v>0</v>
      </c>
    </row>
    <row r="61" spans="1:55" ht="13.5" customHeight="1" x14ac:dyDescent="0.15">
      <c r="A61" s="98" t="s">
        <v>47</v>
      </c>
      <c r="B61" s="96" t="s">
        <v>367</v>
      </c>
      <c r="C61" s="85" t="s">
        <v>368</v>
      </c>
      <c r="D61" s="87">
        <f t="shared" si="15"/>
        <v>2455</v>
      </c>
      <c r="E61" s="87">
        <f t="shared" si="16"/>
        <v>0</v>
      </c>
      <c r="F61" s="87">
        <v>0</v>
      </c>
      <c r="G61" s="87">
        <v>0</v>
      </c>
      <c r="H61" s="87">
        <f t="shared" si="17"/>
        <v>0</v>
      </c>
      <c r="I61" s="87">
        <v>0</v>
      </c>
      <c r="J61" s="87">
        <v>0</v>
      </c>
      <c r="K61" s="87">
        <f t="shared" si="18"/>
        <v>2455</v>
      </c>
      <c r="L61" s="87">
        <v>518</v>
      </c>
      <c r="M61" s="87">
        <v>1937</v>
      </c>
      <c r="N61" s="87">
        <f t="shared" si="19"/>
        <v>2455</v>
      </c>
      <c r="O61" s="87">
        <f t="shared" si="20"/>
        <v>518</v>
      </c>
      <c r="P61" s="87">
        <v>518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 t="shared" si="21"/>
        <v>1937</v>
      </c>
      <c r="W61" s="87">
        <v>1937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 t="shared" si="22"/>
        <v>0</v>
      </c>
      <c r="AD61" s="87">
        <v>0</v>
      </c>
      <c r="AE61" s="87">
        <v>0</v>
      </c>
      <c r="AF61" s="87">
        <f t="shared" si="23"/>
        <v>0</v>
      </c>
      <c r="AG61" s="87">
        <v>0</v>
      </c>
      <c r="AH61" s="87">
        <v>0</v>
      </c>
      <c r="AI61" s="87">
        <v>0</v>
      </c>
      <c r="AJ61" s="87">
        <f t="shared" si="24"/>
        <v>0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0</v>
      </c>
      <c r="AT61" s="87">
        <f t="shared" si="25"/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 t="shared" si="26"/>
        <v>0</v>
      </c>
      <c r="BA61" s="87">
        <v>0</v>
      </c>
      <c r="BB61" s="87">
        <v>0</v>
      </c>
      <c r="BC61" s="87">
        <v>0</v>
      </c>
    </row>
    <row r="62" spans="1:55" ht="13.5" customHeight="1" x14ac:dyDescent="0.15">
      <c r="A62" s="98" t="s">
        <v>47</v>
      </c>
      <c r="B62" s="96" t="s">
        <v>369</v>
      </c>
      <c r="C62" s="85" t="s">
        <v>370</v>
      </c>
      <c r="D62" s="87">
        <f t="shared" si="15"/>
        <v>749</v>
      </c>
      <c r="E62" s="87">
        <f t="shared" si="16"/>
        <v>0</v>
      </c>
      <c r="F62" s="87">
        <v>0</v>
      </c>
      <c r="G62" s="87">
        <v>0</v>
      </c>
      <c r="H62" s="87">
        <f t="shared" si="17"/>
        <v>0</v>
      </c>
      <c r="I62" s="87">
        <v>0</v>
      </c>
      <c r="J62" s="87">
        <v>0</v>
      </c>
      <c r="K62" s="87">
        <f t="shared" si="18"/>
        <v>749</v>
      </c>
      <c r="L62" s="87">
        <v>382</v>
      </c>
      <c r="M62" s="87">
        <v>367</v>
      </c>
      <c r="N62" s="87">
        <f t="shared" si="19"/>
        <v>749</v>
      </c>
      <c r="O62" s="87">
        <f t="shared" si="20"/>
        <v>382</v>
      </c>
      <c r="P62" s="87">
        <v>382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 t="shared" si="21"/>
        <v>367</v>
      </c>
      <c r="W62" s="87">
        <v>367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 t="shared" si="22"/>
        <v>0</v>
      </c>
      <c r="AD62" s="87">
        <v>0</v>
      </c>
      <c r="AE62" s="87">
        <v>0</v>
      </c>
      <c r="AF62" s="87">
        <f t="shared" si="23"/>
        <v>0</v>
      </c>
      <c r="AG62" s="87">
        <v>0</v>
      </c>
      <c r="AH62" s="87">
        <v>0</v>
      </c>
      <c r="AI62" s="87">
        <v>0</v>
      </c>
      <c r="AJ62" s="87">
        <f t="shared" si="24"/>
        <v>0</v>
      </c>
      <c r="AK62" s="87">
        <v>0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0</v>
      </c>
      <c r="AT62" s="87">
        <f t="shared" si="25"/>
        <v>0</v>
      </c>
      <c r="AU62" s="87">
        <v>0</v>
      </c>
      <c r="AV62" s="87">
        <v>0</v>
      </c>
      <c r="AW62" s="87">
        <v>0</v>
      </c>
      <c r="AX62" s="87">
        <v>0</v>
      </c>
      <c r="AY62" s="87">
        <v>0</v>
      </c>
      <c r="AZ62" s="87">
        <f t="shared" si="26"/>
        <v>0</v>
      </c>
      <c r="BA62" s="87">
        <v>0</v>
      </c>
      <c r="BB62" s="87">
        <v>0</v>
      </c>
      <c r="BC62" s="87">
        <v>0</v>
      </c>
    </row>
    <row r="63" spans="1:55" ht="13.5" customHeight="1" x14ac:dyDescent="0.15">
      <c r="A63" s="98" t="s">
        <v>47</v>
      </c>
      <c r="B63" s="96" t="s">
        <v>371</v>
      </c>
      <c r="C63" s="85" t="s">
        <v>372</v>
      </c>
      <c r="D63" s="87">
        <f t="shared" si="15"/>
        <v>1432</v>
      </c>
      <c r="E63" s="87">
        <f t="shared" si="16"/>
        <v>0</v>
      </c>
      <c r="F63" s="87">
        <v>0</v>
      </c>
      <c r="G63" s="87">
        <v>0</v>
      </c>
      <c r="H63" s="87">
        <f t="shared" si="17"/>
        <v>0</v>
      </c>
      <c r="I63" s="87">
        <v>0</v>
      </c>
      <c r="J63" s="87">
        <v>0</v>
      </c>
      <c r="K63" s="87">
        <f t="shared" si="18"/>
        <v>1432</v>
      </c>
      <c r="L63" s="87">
        <v>262</v>
      </c>
      <c r="M63" s="87">
        <v>1170</v>
      </c>
      <c r="N63" s="87">
        <f t="shared" si="19"/>
        <v>1432</v>
      </c>
      <c r="O63" s="87">
        <f t="shared" si="20"/>
        <v>262</v>
      </c>
      <c r="P63" s="87">
        <v>262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 t="shared" si="21"/>
        <v>1170</v>
      </c>
      <c r="W63" s="87">
        <v>1170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 t="shared" si="22"/>
        <v>0</v>
      </c>
      <c r="AD63" s="87">
        <v>0</v>
      </c>
      <c r="AE63" s="87">
        <v>0</v>
      </c>
      <c r="AF63" s="87">
        <f t="shared" si="23"/>
        <v>0</v>
      </c>
      <c r="AG63" s="87">
        <v>0</v>
      </c>
      <c r="AH63" s="87">
        <v>0</v>
      </c>
      <c r="AI63" s="87">
        <v>0</v>
      </c>
      <c r="AJ63" s="87">
        <f t="shared" si="24"/>
        <v>0</v>
      </c>
      <c r="AK63" s="87">
        <v>0</v>
      </c>
      <c r="AL63" s="87">
        <v>0</v>
      </c>
      <c r="AM63" s="87">
        <v>0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0</v>
      </c>
      <c r="AT63" s="87">
        <f t="shared" si="25"/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 t="shared" si="26"/>
        <v>0</v>
      </c>
      <c r="BA63" s="87">
        <v>0</v>
      </c>
      <c r="BB63" s="87">
        <v>0</v>
      </c>
      <c r="BC63" s="87">
        <v>0</v>
      </c>
    </row>
    <row r="64" spans="1:55" ht="13.5" customHeight="1" x14ac:dyDescent="0.15">
      <c r="A64" s="98" t="s">
        <v>47</v>
      </c>
      <c r="B64" s="96" t="s">
        <v>373</v>
      </c>
      <c r="C64" s="85" t="s">
        <v>374</v>
      </c>
      <c r="D64" s="87">
        <f t="shared" si="15"/>
        <v>439</v>
      </c>
      <c r="E64" s="87">
        <f t="shared" si="16"/>
        <v>0</v>
      </c>
      <c r="F64" s="87">
        <v>0</v>
      </c>
      <c r="G64" s="87">
        <v>0</v>
      </c>
      <c r="H64" s="87">
        <f t="shared" si="17"/>
        <v>0</v>
      </c>
      <c r="I64" s="87">
        <v>0</v>
      </c>
      <c r="J64" s="87">
        <v>0</v>
      </c>
      <c r="K64" s="87">
        <f t="shared" si="18"/>
        <v>439</v>
      </c>
      <c r="L64" s="87">
        <v>27</v>
      </c>
      <c r="M64" s="87">
        <v>412</v>
      </c>
      <c r="N64" s="87">
        <f t="shared" si="19"/>
        <v>439</v>
      </c>
      <c r="O64" s="87">
        <f t="shared" si="20"/>
        <v>27</v>
      </c>
      <c r="P64" s="87">
        <v>27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f t="shared" si="21"/>
        <v>412</v>
      </c>
      <c r="W64" s="87">
        <v>412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f t="shared" si="22"/>
        <v>0</v>
      </c>
      <c r="AD64" s="87">
        <v>0</v>
      </c>
      <c r="AE64" s="87">
        <v>0</v>
      </c>
      <c r="AF64" s="87">
        <f t="shared" si="23"/>
        <v>0</v>
      </c>
      <c r="AG64" s="87">
        <v>0</v>
      </c>
      <c r="AH64" s="87">
        <v>0</v>
      </c>
      <c r="AI64" s="87">
        <v>0</v>
      </c>
      <c r="AJ64" s="87">
        <f t="shared" si="24"/>
        <v>0</v>
      </c>
      <c r="AK64" s="87">
        <v>0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0</v>
      </c>
      <c r="AT64" s="87">
        <f t="shared" si="25"/>
        <v>0</v>
      </c>
      <c r="AU64" s="87">
        <v>0</v>
      </c>
      <c r="AV64" s="87">
        <v>0</v>
      </c>
      <c r="AW64" s="87">
        <v>0</v>
      </c>
      <c r="AX64" s="87">
        <v>0</v>
      </c>
      <c r="AY64" s="87">
        <v>0</v>
      </c>
      <c r="AZ64" s="87">
        <f t="shared" si="26"/>
        <v>0</v>
      </c>
      <c r="BA64" s="87">
        <v>0</v>
      </c>
      <c r="BB64" s="87">
        <v>0</v>
      </c>
      <c r="BC64" s="87">
        <v>0</v>
      </c>
    </row>
    <row r="65" spans="1:55" ht="13.5" customHeight="1" x14ac:dyDescent="0.15">
      <c r="A65" s="98" t="s">
        <v>47</v>
      </c>
      <c r="B65" s="96" t="s">
        <v>375</v>
      </c>
      <c r="C65" s="85" t="s">
        <v>376</v>
      </c>
      <c r="D65" s="87">
        <f t="shared" si="15"/>
        <v>2448</v>
      </c>
      <c r="E65" s="87">
        <f t="shared" si="16"/>
        <v>0</v>
      </c>
      <c r="F65" s="87">
        <v>0</v>
      </c>
      <c r="G65" s="87">
        <v>0</v>
      </c>
      <c r="H65" s="87">
        <f t="shared" si="17"/>
        <v>0</v>
      </c>
      <c r="I65" s="87">
        <v>0</v>
      </c>
      <c r="J65" s="87">
        <v>0</v>
      </c>
      <c r="K65" s="87">
        <f t="shared" si="18"/>
        <v>2448</v>
      </c>
      <c r="L65" s="87">
        <v>340</v>
      </c>
      <c r="M65" s="87">
        <v>2108</v>
      </c>
      <c r="N65" s="87">
        <f t="shared" si="19"/>
        <v>2448</v>
      </c>
      <c r="O65" s="87">
        <f t="shared" si="20"/>
        <v>340</v>
      </c>
      <c r="P65" s="87">
        <v>340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 t="shared" si="21"/>
        <v>2108</v>
      </c>
      <c r="W65" s="87">
        <v>2108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 t="shared" si="22"/>
        <v>0</v>
      </c>
      <c r="AD65" s="87">
        <v>0</v>
      </c>
      <c r="AE65" s="87">
        <v>0</v>
      </c>
      <c r="AF65" s="87">
        <f t="shared" si="23"/>
        <v>0</v>
      </c>
      <c r="AG65" s="87">
        <v>0</v>
      </c>
      <c r="AH65" s="87">
        <v>0</v>
      </c>
      <c r="AI65" s="87">
        <v>0</v>
      </c>
      <c r="AJ65" s="87">
        <f t="shared" si="24"/>
        <v>0</v>
      </c>
      <c r="AK65" s="87">
        <v>0</v>
      </c>
      <c r="AL65" s="87">
        <v>0</v>
      </c>
      <c r="AM65" s="87">
        <v>0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0</v>
      </c>
      <c r="AT65" s="87">
        <f t="shared" si="25"/>
        <v>0</v>
      </c>
      <c r="AU65" s="87">
        <v>0</v>
      </c>
      <c r="AV65" s="87">
        <v>0</v>
      </c>
      <c r="AW65" s="87">
        <v>0</v>
      </c>
      <c r="AX65" s="87">
        <v>0</v>
      </c>
      <c r="AY65" s="87">
        <v>0</v>
      </c>
      <c r="AZ65" s="87">
        <f t="shared" si="26"/>
        <v>0</v>
      </c>
      <c r="BA65" s="87">
        <v>0</v>
      </c>
      <c r="BB65" s="87">
        <v>0</v>
      </c>
      <c r="BC65" s="87">
        <v>0</v>
      </c>
    </row>
    <row r="66" spans="1:55" ht="13.5" customHeight="1" x14ac:dyDescent="0.15">
      <c r="A66" s="98" t="s">
        <v>47</v>
      </c>
      <c r="B66" s="96" t="s">
        <v>377</v>
      </c>
      <c r="C66" s="85" t="s">
        <v>378</v>
      </c>
      <c r="D66" s="87">
        <f t="shared" si="15"/>
        <v>1148</v>
      </c>
      <c r="E66" s="87">
        <f t="shared" si="16"/>
        <v>0</v>
      </c>
      <c r="F66" s="87">
        <v>0</v>
      </c>
      <c r="G66" s="87">
        <v>0</v>
      </c>
      <c r="H66" s="87">
        <f t="shared" si="17"/>
        <v>0</v>
      </c>
      <c r="I66" s="87">
        <v>0</v>
      </c>
      <c r="J66" s="87">
        <v>0</v>
      </c>
      <c r="K66" s="87">
        <f t="shared" si="18"/>
        <v>1148</v>
      </c>
      <c r="L66" s="87">
        <v>208</v>
      </c>
      <c r="M66" s="87">
        <v>940</v>
      </c>
      <c r="N66" s="87">
        <f t="shared" si="19"/>
        <v>1148</v>
      </c>
      <c r="O66" s="87">
        <f t="shared" si="20"/>
        <v>208</v>
      </c>
      <c r="P66" s="87">
        <v>208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f t="shared" si="21"/>
        <v>940</v>
      </c>
      <c r="W66" s="87">
        <v>940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f t="shared" si="22"/>
        <v>0</v>
      </c>
      <c r="AD66" s="87">
        <v>0</v>
      </c>
      <c r="AE66" s="87">
        <v>0</v>
      </c>
      <c r="AF66" s="87">
        <f t="shared" si="23"/>
        <v>0</v>
      </c>
      <c r="AG66" s="87">
        <v>0</v>
      </c>
      <c r="AH66" s="87">
        <v>0</v>
      </c>
      <c r="AI66" s="87">
        <v>0</v>
      </c>
      <c r="AJ66" s="87">
        <f t="shared" si="24"/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0</v>
      </c>
      <c r="AT66" s="87">
        <f t="shared" si="25"/>
        <v>0</v>
      </c>
      <c r="AU66" s="87">
        <v>0</v>
      </c>
      <c r="AV66" s="87">
        <v>0</v>
      </c>
      <c r="AW66" s="87">
        <v>0</v>
      </c>
      <c r="AX66" s="87">
        <v>0</v>
      </c>
      <c r="AY66" s="87">
        <v>0</v>
      </c>
      <c r="AZ66" s="87">
        <f t="shared" si="26"/>
        <v>0</v>
      </c>
      <c r="BA66" s="87">
        <v>0</v>
      </c>
      <c r="BB66" s="87">
        <v>0</v>
      </c>
      <c r="BC66" s="87">
        <v>0</v>
      </c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66">
    <sortCondition ref="A8:A66"/>
    <sortCondition ref="B8:B66"/>
    <sortCondition ref="C8:C6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65" man="1"/>
    <brk id="31" min="1" max="65" man="1"/>
    <brk id="45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07000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07201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07202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07203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07204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07205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07207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07208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07209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07210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07211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07212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07213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07214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07301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07303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07308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07322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07342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07344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07362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07364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07367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07368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07402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07405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07407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07408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07421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07422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07423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07444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07445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07446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07447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07461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07464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07465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07466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07481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07482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07483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07484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07501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07502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07503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07504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07505</v>
      </c>
      <c r="AG54" s="2">
        <v>54</v>
      </c>
    </row>
    <row r="55" spans="27:36" x14ac:dyDescent="0.15">
      <c r="AD55" s="2"/>
      <c r="AF55" s="2" t="str">
        <f>+水洗化人口等!B55</f>
        <v>07521</v>
      </c>
      <c r="AG55" s="2">
        <v>55</v>
      </c>
    </row>
    <row r="56" spans="27:36" x14ac:dyDescent="0.15">
      <c r="AF56" s="2" t="str">
        <f>+水洗化人口等!B56</f>
        <v>07522</v>
      </c>
      <c r="AG56" s="2">
        <v>56</v>
      </c>
    </row>
    <row r="57" spans="27:36" x14ac:dyDescent="0.15">
      <c r="AF57" s="2" t="str">
        <f>+水洗化人口等!B57</f>
        <v>07541</v>
      </c>
      <c r="AG57" s="2">
        <v>57</v>
      </c>
    </row>
    <row r="58" spans="27:36" x14ac:dyDescent="0.15">
      <c r="AF58" s="2" t="str">
        <f>+水洗化人口等!B58</f>
        <v>07542</v>
      </c>
      <c r="AG58" s="2">
        <v>58</v>
      </c>
    </row>
    <row r="59" spans="27:36" x14ac:dyDescent="0.15">
      <c r="AF59" s="2" t="str">
        <f>+水洗化人口等!B59</f>
        <v>07543</v>
      </c>
      <c r="AG59" s="2">
        <v>59</v>
      </c>
    </row>
    <row r="60" spans="27:36" x14ac:dyDescent="0.15">
      <c r="AF60" s="2" t="str">
        <f>+水洗化人口等!B60</f>
        <v>07544</v>
      </c>
      <c r="AG60" s="2">
        <v>60</v>
      </c>
    </row>
    <row r="61" spans="27:36" x14ac:dyDescent="0.15">
      <c r="AF61" s="2" t="str">
        <f>+水洗化人口等!B61</f>
        <v>07545</v>
      </c>
      <c r="AG61" s="2">
        <v>61</v>
      </c>
    </row>
    <row r="62" spans="27:36" x14ac:dyDescent="0.15">
      <c r="AF62" s="2" t="str">
        <f>+水洗化人口等!B62</f>
        <v>07546</v>
      </c>
      <c r="AG62" s="2">
        <v>62</v>
      </c>
    </row>
    <row r="63" spans="27:36" x14ac:dyDescent="0.15">
      <c r="AF63" s="2" t="str">
        <f>+水洗化人口等!B63</f>
        <v>07547</v>
      </c>
      <c r="AG63" s="2">
        <v>63</v>
      </c>
    </row>
    <row r="64" spans="27:36" x14ac:dyDescent="0.15">
      <c r="AF64" s="2" t="str">
        <f>+水洗化人口等!B64</f>
        <v>07548</v>
      </c>
      <c r="AG64" s="2">
        <v>64</v>
      </c>
    </row>
    <row r="65" spans="32:33" x14ac:dyDescent="0.15">
      <c r="AF65" s="2" t="str">
        <f>+水洗化人口等!B65</f>
        <v>07561</v>
      </c>
      <c r="AG65" s="2">
        <v>65</v>
      </c>
    </row>
    <row r="66" spans="32:33" x14ac:dyDescent="0.15">
      <c r="AF66" s="2" t="str">
        <f>+水洗化人口等!B66</f>
        <v>07564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2025-01-10T05:38:03Z</dcterms:modified>
</cp:coreProperties>
</file>