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06山形県\環境省廃棄物実態調査集約結果（06山形県）\"/>
    </mc:Choice>
  </mc:AlternateContent>
  <xr:revisionPtr revIDLastSave="0" documentId="13_ncr:1_{97BFCE0F-1FF3-4C79-BFD8-CE8DFA80F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N11" i="2" s="1"/>
  <c r="AC12" i="2"/>
  <c r="AC13" i="2"/>
  <c r="N13" i="2" s="1"/>
  <c r="AC14" i="2"/>
  <c r="AC15" i="2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N28" i="2" s="1"/>
  <c r="AC29" i="2"/>
  <c r="N29" i="2" s="1"/>
  <c r="AC30" i="2"/>
  <c r="AC31" i="2"/>
  <c r="AC32" i="2"/>
  <c r="AC33" i="2"/>
  <c r="AC34" i="2"/>
  <c r="AC35" i="2"/>
  <c r="AC36" i="2"/>
  <c r="AC37" i="2"/>
  <c r="N37" i="2" s="1"/>
  <c r="AC38" i="2"/>
  <c r="AC39" i="2"/>
  <c r="AC40" i="2"/>
  <c r="AC41" i="2"/>
  <c r="AC42" i="2"/>
  <c r="V8" i="2"/>
  <c r="N8" i="2" s="1"/>
  <c r="V9" i="2"/>
  <c r="N9" i="2" s="1"/>
  <c r="V10" i="2"/>
  <c r="N10" i="2" s="1"/>
  <c r="V11" i="2"/>
  <c r="V12" i="2"/>
  <c r="N12" i="2" s="1"/>
  <c r="V13" i="2"/>
  <c r="V14" i="2"/>
  <c r="V15" i="2"/>
  <c r="V16" i="2"/>
  <c r="V17" i="2"/>
  <c r="V18" i="2"/>
  <c r="N18" i="2" s="1"/>
  <c r="V19" i="2"/>
  <c r="V20" i="2"/>
  <c r="N20" i="2" s="1"/>
  <c r="V21" i="2"/>
  <c r="V22" i="2"/>
  <c r="V23" i="2"/>
  <c r="V24" i="2"/>
  <c r="N24" i="2" s="1"/>
  <c r="V25" i="2"/>
  <c r="N25" i="2" s="1"/>
  <c r="V26" i="2"/>
  <c r="N26" i="2" s="1"/>
  <c r="V27" i="2"/>
  <c r="V28" i="2"/>
  <c r="V29" i="2"/>
  <c r="V30" i="2"/>
  <c r="V31" i="2"/>
  <c r="V32" i="2"/>
  <c r="V33" i="2"/>
  <c r="V34" i="2"/>
  <c r="V35" i="2"/>
  <c r="V36" i="2"/>
  <c r="N36" i="2" s="1"/>
  <c r="V37" i="2"/>
  <c r="V38" i="2"/>
  <c r="V39" i="2"/>
  <c r="V40" i="2"/>
  <c r="N40" i="2" s="1"/>
  <c r="V41" i="2"/>
  <c r="N41" i="2" s="1"/>
  <c r="V42" i="2"/>
  <c r="N42" i="2" s="1"/>
  <c r="O8" i="2"/>
  <c r="O9" i="2"/>
  <c r="O10" i="2"/>
  <c r="O11" i="2"/>
  <c r="O12" i="2"/>
  <c r="O13" i="2"/>
  <c r="O14" i="2"/>
  <c r="N14" i="2" s="1"/>
  <c r="O15" i="2"/>
  <c r="O16" i="2"/>
  <c r="O17" i="2"/>
  <c r="O18" i="2"/>
  <c r="O19" i="2"/>
  <c r="O20" i="2"/>
  <c r="O21" i="2"/>
  <c r="O22" i="2"/>
  <c r="N22" i="2" s="1"/>
  <c r="O23" i="2"/>
  <c r="O24" i="2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O37" i="2"/>
  <c r="O38" i="2"/>
  <c r="N38" i="2" s="1"/>
  <c r="O39" i="2"/>
  <c r="O40" i="2"/>
  <c r="O41" i="2"/>
  <c r="O42" i="2"/>
  <c r="N34" i="2"/>
  <c r="K8" i="2"/>
  <c r="K9" i="2"/>
  <c r="D9" i="2" s="1"/>
  <c r="K10" i="2"/>
  <c r="K11" i="2"/>
  <c r="D11" i="2" s="1"/>
  <c r="K12" i="2"/>
  <c r="K13" i="2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D26" i="2" s="1"/>
  <c r="K27" i="2"/>
  <c r="D27" i="2" s="1"/>
  <c r="K28" i="2"/>
  <c r="K29" i="2"/>
  <c r="K30" i="2"/>
  <c r="K31" i="2"/>
  <c r="K32" i="2"/>
  <c r="K33" i="2"/>
  <c r="K34" i="2"/>
  <c r="K35" i="2"/>
  <c r="D35" i="2" s="1"/>
  <c r="K36" i="2"/>
  <c r="K37" i="2"/>
  <c r="K38" i="2"/>
  <c r="K39" i="2"/>
  <c r="K40" i="2"/>
  <c r="K41" i="2"/>
  <c r="D41" i="2" s="1"/>
  <c r="K42" i="2"/>
  <c r="D42" i="2" s="1"/>
  <c r="H8" i="2"/>
  <c r="D8" i="2" s="1"/>
  <c r="H9" i="2"/>
  <c r="H10" i="2"/>
  <c r="H11" i="2"/>
  <c r="H12" i="2"/>
  <c r="H13" i="2"/>
  <c r="H14" i="2"/>
  <c r="H15" i="2"/>
  <c r="H16" i="2"/>
  <c r="H17" i="2"/>
  <c r="H18" i="2"/>
  <c r="D18" i="2" s="1"/>
  <c r="H19" i="2"/>
  <c r="H20" i="2"/>
  <c r="H21" i="2"/>
  <c r="H22" i="2"/>
  <c r="H23" i="2"/>
  <c r="H24" i="2"/>
  <c r="D24" i="2" s="1"/>
  <c r="H25" i="2"/>
  <c r="H26" i="2"/>
  <c r="H27" i="2"/>
  <c r="H28" i="2"/>
  <c r="H29" i="2"/>
  <c r="H30" i="2"/>
  <c r="D30" i="2" s="1"/>
  <c r="H31" i="2"/>
  <c r="H32" i="2"/>
  <c r="D32" i="2" s="1"/>
  <c r="H33" i="2"/>
  <c r="H34" i="2"/>
  <c r="H35" i="2"/>
  <c r="H36" i="2"/>
  <c r="H37" i="2"/>
  <c r="H38" i="2"/>
  <c r="H39" i="2"/>
  <c r="H40" i="2"/>
  <c r="D40" i="2" s="1"/>
  <c r="H41" i="2"/>
  <c r="H42" i="2"/>
  <c r="E8" i="2"/>
  <c r="E9" i="2"/>
  <c r="E10" i="2"/>
  <c r="E11" i="2"/>
  <c r="E12" i="2"/>
  <c r="E13" i="2"/>
  <c r="E14" i="2"/>
  <c r="D14" i="2" s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16" i="2"/>
  <c r="D22" i="2"/>
  <c r="D34" i="2"/>
  <c r="D38" i="2"/>
  <c r="P8" i="1"/>
  <c r="I8" i="1" s="1"/>
  <c r="P9" i="1"/>
  <c r="I9" i="1" s="1"/>
  <c r="P10" i="1"/>
  <c r="I10" i="1" s="1"/>
  <c r="P11" i="1"/>
  <c r="P12" i="1"/>
  <c r="P13" i="1"/>
  <c r="I13" i="1" s="1"/>
  <c r="D13" i="1" s="1"/>
  <c r="P14" i="1"/>
  <c r="I14" i="1" s="1"/>
  <c r="D14" i="1" s="1"/>
  <c r="P15" i="1"/>
  <c r="I15" i="1" s="1"/>
  <c r="P16" i="1"/>
  <c r="I16" i="1" s="1"/>
  <c r="D16" i="1" s="1"/>
  <c r="P17" i="1"/>
  <c r="I17" i="1" s="1"/>
  <c r="D17" i="1" s="1"/>
  <c r="P18" i="1"/>
  <c r="I18" i="1" s="1"/>
  <c r="P19" i="1"/>
  <c r="P20" i="1"/>
  <c r="P21" i="1"/>
  <c r="I21" i="1" s="1"/>
  <c r="D21" i="1" s="1"/>
  <c r="P22" i="1"/>
  <c r="P23" i="1"/>
  <c r="I23" i="1" s="1"/>
  <c r="P24" i="1"/>
  <c r="I24" i="1" s="1"/>
  <c r="P25" i="1"/>
  <c r="I25" i="1" s="1"/>
  <c r="P26" i="1"/>
  <c r="I26" i="1" s="1"/>
  <c r="P27" i="1"/>
  <c r="I27" i="1" s="1"/>
  <c r="D27" i="1" s="1"/>
  <c r="L27" i="1" s="1"/>
  <c r="P28" i="1"/>
  <c r="P29" i="1"/>
  <c r="I29" i="1" s="1"/>
  <c r="D29" i="1" s="1"/>
  <c r="P30" i="1"/>
  <c r="I30" i="1" s="1"/>
  <c r="D30" i="1" s="1"/>
  <c r="P31" i="1"/>
  <c r="I31" i="1" s="1"/>
  <c r="P32" i="1"/>
  <c r="I32" i="1" s="1"/>
  <c r="D32" i="1" s="1"/>
  <c r="P33" i="1"/>
  <c r="I33" i="1" s="1"/>
  <c r="D33" i="1" s="1"/>
  <c r="P34" i="1"/>
  <c r="I34" i="1" s="1"/>
  <c r="P35" i="1"/>
  <c r="P36" i="1"/>
  <c r="P37" i="1"/>
  <c r="I37" i="1" s="1"/>
  <c r="D37" i="1" s="1"/>
  <c r="P38" i="1"/>
  <c r="P39" i="1"/>
  <c r="P40" i="1"/>
  <c r="I40" i="1" s="1"/>
  <c r="P41" i="1"/>
  <c r="I41" i="1" s="1"/>
  <c r="P42" i="1"/>
  <c r="I42" i="1" s="1"/>
  <c r="I11" i="1"/>
  <c r="D11" i="1" s="1"/>
  <c r="L11" i="1" s="1"/>
  <c r="I12" i="1"/>
  <c r="D12" i="1" s="1"/>
  <c r="I19" i="1"/>
  <c r="D19" i="1" s="1"/>
  <c r="L19" i="1" s="1"/>
  <c r="I20" i="1"/>
  <c r="D20" i="1" s="1"/>
  <c r="I22" i="1"/>
  <c r="I28" i="1"/>
  <c r="I35" i="1"/>
  <c r="D35" i="1" s="1"/>
  <c r="L35" i="1" s="1"/>
  <c r="I36" i="1"/>
  <c r="D36" i="1" s="1"/>
  <c r="I38" i="1"/>
  <c r="I3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D39" i="1" s="1"/>
  <c r="E40" i="1"/>
  <c r="E41" i="1"/>
  <c r="E42" i="1"/>
  <c r="T29" i="1" l="1"/>
  <c r="N29" i="1"/>
  <c r="T13" i="1"/>
  <c r="N13" i="1"/>
  <c r="T37" i="1"/>
  <c r="N37" i="1"/>
  <c r="T21" i="1"/>
  <c r="N21" i="1"/>
  <c r="D23" i="1"/>
  <c r="N23" i="1" s="1"/>
  <c r="D34" i="1"/>
  <c r="D18" i="1"/>
  <c r="F18" i="1" s="1"/>
  <c r="D37" i="2"/>
  <c r="D21" i="2"/>
  <c r="D38" i="1"/>
  <c r="N38" i="1" s="1"/>
  <c r="D36" i="2"/>
  <c r="D20" i="2"/>
  <c r="D39" i="2"/>
  <c r="D23" i="2"/>
  <c r="N23" i="2"/>
  <c r="N33" i="2"/>
  <c r="N17" i="2"/>
  <c r="D33" i="2"/>
  <c r="D17" i="2"/>
  <c r="N32" i="2"/>
  <c r="N16" i="2"/>
  <c r="N35" i="2"/>
  <c r="N19" i="2"/>
  <c r="N39" i="2"/>
  <c r="D31" i="1"/>
  <c r="N31" i="1" s="1"/>
  <c r="D15" i="1"/>
  <c r="F15" i="1" s="1"/>
  <c r="D28" i="1"/>
  <c r="F28" i="1" s="1"/>
  <c r="D42" i="1"/>
  <c r="N42" i="1" s="1"/>
  <c r="D26" i="1"/>
  <c r="D10" i="1"/>
  <c r="D10" i="2"/>
  <c r="D29" i="2"/>
  <c r="D13" i="2"/>
  <c r="D41" i="1"/>
  <c r="N41" i="1" s="1"/>
  <c r="D25" i="1"/>
  <c r="N25" i="1" s="1"/>
  <c r="D9" i="1"/>
  <c r="T9" i="1" s="1"/>
  <c r="D28" i="2"/>
  <c r="D12" i="2"/>
  <c r="D31" i="2"/>
  <c r="D15" i="2"/>
  <c r="D40" i="1"/>
  <c r="T40" i="1" s="1"/>
  <c r="D24" i="1"/>
  <c r="N24" i="1" s="1"/>
  <c r="D8" i="1"/>
  <c r="N31" i="2"/>
  <c r="N15" i="2"/>
  <c r="D22" i="1"/>
  <c r="N39" i="1"/>
  <c r="T39" i="1"/>
  <c r="L39" i="1"/>
  <c r="F39" i="1"/>
  <c r="J39" i="1"/>
  <c r="T28" i="1"/>
  <c r="L28" i="1"/>
  <c r="N14" i="1"/>
  <c r="T14" i="1"/>
  <c r="L14" i="1"/>
  <c r="F14" i="1"/>
  <c r="J14" i="1"/>
  <c r="L42" i="1"/>
  <c r="T42" i="1"/>
  <c r="F34" i="1"/>
  <c r="J34" i="1"/>
  <c r="N34" i="1"/>
  <c r="L34" i="1"/>
  <c r="T34" i="1"/>
  <c r="F26" i="1"/>
  <c r="J26" i="1"/>
  <c r="L26" i="1"/>
  <c r="N26" i="1"/>
  <c r="T26" i="1"/>
  <c r="N18" i="1"/>
  <c r="L18" i="1"/>
  <c r="T18" i="1"/>
  <c r="F10" i="1"/>
  <c r="J10" i="1"/>
  <c r="N10" i="1"/>
  <c r="L10" i="1"/>
  <c r="T10" i="1"/>
  <c r="F17" i="1"/>
  <c r="J17" i="1"/>
  <c r="N17" i="1"/>
  <c r="T17" i="1"/>
  <c r="L17" i="1"/>
  <c r="T12" i="1"/>
  <c r="L12" i="1"/>
  <c r="F12" i="1"/>
  <c r="J12" i="1"/>
  <c r="N12" i="1"/>
  <c r="N40" i="1"/>
  <c r="F40" i="1"/>
  <c r="J32" i="1"/>
  <c r="N32" i="1"/>
  <c r="T32" i="1"/>
  <c r="L32" i="1"/>
  <c r="F32" i="1"/>
  <c r="J24" i="1"/>
  <c r="J16" i="1"/>
  <c r="N16" i="1"/>
  <c r="T16" i="1"/>
  <c r="L16" i="1"/>
  <c r="F16" i="1"/>
  <c r="J8" i="1"/>
  <c r="N8" i="1"/>
  <c r="T8" i="1"/>
  <c r="L8" i="1"/>
  <c r="F8" i="1"/>
  <c r="J33" i="1"/>
  <c r="N33" i="1"/>
  <c r="T33" i="1"/>
  <c r="L33" i="1"/>
  <c r="F33" i="1"/>
  <c r="J15" i="1"/>
  <c r="L15" i="1"/>
  <c r="T38" i="1"/>
  <c r="L38" i="1"/>
  <c r="F38" i="1"/>
  <c r="J38" i="1"/>
  <c r="T36" i="1"/>
  <c r="L36" i="1"/>
  <c r="F36" i="1"/>
  <c r="J36" i="1"/>
  <c r="N36" i="1"/>
  <c r="J31" i="1"/>
  <c r="T31" i="1"/>
  <c r="L31" i="1"/>
  <c r="F31" i="1"/>
  <c r="N22" i="1"/>
  <c r="T22" i="1"/>
  <c r="L22" i="1"/>
  <c r="F22" i="1"/>
  <c r="J22" i="1"/>
  <c r="T20" i="1"/>
  <c r="L20" i="1"/>
  <c r="F20" i="1"/>
  <c r="J20" i="1"/>
  <c r="N20" i="1"/>
  <c r="N30" i="1"/>
  <c r="T30" i="1"/>
  <c r="L30" i="1"/>
  <c r="F30" i="1"/>
  <c r="J30" i="1"/>
  <c r="T27" i="1"/>
  <c r="T35" i="1"/>
  <c r="T11" i="1"/>
  <c r="J37" i="1"/>
  <c r="J29" i="1"/>
  <c r="J21" i="1"/>
  <c r="J13" i="1"/>
  <c r="N35" i="1"/>
  <c r="N27" i="1"/>
  <c r="N19" i="1"/>
  <c r="N11" i="1"/>
  <c r="F37" i="1"/>
  <c r="F21" i="1"/>
  <c r="J35" i="1"/>
  <c r="T19" i="1"/>
  <c r="F29" i="1"/>
  <c r="F13" i="1"/>
  <c r="J27" i="1"/>
  <c r="J19" i="1"/>
  <c r="J11" i="1"/>
  <c r="L37" i="1"/>
  <c r="L29" i="1"/>
  <c r="L21" i="1"/>
  <c r="L13" i="1"/>
  <c r="F35" i="1"/>
  <c r="F27" i="1"/>
  <c r="F19" i="1"/>
  <c r="F1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25" i="1" l="1"/>
  <c r="J41" i="1"/>
  <c r="F23" i="1"/>
  <c r="T15" i="1"/>
  <c r="J40" i="1"/>
  <c r="L9" i="1"/>
  <c r="J23" i="1"/>
  <c r="L23" i="1"/>
  <c r="N15" i="1"/>
  <c r="F24" i="1"/>
  <c r="N9" i="1"/>
  <c r="T23" i="1"/>
  <c r="L24" i="1"/>
  <c r="F9" i="1"/>
  <c r="N28" i="1"/>
  <c r="T24" i="1"/>
  <c r="J9" i="1"/>
  <c r="J28" i="1"/>
  <c r="L25" i="1"/>
  <c r="J42" i="1"/>
  <c r="F25" i="1"/>
  <c r="L40" i="1"/>
  <c r="F41" i="1"/>
  <c r="J18" i="1"/>
  <c r="F42" i="1"/>
  <c r="L41" i="1"/>
  <c r="T25" i="1"/>
  <c r="T41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E7" i="1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<sst xmlns="http://schemas.openxmlformats.org/spreadsheetml/2006/main" count="809" uniqueCount="332">
  <si>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</si>
  <si>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</si>
  <si>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</si>
  <si>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</si>
  <si>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</si>
  <si>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</si>
  <si>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</si>
  <si>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</si>
  <si>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</si>
  <si>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</si>
  <si>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</si>
  <si>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</si>
  <si>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</si>
  <si>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</si>
  <si>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</si>
  <si>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</si>
  <si>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</si>
  <si>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</si>
  <si>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</si>
  <si>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</si>
  <si>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</si>
  <si>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</si>
  <si>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</si>
  <si>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</si>
  <si>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</si>
  <si>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</si>
  <si>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</si>
  <si>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</si>
  <si>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</si>
  <si>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</si>
  <si>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</si>
  <si>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</si>
  <si>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</si>
  <si>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</si>
  <si>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</si>
  <si>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</si>
  <si>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</si>
  <si>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</si>
  <si>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</si>
  <si>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</si>
  <si>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</si>
  <si>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</si>
  <si>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</si>
  <si>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</si>
  <si>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</si>
  <si>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</si>
  <si>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</si>
  <si>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</si>
  <si>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</si>
  <si>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</si>
  <si>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</si>
  <si>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</si>
  <si>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</si>
  <si>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</si>
  <si>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</si>
  <si>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</si>
  <si>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</si>
  <si>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</si>
  <si>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</si>
  <si>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</si>
  <si>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</si>
  <si>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</si>
  <si>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</si>
  <si>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</si>
  <si>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</si>
  <si>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</si>
  <si>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</si>
  <si>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</si>
  <si>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</si>
  <si>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</si>
  <si>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</si>
  <si>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</si>
  <si>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</si>
  <si>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</si>
  <si>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</si>
  <si>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</si>
  <si>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</si>
  <si>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</si>
  <si>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</si>
  <si>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</si>
  <si>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</si>
  <si>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</si>
  <si>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</si>
  <si>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</si>
  <si>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</si>
  <si>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</si>
  <si>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</si>
  <si>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</si>
  <si>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</si>
  <si>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</si>
  <si>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</si>
  <si>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</si>
  <si>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</si>
  <si>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</si>
  <si>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</si>
  <si>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</si>
  <si>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</si>
  <si>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</si>
  <si>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</si>
  <si>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</si>
  <si>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</si>
  <si>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</si>
  <si>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</si>
  <si>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</si>
  <si>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</si>
  <si>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</si>
  <si>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</si>
  <si>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</si>
  <si>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</si>
  <si>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</si>
  <si>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</si>
  <si>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</si>
  <si>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</si>
  <si>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</si>
  <si>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</si>
  <si>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</si>
  <si>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</si>
  <si>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</si>
  <si>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</si>
  <si>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</si>
  <si>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</si>
  <si>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</si>
  <si>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</si>
  <si>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</si>
  <si>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</si>
  <si>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</si>
  <si>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</si>
  <si>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</si>
  <si>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</si>
  <si>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</si>
  <si>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</si>
  <si>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</si>
  <si>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</si>
  <si>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</si>
  <si>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</si>
  <si>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</si>
  <si>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</si>
  <si>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</si>
  <si>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</si>
  <si>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</si>
  <si>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</si>
  <si>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</si>
  <si>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</si>
  <si>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</si>
  <si>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</si>
  <si>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</si>
  <si>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</si>
  <si>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</si>
  <si>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</si>
  <si>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</si>
  <si>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</si>
  <si>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</si>
  <si>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</si>
  <si>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</si>
  <si>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</si>
  <si>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</si>
  <si>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</si>
  <si>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</si>
  <si>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</si>
  <si>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</si>
  <si>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</si>
  <si>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</si>
  <si>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</si>
  <si>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</si>
  <si>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</si>
  <si>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</si>
  <si>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</si>
  <si>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</si>
  <si>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</si>
  <si>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</si>
  <si>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</si>
  <si>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</si>
  <si>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</si>
  <si>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</si>
  <si>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</si>
  <si>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</si>
  <si>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</si>
  <si>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</si>
  <si>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</si>
  <si>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</si>
  <si>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</si>
  <si>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</si>
  <si>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</si>
  <si>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</si>
  <si>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</si>
  <si>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</si>
  <si>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</si>
  <si>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</si>
  <si>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</si>
  <si>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</si>
  <si>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</si>
  <si>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</si>
  <si>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</si>
  <si>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</si>
  <si>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</si>
  <si>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</si>
  <si>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</si>
  <si>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</si>
  <si>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</si>
  <si>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</si>
  <si>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</si>
  <si>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</si>
  <si>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</si>
  <si>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</si>
  <si>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</si>
  <si>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</si>
  <si>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</si>
  <si>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</si>
  <si>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</si>
  <si>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</si>
  <si>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</si>
  <si>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</si>
  <si>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</si>
  <si>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</si>
  <si>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</si>
  <si>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</si>
  <si>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</si>
  <si>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</si>
  <si>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</si>
  <si>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</si>
  <si>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</si>
  <si>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</si>
  <si>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</si>
  <si>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</si>
  <si>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</si>
  <si>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</si>
  <si>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</si>
  <si>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</si>
  <si>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</si>
  <si>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</si>
  <si>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</si>
  <si>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</si>
  <si>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</si>
  <si>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</si>
  <si>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</si>
  <si>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</si>
  <si>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</si>
  <si>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</si>
  <si>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</si>
  <si>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</si>
  <si>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</si>
  <si>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</si>
  <si>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</si>
  <si>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</si>
  <si>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</si>
  <si>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</si>
  <si>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</si>
  <si>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</si>
  <si>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</si>
  <si>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</si>
  <si>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</si>
  <si>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</si>
  <si>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</si>
  <si>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</si>
  <si>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</si>
  <si>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</si>
  <si>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06000</t>
  </si>
  <si>
    <t>水洗化人口等（令和5年度実績）</t>
    <phoneticPr fontId="3"/>
  </si>
  <si>
    <t>し尿処理の状況（令和5年度実績）</t>
    <phoneticPr fontId="3"/>
  </si>
  <si>
    <t>06201</t>
  </si>
  <si>
    <t>山形市</t>
  </si>
  <si>
    <t/>
  </si>
  <si>
    <t>○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</si>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</sst>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331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48</v>
      </c>
      <c r="B7" s="108" t="s">
        <v>256</v>
      </c>
      <c r="C7" s="92" t="s">
        <v>198</v>
      </c>
      <c r="D7" s="93">
        <f t="shared" ref="D7:D42" si="0">+SUM(E7,+I7)</f>
        <v>1026982</v>
      </c>
      <c r="E7" s="93">
        <f t="shared" ref="E7:E42" si="1">+SUM(G7+H7)</f>
        <v>53692</v>
      </c>
      <c r="F7" s="94">
        <f t="shared" ref="F7:F42" si="2">IF(D7&gt;0,E7/D7*100,"-")</f>
        <v>5.2281344755799024</v>
      </c>
      <c r="G7" s="93">
        <f>SUM(G$8:G$207)</f>
        <v>53692</v>
      </c>
      <c r="H7" s="93">
        <f>SUM(H$8:H$207)</f>
        <v>0</v>
      </c>
      <c r="I7" s="93">
        <f t="shared" ref="I7:I42" si="3">+SUM(K7,+M7,O7+P7)</f>
        <v>973290</v>
      </c>
      <c r="J7" s="94">
        <f t="shared" ref="J7:J42" si="4">IF(D7&gt;0,I7/D7*100,"-")</f>
        <v>94.771865524420093</v>
      </c>
      <c r="K7" s="93">
        <f>SUM(K$8:K$207)</f>
        <v>749184</v>
      </c>
      <c r="L7" s="94">
        <f t="shared" ref="L7:L42" si="5">IF(D7&gt;0,K7/D7*100,"-")</f>
        <v>72.950061442167438</v>
      </c>
      <c r="M7" s="93">
        <f>SUM(M$8:M$207)</f>
        <v>0</v>
      </c>
      <c r="N7" s="94">
        <f t="shared" ref="N7:N42" si="6">IF(D7&gt;0,M7/D7*100,"-")</f>
        <v>0</v>
      </c>
      <c r="O7" s="91">
        <f>SUM(O$8:O$207)</f>
        <v>58742</v>
      </c>
      <c r="P7" s="93">
        <f t="shared" ref="P7:P42" si="7">SUM(Q7:S7)</f>
        <v>165364</v>
      </c>
      <c r="Q7" s="93">
        <f>SUM(Q$8:Q$207)</f>
        <v>64760</v>
      </c>
      <c r="R7" s="93">
        <f>SUM(R$8:R$207)</f>
        <v>99857</v>
      </c>
      <c r="S7" s="93">
        <f>SUM(S$8:S$207)</f>
        <v>747</v>
      </c>
      <c r="T7" s="94">
        <f t="shared" ref="T7:T42" si="8">IF(D7&gt;0,P7/D7*100,"-")</f>
        <v>16.101937521787139</v>
      </c>
      <c r="U7" s="93">
        <f>SUM(U$8:U$207)</f>
        <v>9075</v>
      </c>
      <c r="V7" s="95">
        <f t="shared" ref="V7:AC7" si="9">COUNTIF(V$8:V$207,"○")</f>
        <v>24</v>
      </c>
      <c r="W7" s="95">
        <f t="shared" si="9"/>
        <v>0</v>
      </c>
      <c r="X7" s="95">
        <f t="shared" si="9"/>
        <v>0</v>
      </c>
      <c r="Y7" s="95">
        <f t="shared" si="9"/>
        <v>11</v>
      </c>
      <c r="Z7" s="95">
        <f t="shared" si="9"/>
        <v>17</v>
      </c>
      <c r="AA7" s="95">
        <f t="shared" si="9"/>
        <v>2</v>
      </c>
      <c r="AB7" s="95">
        <f t="shared" si="9"/>
        <v>0</v>
      </c>
      <c r="AC7" s="95">
        <f t="shared" si="9"/>
        <v>16</v>
      </c>
    </row>
    <row r="8" spans="1:31" ht="13.5" customHeight="1" x14ac:dyDescent="0.15">
      <c r="A8" s="85" t="s">
        <v>48</v>
      </c>
      <c r="B8" s="86" t="s">
        <v>259</v>
      </c>
      <c r="C8" s="85" t="s">
        <v>260</v>
      </c>
      <c r="D8" s="87">
        <f t="shared" si="0"/>
        <v>236855</v>
      </c>
      <c r="E8" s="87">
        <f t="shared" si="1"/>
        <v>6654</v>
      </c>
      <c r="F8" s="106">
        <f t="shared" si="2"/>
        <v>2.8093137151421752</v>
      </c>
      <c r="G8" s="87">
        <v>6654</v>
      </c>
      <c r="H8" s="87">
        <v>0</v>
      </c>
      <c r="I8" s="87">
        <f t="shared" si="3"/>
        <v>230201</v>
      </c>
      <c r="J8" s="88">
        <f t="shared" si="4"/>
        <v>97.190686284857819</v>
      </c>
      <c r="K8" s="87">
        <v>219756</v>
      </c>
      <c r="L8" s="88">
        <f t="shared" si="5"/>
        <v>92.780815266724375</v>
      </c>
      <c r="M8" s="87">
        <v>0</v>
      </c>
      <c r="N8" s="88">
        <f t="shared" si="6"/>
        <v>0</v>
      </c>
      <c r="O8" s="87">
        <v>3594</v>
      </c>
      <c r="P8" s="87">
        <f t="shared" si="7"/>
        <v>6851</v>
      </c>
      <c r="Q8" s="87">
        <v>4963</v>
      </c>
      <c r="R8" s="87">
        <v>1888</v>
      </c>
      <c r="S8" s="87">
        <v>0</v>
      </c>
      <c r="T8" s="88">
        <f t="shared" si="8"/>
        <v>2.8924869645985942</v>
      </c>
      <c r="U8" s="87">
        <v>1705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48</v>
      </c>
      <c r="B9" s="86" t="s">
        <v>263</v>
      </c>
      <c r="C9" s="85" t="s">
        <v>264</v>
      </c>
      <c r="D9" s="87">
        <f t="shared" si="0"/>
        <v>75189</v>
      </c>
      <c r="E9" s="87">
        <f t="shared" si="1"/>
        <v>8103</v>
      </c>
      <c r="F9" s="106">
        <f t="shared" si="2"/>
        <v>10.776842357259705</v>
      </c>
      <c r="G9" s="87">
        <v>8103</v>
      </c>
      <c r="H9" s="87">
        <v>0</v>
      </c>
      <c r="I9" s="87">
        <f t="shared" si="3"/>
        <v>67086</v>
      </c>
      <c r="J9" s="88">
        <f t="shared" si="4"/>
        <v>89.22315764274029</v>
      </c>
      <c r="K9" s="87">
        <v>43411</v>
      </c>
      <c r="L9" s="88">
        <f t="shared" si="5"/>
        <v>57.735839019005439</v>
      </c>
      <c r="M9" s="87">
        <v>0</v>
      </c>
      <c r="N9" s="88">
        <f t="shared" si="6"/>
        <v>0</v>
      </c>
      <c r="O9" s="87">
        <v>336</v>
      </c>
      <c r="P9" s="87">
        <f t="shared" si="7"/>
        <v>23339</v>
      </c>
      <c r="Q9" s="87">
        <v>4204</v>
      </c>
      <c r="R9" s="87">
        <v>19135</v>
      </c>
      <c r="S9" s="87">
        <v>0</v>
      </c>
      <c r="T9" s="88">
        <f t="shared" si="8"/>
        <v>31.040444745906981</v>
      </c>
      <c r="U9" s="87">
        <v>1112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48</v>
      </c>
      <c r="B10" s="86" t="s">
        <v>265</v>
      </c>
      <c r="C10" s="85" t="s">
        <v>266</v>
      </c>
      <c r="D10" s="87">
        <f t="shared" si="0"/>
        <v>119029</v>
      </c>
      <c r="E10" s="87">
        <f t="shared" si="1"/>
        <v>3837</v>
      </c>
      <c r="F10" s="106">
        <f t="shared" si="2"/>
        <v>3.2235841685639635</v>
      </c>
      <c r="G10" s="87">
        <v>3837</v>
      </c>
      <c r="H10" s="87">
        <v>0</v>
      </c>
      <c r="I10" s="87">
        <f t="shared" si="3"/>
        <v>115192</v>
      </c>
      <c r="J10" s="88">
        <f t="shared" si="4"/>
        <v>96.77641583143604</v>
      </c>
      <c r="K10" s="87">
        <v>90138</v>
      </c>
      <c r="L10" s="88">
        <f t="shared" si="5"/>
        <v>75.727763822261807</v>
      </c>
      <c r="M10" s="87">
        <v>0</v>
      </c>
      <c r="N10" s="88">
        <f t="shared" si="6"/>
        <v>0</v>
      </c>
      <c r="O10" s="87">
        <v>14747</v>
      </c>
      <c r="P10" s="87">
        <f t="shared" si="7"/>
        <v>10307</v>
      </c>
      <c r="Q10" s="87">
        <v>6954</v>
      </c>
      <c r="R10" s="87">
        <v>3353</v>
      </c>
      <c r="S10" s="87">
        <v>0</v>
      </c>
      <c r="T10" s="88">
        <f t="shared" si="8"/>
        <v>8.6592343042451834</v>
      </c>
      <c r="U10" s="87">
        <v>830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48</v>
      </c>
      <c r="B11" s="86" t="s">
        <v>267</v>
      </c>
      <c r="C11" s="85" t="s">
        <v>268</v>
      </c>
      <c r="D11" s="87">
        <f t="shared" si="0"/>
        <v>96137</v>
      </c>
      <c r="E11" s="87">
        <f t="shared" si="1"/>
        <v>268</v>
      </c>
      <c r="F11" s="106">
        <f t="shared" si="2"/>
        <v>0.27876884030082072</v>
      </c>
      <c r="G11" s="87">
        <v>268</v>
      </c>
      <c r="H11" s="87">
        <v>0</v>
      </c>
      <c r="I11" s="87">
        <f t="shared" si="3"/>
        <v>95869</v>
      </c>
      <c r="J11" s="88">
        <f t="shared" si="4"/>
        <v>99.721231159699173</v>
      </c>
      <c r="K11" s="87">
        <v>69823</v>
      </c>
      <c r="L11" s="88">
        <f t="shared" si="5"/>
        <v>72.628644538523147</v>
      </c>
      <c r="M11" s="87">
        <v>0</v>
      </c>
      <c r="N11" s="88">
        <f t="shared" si="6"/>
        <v>0</v>
      </c>
      <c r="O11" s="87">
        <v>12196</v>
      </c>
      <c r="P11" s="87">
        <f t="shared" si="7"/>
        <v>13850</v>
      </c>
      <c r="Q11" s="87">
        <v>8902</v>
      </c>
      <c r="R11" s="87">
        <v>4948</v>
      </c>
      <c r="S11" s="87">
        <v>0</v>
      </c>
      <c r="T11" s="88">
        <f t="shared" si="8"/>
        <v>14.406524023008831</v>
      </c>
      <c r="U11" s="87">
        <v>546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48</v>
      </c>
      <c r="B12" s="86" t="s">
        <v>269</v>
      </c>
      <c r="C12" s="85" t="s">
        <v>270</v>
      </c>
      <c r="D12" s="87">
        <f t="shared" si="0"/>
        <v>32634</v>
      </c>
      <c r="E12" s="87">
        <f t="shared" si="1"/>
        <v>2290</v>
      </c>
      <c r="F12" s="106">
        <f t="shared" si="2"/>
        <v>7.0172213029355888</v>
      </c>
      <c r="G12" s="87">
        <v>2290</v>
      </c>
      <c r="H12" s="87">
        <v>0</v>
      </c>
      <c r="I12" s="87">
        <f t="shared" si="3"/>
        <v>30344</v>
      </c>
      <c r="J12" s="88">
        <f t="shared" si="4"/>
        <v>92.982778697064418</v>
      </c>
      <c r="K12" s="87">
        <v>19097</v>
      </c>
      <c r="L12" s="88">
        <f t="shared" si="5"/>
        <v>58.518722804437097</v>
      </c>
      <c r="M12" s="87">
        <v>0</v>
      </c>
      <c r="N12" s="88">
        <f t="shared" si="6"/>
        <v>0</v>
      </c>
      <c r="O12" s="87">
        <v>0</v>
      </c>
      <c r="P12" s="87">
        <f t="shared" si="7"/>
        <v>11247</v>
      </c>
      <c r="Q12" s="87">
        <v>5013</v>
      </c>
      <c r="R12" s="87">
        <v>6234</v>
      </c>
      <c r="S12" s="87">
        <v>0</v>
      </c>
      <c r="T12" s="88">
        <f t="shared" si="8"/>
        <v>34.464055892627321</v>
      </c>
      <c r="U12" s="87">
        <v>444</v>
      </c>
      <c r="V12" s="85" t="s">
        <v>262</v>
      </c>
      <c r="W12" s="85"/>
      <c r="X12" s="85"/>
      <c r="Y12" s="85"/>
      <c r="Z12" s="85"/>
      <c r="AA12" s="85" t="s">
        <v>262</v>
      </c>
      <c r="AB12" s="85"/>
      <c r="AC12" s="85"/>
      <c r="AD12" s="115" t="s">
        <v>261</v>
      </c>
    </row>
    <row r="13" spans="1:31" ht="13.5" customHeight="1" x14ac:dyDescent="0.15">
      <c r="A13" s="85" t="s">
        <v>48</v>
      </c>
      <c r="B13" s="86" t="s">
        <v>271</v>
      </c>
      <c r="C13" s="85" t="s">
        <v>272</v>
      </c>
      <c r="D13" s="87">
        <f t="shared" si="0"/>
        <v>39817</v>
      </c>
      <c r="E13" s="87">
        <f t="shared" si="1"/>
        <v>2164</v>
      </c>
      <c r="F13" s="106">
        <f t="shared" si="2"/>
        <v>5.4348645051108821</v>
      </c>
      <c r="G13" s="87">
        <v>2164</v>
      </c>
      <c r="H13" s="87">
        <v>0</v>
      </c>
      <c r="I13" s="87">
        <f t="shared" si="3"/>
        <v>37653</v>
      </c>
      <c r="J13" s="88">
        <f t="shared" si="4"/>
        <v>94.56513549488912</v>
      </c>
      <c r="K13" s="87">
        <v>29063</v>
      </c>
      <c r="L13" s="88">
        <f t="shared" si="5"/>
        <v>72.991435818871338</v>
      </c>
      <c r="M13" s="87">
        <v>0</v>
      </c>
      <c r="N13" s="88">
        <f t="shared" si="6"/>
        <v>0</v>
      </c>
      <c r="O13" s="87">
        <v>0</v>
      </c>
      <c r="P13" s="87">
        <f t="shared" si="7"/>
        <v>8590</v>
      </c>
      <c r="Q13" s="87">
        <v>3396</v>
      </c>
      <c r="R13" s="87">
        <v>5194</v>
      </c>
      <c r="S13" s="87">
        <v>0</v>
      </c>
      <c r="T13" s="88">
        <f t="shared" si="8"/>
        <v>21.573699676017782</v>
      </c>
      <c r="U13" s="87">
        <v>448</v>
      </c>
      <c r="V13" s="85" t="s">
        <v>262</v>
      </c>
      <c r="W13" s="85"/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48</v>
      </c>
      <c r="B14" s="86" t="s">
        <v>273</v>
      </c>
      <c r="C14" s="85" t="s">
        <v>274</v>
      </c>
      <c r="D14" s="87">
        <f t="shared" si="0"/>
        <v>28211</v>
      </c>
      <c r="E14" s="87">
        <f t="shared" si="1"/>
        <v>1385</v>
      </c>
      <c r="F14" s="106">
        <f t="shared" si="2"/>
        <v>4.909432490872355</v>
      </c>
      <c r="G14" s="87">
        <v>1385</v>
      </c>
      <c r="H14" s="87">
        <v>0</v>
      </c>
      <c r="I14" s="87">
        <f t="shared" si="3"/>
        <v>26826</v>
      </c>
      <c r="J14" s="88">
        <f t="shared" si="4"/>
        <v>95.090567509127638</v>
      </c>
      <c r="K14" s="87">
        <v>20024</v>
      </c>
      <c r="L14" s="88">
        <f t="shared" si="5"/>
        <v>70.979405196554538</v>
      </c>
      <c r="M14" s="87">
        <v>0</v>
      </c>
      <c r="N14" s="88">
        <f t="shared" si="6"/>
        <v>0</v>
      </c>
      <c r="O14" s="87">
        <v>2561</v>
      </c>
      <c r="P14" s="87">
        <f t="shared" si="7"/>
        <v>4241</v>
      </c>
      <c r="Q14" s="87">
        <v>1284</v>
      </c>
      <c r="R14" s="87">
        <v>2957</v>
      </c>
      <c r="S14" s="87">
        <v>0</v>
      </c>
      <c r="T14" s="88">
        <f t="shared" si="8"/>
        <v>15.033143100209138</v>
      </c>
      <c r="U14" s="87">
        <v>218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48</v>
      </c>
      <c r="B15" s="86" t="s">
        <v>275</v>
      </c>
      <c r="C15" s="85" t="s">
        <v>276</v>
      </c>
      <c r="D15" s="87">
        <f t="shared" si="0"/>
        <v>21845</v>
      </c>
      <c r="E15" s="87">
        <f t="shared" si="1"/>
        <v>1864</v>
      </c>
      <c r="F15" s="106">
        <f t="shared" si="2"/>
        <v>8.5328450446326389</v>
      </c>
      <c r="G15" s="87">
        <v>1864</v>
      </c>
      <c r="H15" s="87">
        <v>0</v>
      </c>
      <c r="I15" s="87">
        <f t="shared" si="3"/>
        <v>19981</v>
      </c>
      <c r="J15" s="88">
        <f t="shared" si="4"/>
        <v>91.467154955367363</v>
      </c>
      <c r="K15" s="87">
        <v>15846</v>
      </c>
      <c r="L15" s="88">
        <f t="shared" si="5"/>
        <v>72.538338292515448</v>
      </c>
      <c r="M15" s="87">
        <v>0</v>
      </c>
      <c r="N15" s="88">
        <f t="shared" si="6"/>
        <v>0</v>
      </c>
      <c r="O15" s="87">
        <v>1022</v>
      </c>
      <c r="P15" s="87">
        <f t="shared" si="7"/>
        <v>3113</v>
      </c>
      <c r="Q15" s="87">
        <v>1987</v>
      </c>
      <c r="R15" s="87">
        <v>1126</v>
      </c>
      <c r="S15" s="87">
        <v>0</v>
      </c>
      <c r="T15" s="88">
        <f t="shared" si="8"/>
        <v>14.250400549324787</v>
      </c>
      <c r="U15" s="87">
        <v>197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48</v>
      </c>
      <c r="B16" s="86" t="s">
        <v>277</v>
      </c>
      <c r="C16" s="85" t="s">
        <v>278</v>
      </c>
      <c r="D16" s="87">
        <f t="shared" si="0"/>
        <v>24952</v>
      </c>
      <c r="E16" s="87">
        <f t="shared" si="1"/>
        <v>2190</v>
      </c>
      <c r="F16" s="106">
        <f t="shared" si="2"/>
        <v>8.7768515549855728</v>
      </c>
      <c r="G16" s="87">
        <v>2190</v>
      </c>
      <c r="H16" s="87">
        <v>0</v>
      </c>
      <c r="I16" s="87">
        <f t="shared" si="3"/>
        <v>22762</v>
      </c>
      <c r="J16" s="88">
        <f t="shared" si="4"/>
        <v>91.223148445014431</v>
      </c>
      <c r="K16" s="87">
        <v>13143</v>
      </c>
      <c r="L16" s="88">
        <f t="shared" si="5"/>
        <v>52.673132414235333</v>
      </c>
      <c r="M16" s="87">
        <v>0</v>
      </c>
      <c r="N16" s="88">
        <f t="shared" si="6"/>
        <v>0</v>
      </c>
      <c r="O16" s="87">
        <v>1920</v>
      </c>
      <c r="P16" s="87">
        <f t="shared" si="7"/>
        <v>7699</v>
      </c>
      <c r="Q16" s="87">
        <v>2752</v>
      </c>
      <c r="R16" s="87">
        <v>4947</v>
      </c>
      <c r="S16" s="87">
        <v>0</v>
      </c>
      <c r="T16" s="88">
        <f t="shared" si="8"/>
        <v>30.855242064764347</v>
      </c>
      <c r="U16" s="87">
        <v>401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48</v>
      </c>
      <c r="B17" s="86" t="s">
        <v>279</v>
      </c>
      <c r="C17" s="85" t="s">
        <v>280</v>
      </c>
      <c r="D17" s="87">
        <f t="shared" si="0"/>
        <v>60401</v>
      </c>
      <c r="E17" s="87">
        <f t="shared" si="1"/>
        <v>1221</v>
      </c>
      <c r="F17" s="106">
        <f t="shared" si="2"/>
        <v>2.0214897104352576</v>
      </c>
      <c r="G17" s="87">
        <v>1221</v>
      </c>
      <c r="H17" s="87">
        <v>0</v>
      </c>
      <c r="I17" s="87">
        <f t="shared" si="3"/>
        <v>59180</v>
      </c>
      <c r="J17" s="88">
        <f t="shared" si="4"/>
        <v>97.978510289564753</v>
      </c>
      <c r="K17" s="87">
        <v>56484</v>
      </c>
      <c r="L17" s="88">
        <f t="shared" si="5"/>
        <v>93.51500802966838</v>
      </c>
      <c r="M17" s="87">
        <v>0</v>
      </c>
      <c r="N17" s="88">
        <f t="shared" si="6"/>
        <v>0</v>
      </c>
      <c r="O17" s="87">
        <v>0</v>
      </c>
      <c r="P17" s="87">
        <f t="shared" si="7"/>
        <v>2696</v>
      </c>
      <c r="Q17" s="87">
        <v>2124</v>
      </c>
      <c r="R17" s="87">
        <v>572</v>
      </c>
      <c r="S17" s="87">
        <v>0</v>
      </c>
      <c r="T17" s="88">
        <f t="shared" si="8"/>
        <v>4.4635022598963587</v>
      </c>
      <c r="U17" s="87">
        <v>663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48</v>
      </c>
      <c r="B18" s="86" t="s">
        <v>281</v>
      </c>
      <c r="C18" s="85" t="s">
        <v>282</v>
      </c>
      <c r="D18" s="87">
        <f t="shared" si="0"/>
        <v>47874</v>
      </c>
      <c r="E18" s="87">
        <f t="shared" si="1"/>
        <v>2301</v>
      </c>
      <c r="F18" s="106">
        <f t="shared" si="2"/>
        <v>4.8063667126206289</v>
      </c>
      <c r="G18" s="87">
        <v>2301</v>
      </c>
      <c r="H18" s="87">
        <v>0</v>
      </c>
      <c r="I18" s="87">
        <f t="shared" si="3"/>
        <v>45573</v>
      </c>
      <c r="J18" s="88">
        <f t="shared" si="4"/>
        <v>95.19363328737937</v>
      </c>
      <c r="K18" s="87">
        <v>41319</v>
      </c>
      <c r="L18" s="88">
        <f t="shared" si="5"/>
        <v>86.307807995989478</v>
      </c>
      <c r="M18" s="87">
        <v>0</v>
      </c>
      <c r="N18" s="88">
        <f t="shared" si="6"/>
        <v>0</v>
      </c>
      <c r="O18" s="87">
        <v>0</v>
      </c>
      <c r="P18" s="87">
        <f t="shared" si="7"/>
        <v>4254</v>
      </c>
      <c r="Q18" s="87">
        <v>1761</v>
      </c>
      <c r="R18" s="87">
        <v>2493</v>
      </c>
      <c r="S18" s="87">
        <v>0</v>
      </c>
      <c r="T18" s="88">
        <f t="shared" si="8"/>
        <v>8.8858252913898976</v>
      </c>
      <c r="U18" s="87">
        <v>359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48</v>
      </c>
      <c r="B19" s="86" t="s">
        <v>283</v>
      </c>
      <c r="C19" s="85" t="s">
        <v>284</v>
      </c>
      <c r="D19" s="87">
        <f t="shared" si="0"/>
        <v>14092</v>
      </c>
      <c r="E19" s="87">
        <f t="shared" si="1"/>
        <v>1153</v>
      </c>
      <c r="F19" s="106">
        <f t="shared" si="2"/>
        <v>8.1819472040874253</v>
      </c>
      <c r="G19" s="87">
        <v>1153</v>
      </c>
      <c r="H19" s="87">
        <v>0</v>
      </c>
      <c r="I19" s="87">
        <f t="shared" si="3"/>
        <v>12939</v>
      </c>
      <c r="J19" s="88">
        <f t="shared" si="4"/>
        <v>91.818052795912578</v>
      </c>
      <c r="K19" s="87">
        <v>4728</v>
      </c>
      <c r="L19" s="88">
        <f t="shared" si="5"/>
        <v>33.550950894124327</v>
      </c>
      <c r="M19" s="87">
        <v>0</v>
      </c>
      <c r="N19" s="88">
        <f t="shared" si="6"/>
        <v>0</v>
      </c>
      <c r="O19" s="87">
        <v>868</v>
      </c>
      <c r="P19" s="87">
        <f t="shared" si="7"/>
        <v>7343</v>
      </c>
      <c r="Q19" s="87">
        <v>1526</v>
      </c>
      <c r="R19" s="87">
        <v>5817</v>
      </c>
      <c r="S19" s="87">
        <v>0</v>
      </c>
      <c r="T19" s="88">
        <f t="shared" si="8"/>
        <v>52.107578768095372</v>
      </c>
      <c r="U19" s="87">
        <v>102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48</v>
      </c>
      <c r="B20" s="86" t="s">
        <v>285</v>
      </c>
      <c r="C20" s="85" t="s">
        <v>286</v>
      </c>
      <c r="D20" s="87">
        <f t="shared" si="0"/>
        <v>29560</v>
      </c>
      <c r="E20" s="87">
        <f t="shared" si="1"/>
        <v>3090</v>
      </c>
      <c r="F20" s="106">
        <f t="shared" si="2"/>
        <v>10.453315290933695</v>
      </c>
      <c r="G20" s="87">
        <v>3090</v>
      </c>
      <c r="H20" s="87">
        <v>0</v>
      </c>
      <c r="I20" s="87">
        <f t="shared" si="3"/>
        <v>26470</v>
      </c>
      <c r="J20" s="88">
        <f t="shared" si="4"/>
        <v>89.546684709066298</v>
      </c>
      <c r="K20" s="87">
        <v>17826</v>
      </c>
      <c r="L20" s="88">
        <f t="shared" si="5"/>
        <v>60.304465493910683</v>
      </c>
      <c r="M20" s="87">
        <v>0</v>
      </c>
      <c r="N20" s="88">
        <f t="shared" si="6"/>
        <v>0</v>
      </c>
      <c r="O20" s="87">
        <v>0</v>
      </c>
      <c r="P20" s="87">
        <f t="shared" si="7"/>
        <v>8644</v>
      </c>
      <c r="Q20" s="87">
        <v>2905</v>
      </c>
      <c r="R20" s="87">
        <v>5739</v>
      </c>
      <c r="S20" s="87">
        <v>0</v>
      </c>
      <c r="T20" s="88">
        <f t="shared" si="8"/>
        <v>29.242219215155618</v>
      </c>
      <c r="U20" s="87">
        <v>270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48</v>
      </c>
      <c r="B21" s="86" t="s">
        <v>287</v>
      </c>
      <c r="C21" s="85" t="s">
        <v>288</v>
      </c>
      <c r="D21" s="87">
        <f t="shared" si="0"/>
        <v>13267</v>
      </c>
      <c r="E21" s="87">
        <f t="shared" si="1"/>
        <v>436</v>
      </c>
      <c r="F21" s="106">
        <f t="shared" si="2"/>
        <v>3.2863495892063015</v>
      </c>
      <c r="G21" s="87">
        <v>436</v>
      </c>
      <c r="H21" s="87">
        <v>0</v>
      </c>
      <c r="I21" s="87">
        <f t="shared" si="3"/>
        <v>12831</v>
      </c>
      <c r="J21" s="88">
        <f t="shared" si="4"/>
        <v>96.71365041079369</v>
      </c>
      <c r="K21" s="87">
        <v>11560</v>
      </c>
      <c r="L21" s="88">
        <f t="shared" si="5"/>
        <v>87.133489108313867</v>
      </c>
      <c r="M21" s="87">
        <v>0</v>
      </c>
      <c r="N21" s="88">
        <f t="shared" si="6"/>
        <v>0</v>
      </c>
      <c r="O21" s="87">
        <v>0</v>
      </c>
      <c r="P21" s="87">
        <f t="shared" si="7"/>
        <v>1271</v>
      </c>
      <c r="Q21" s="87">
        <v>896</v>
      </c>
      <c r="R21" s="87">
        <v>375</v>
      </c>
      <c r="S21" s="87">
        <v>0</v>
      </c>
      <c r="T21" s="88">
        <f t="shared" si="8"/>
        <v>9.5801613024798371</v>
      </c>
      <c r="U21" s="87">
        <v>63</v>
      </c>
      <c r="V21" s="85"/>
      <c r="W21" s="85"/>
      <c r="X21" s="85"/>
      <c r="Y21" s="85" t="s">
        <v>262</v>
      </c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48</v>
      </c>
      <c r="B22" s="86" t="s">
        <v>289</v>
      </c>
      <c r="C22" s="85" t="s">
        <v>290</v>
      </c>
      <c r="D22" s="87">
        <f t="shared" si="0"/>
        <v>10615</v>
      </c>
      <c r="E22" s="87">
        <f t="shared" si="1"/>
        <v>379</v>
      </c>
      <c r="F22" s="106">
        <f t="shared" si="2"/>
        <v>3.5704192180876113</v>
      </c>
      <c r="G22" s="87">
        <v>379</v>
      </c>
      <c r="H22" s="87">
        <v>0</v>
      </c>
      <c r="I22" s="87">
        <f t="shared" si="3"/>
        <v>10236</v>
      </c>
      <c r="J22" s="88">
        <f t="shared" si="4"/>
        <v>96.429580781912378</v>
      </c>
      <c r="K22" s="87">
        <v>8419</v>
      </c>
      <c r="L22" s="88">
        <f t="shared" si="5"/>
        <v>79.312293923692891</v>
      </c>
      <c r="M22" s="87">
        <v>0</v>
      </c>
      <c r="N22" s="88">
        <f t="shared" si="6"/>
        <v>0</v>
      </c>
      <c r="O22" s="87">
        <v>1218</v>
      </c>
      <c r="P22" s="87">
        <f t="shared" si="7"/>
        <v>599</v>
      </c>
      <c r="Q22" s="87">
        <v>585</v>
      </c>
      <c r="R22" s="87">
        <v>14</v>
      </c>
      <c r="S22" s="87">
        <v>0</v>
      </c>
      <c r="T22" s="88">
        <f t="shared" si="8"/>
        <v>5.6429580781912385</v>
      </c>
      <c r="U22" s="87">
        <v>64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48</v>
      </c>
      <c r="B23" s="86" t="s">
        <v>291</v>
      </c>
      <c r="C23" s="85" t="s">
        <v>292</v>
      </c>
      <c r="D23" s="87">
        <f t="shared" si="0"/>
        <v>17086</v>
      </c>
      <c r="E23" s="87">
        <f t="shared" si="1"/>
        <v>122</v>
      </c>
      <c r="F23" s="106">
        <f t="shared" si="2"/>
        <v>0.71403488235982671</v>
      </c>
      <c r="G23" s="87">
        <v>122</v>
      </c>
      <c r="H23" s="87">
        <v>0</v>
      </c>
      <c r="I23" s="87">
        <f t="shared" si="3"/>
        <v>16964</v>
      </c>
      <c r="J23" s="88">
        <f t="shared" si="4"/>
        <v>99.285965117640174</v>
      </c>
      <c r="K23" s="87">
        <v>11778</v>
      </c>
      <c r="L23" s="88">
        <f t="shared" si="5"/>
        <v>68.933629872410165</v>
      </c>
      <c r="M23" s="87">
        <v>0</v>
      </c>
      <c r="N23" s="88">
        <f t="shared" si="6"/>
        <v>0</v>
      </c>
      <c r="O23" s="87">
        <v>348</v>
      </c>
      <c r="P23" s="87">
        <f t="shared" si="7"/>
        <v>4838</v>
      </c>
      <c r="Q23" s="87">
        <v>3338</v>
      </c>
      <c r="R23" s="87">
        <v>1500</v>
      </c>
      <c r="S23" s="87">
        <v>0</v>
      </c>
      <c r="T23" s="88">
        <f t="shared" si="8"/>
        <v>28.315580007023293</v>
      </c>
      <c r="U23" s="87">
        <v>253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48</v>
      </c>
      <c r="B24" s="86" t="s">
        <v>293</v>
      </c>
      <c r="C24" s="85" t="s">
        <v>294</v>
      </c>
      <c r="D24" s="87">
        <f t="shared" si="0"/>
        <v>4689</v>
      </c>
      <c r="E24" s="87">
        <f t="shared" si="1"/>
        <v>403</v>
      </c>
      <c r="F24" s="106">
        <f t="shared" si="2"/>
        <v>8.5945830667519729</v>
      </c>
      <c r="G24" s="87">
        <v>403</v>
      </c>
      <c r="H24" s="87">
        <v>0</v>
      </c>
      <c r="I24" s="87">
        <f t="shared" si="3"/>
        <v>4286</v>
      </c>
      <c r="J24" s="88">
        <f t="shared" si="4"/>
        <v>91.405416933248034</v>
      </c>
      <c r="K24" s="87">
        <v>2206</v>
      </c>
      <c r="L24" s="88">
        <f t="shared" si="5"/>
        <v>47.04627852420559</v>
      </c>
      <c r="M24" s="87">
        <v>0</v>
      </c>
      <c r="N24" s="88">
        <f t="shared" si="6"/>
        <v>0</v>
      </c>
      <c r="O24" s="87">
        <v>0</v>
      </c>
      <c r="P24" s="87">
        <f t="shared" si="7"/>
        <v>2080</v>
      </c>
      <c r="Q24" s="87">
        <v>525</v>
      </c>
      <c r="R24" s="87">
        <v>1329</v>
      </c>
      <c r="S24" s="87">
        <v>226</v>
      </c>
      <c r="T24" s="88">
        <f t="shared" si="8"/>
        <v>44.359138409042444</v>
      </c>
      <c r="U24" s="87">
        <v>62</v>
      </c>
      <c r="V24" s="85" t="s">
        <v>262</v>
      </c>
      <c r="W24" s="85"/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48</v>
      </c>
      <c r="B25" s="86" t="s">
        <v>295</v>
      </c>
      <c r="C25" s="85" t="s">
        <v>296</v>
      </c>
      <c r="D25" s="87">
        <f t="shared" si="0"/>
        <v>6049</v>
      </c>
      <c r="E25" s="87">
        <f t="shared" si="1"/>
        <v>848</v>
      </c>
      <c r="F25" s="106">
        <f t="shared" si="2"/>
        <v>14.018846090262855</v>
      </c>
      <c r="G25" s="87">
        <v>848</v>
      </c>
      <c r="H25" s="87">
        <v>0</v>
      </c>
      <c r="I25" s="87">
        <f t="shared" si="3"/>
        <v>5201</v>
      </c>
      <c r="J25" s="88">
        <f t="shared" si="4"/>
        <v>85.981153909737145</v>
      </c>
      <c r="K25" s="87">
        <v>0</v>
      </c>
      <c r="L25" s="88">
        <f t="shared" si="5"/>
        <v>0</v>
      </c>
      <c r="M25" s="87">
        <v>0</v>
      </c>
      <c r="N25" s="88">
        <f t="shared" si="6"/>
        <v>0</v>
      </c>
      <c r="O25" s="87">
        <v>700</v>
      </c>
      <c r="P25" s="87">
        <f t="shared" si="7"/>
        <v>4501</v>
      </c>
      <c r="Q25" s="87">
        <v>232</v>
      </c>
      <c r="R25" s="87">
        <v>4269</v>
      </c>
      <c r="S25" s="87">
        <v>0</v>
      </c>
      <c r="T25" s="88">
        <f t="shared" si="8"/>
        <v>74.408993222020172</v>
      </c>
      <c r="U25" s="87">
        <v>58</v>
      </c>
      <c r="V25" s="85" t="s">
        <v>262</v>
      </c>
      <c r="W25" s="85"/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48</v>
      </c>
      <c r="B26" s="86" t="s">
        <v>297</v>
      </c>
      <c r="C26" s="85" t="s">
        <v>298</v>
      </c>
      <c r="D26" s="87">
        <f t="shared" si="0"/>
        <v>7321</v>
      </c>
      <c r="E26" s="87">
        <f t="shared" si="1"/>
        <v>798</v>
      </c>
      <c r="F26" s="106">
        <f t="shared" si="2"/>
        <v>10.900150252697719</v>
      </c>
      <c r="G26" s="87">
        <v>798</v>
      </c>
      <c r="H26" s="87">
        <v>0</v>
      </c>
      <c r="I26" s="87">
        <f t="shared" si="3"/>
        <v>6523</v>
      </c>
      <c r="J26" s="88">
        <f t="shared" si="4"/>
        <v>89.099849747302287</v>
      </c>
      <c r="K26" s="87">
        <v>3168</v>
      </c>
      <c r="L26" s="88">
        <f t="shared" si="5"/>
        <v>43.272776943040569</v>
      </c>
      <c r="M26" s="87">
        <v>0</v>
      </c>
      <c r="N26" s="88">
        <f t="shared" si="6"/>
        <v>0</v>
      </c>
      <c r="O26" s="87">
        <v>0</v>
      </c>
      <c r="P26" s="87">
        <f t="shared" si="7"/>
        <v>3355</v>
      </c>
      <c r="Q26" s="87">
        <v>704</v>
      </c>
      <c r="R26" s="87">
        <v>2130</v>
      </c>
      <c r="S26" s="87">
        <v>521</v>
      </c>
      <c r="T26" s="88">
        <f t="shared" si="8"/>
        <v>45.827072804261718</v>
      </c>
      <c r="U26" s="87">
        <v>129</v>
      </c>
      <c r="V26" s="85" t="s">
        <v>262</v>
      </c>
      <c r="W26" s="85"/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48</v>
      </c>
      <c r="B27" s="86" t="s">
        <v>299</v>
      </c>
      <c r="C27" s="85" t="s">
        <v>300</v>
      </c>
      <c r="D27" s="87">
        <f t="shared" si="0"/>
        <v>6182</v>
      </c>
      <c r="E27" s="87">
        <f t="shared" si="1"/>
        <v>34</v>
      </c>
      <c r="F27" s="106">
        <f t="shared" si="2"/>
        <v>0.54998382400517631</v>
      </c>
      <c r="G27" s="87">
        <v>34</v>
      </c>
      <c r="H27" s="87">
        <v>0</v>
      </c>
      <c r="I27" s="87">
        <f t="shared" si="3"/>
        <v>6148</v>
      </c>
      <c r="J27" s="88">
        <f t="shared" si="4"/>
        <v>99.450016175994833</v>
      </c>
      <c r="K27" s="87">
        <v>3870</v>
      </c>
      <c r="L27" s="88">
        <f t="shared" si="5"/>
        <v>62.601099967648011</v>
      </c>
      <c r="M27" s="87">
        <v>0</v>
      </c>
      <c r="N27" s="88">
        <f t="shared" si="6"/>
        <v>0</v>
      </c>
      <c r="O27" s="87">
        <v>1666</v>
      </c>
      <c r="P27" s="87">
        <f t="shared" si="7"/>
        <v>612</v>
      </c>
      <c r="Q27" s="87">
        <v>249</v>
      </c>
      <c r="R27" s="87">
        <v>363</v>
      </c>
      <c r="S27" s="87">
        <v>0</v>
      </c>
      <c r="T27" s="88">
        <f t="shared" si="8"/>
        <v>9.8997088320931734</v>
      </c>
      <c r="U27" s="87">
        <v>58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48</v>
      </c>
      <c r="B28" s="86" t="s">
        <v>301</v>
      </c>
      <c r="C28" s="85" t="s">
        <v>302</v>
      </c>
      <c r="D28" s="87">
        <f t="shared" si="0"/>
        <v>4791</v>
      </c>
      <c r="E28" s="87">
        <f t="shared" si="1"/>
        <v>549</v>
      </c>
      <c r="F28" s="106">
        <f t="shared" si="2"/>
        <v>11.458985597996243</v>
      </c>
      <c r="G28" s="87">
        <v>549</v>
      </c>
      <c r="H28" s="87">
        <v>0</v>
      </c>
      <c r="I28" s="87">
        <f t="shared" si="3"/>
        <v>4242</v>
      </c>
      <c r="J28" s="88">
        <f t="shared" si="4"/>
        <v>88.541014402003754</v>
      </c>
      <c r="K28" s="87">
        <v>1706</v>
      </c>
      <c r="L28" s="88">
        <f t="shared" si="5"/>
        <v>35.608432477562097</v>
      </c>
      <c r="M28" s="87">
        <v>0</v>
      </c>
      <c r="N28" s="88">
        <f t="shared" si="6"/>
        <v>0</v>
      </c>
      <c r="O28" s="87">
        <v>930</v>
      </c>
      <c r="P28" s="87">
        <f t="shared" si="7"/>
        <v>1606</v>
      </c>
      <c r="Q28" s="87">
        <v>190</v>
      </c>
      <c r="R28" s="87">
        <v>1416</v>
      </c>
      <c r="S28" s="87">
        <v>0</v>
      </c>
      <c r="T28" s="88">
        <f t="shared" si="8"/>
        <v>33.521185556251304</v>
      </c>
      <c r="U28" s="87">
        <v>61</v>
      </c>
      <c r="V28" s="85"/>
      <c r="W28" s="85"/>
      <c r="X28" s="85"/>
      <c r="Y28" s="85" t="s">
        <v>262</v>
      </c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48</v>
      </c>
      <c r="B29" s="86" t="s">
        <v>303</v>
      </c>
      <c r="C29" s="85" t="s">
        <v>304</v>
      </c>
      <c r="D29" s="87">
        <f t="shared" si="0"/>
        <v>7641</v>
      </c>
      <c r="E29" s="87">
        <f t="shared" si="1"/>
        <v>1820</v>
      </c>
      <c r="F29" s="106">
        <f t="shared" si="2"/>
        <v>23.818871875408977</v>
      </c>
      <c r="G29" s="87">
        <v>1820</v>
      </c>
      <c r="H29" s="87">
        <v>0</v>
      </c>
      <c r="I29" s="87">
        <f t="shared" si="3"/>
        <v>5821</v>
      </c>
      <c r="J29" s="88">
        <f t="shared" si="4"/>
        <v>76.181128124591027</v>
      </c>
      <c r="K29" s="87">
        <v>2331</v>
      </c>
      <c r="L29" s="88">
        <f t="shared" si="5"/>
        <v>30.506478209658422</v>
      </c>
      <c r="M29" s="87">
        <v>0</v>
      </c>
      <c r="N29" s="88">
        <f t="shared" si="6"/>
        <v>0</v>
      </c>
      <c r="O29" s="87">
        <v>282</v>
      </c>
      <c r="P29" s="87">
        <f t="shared" si="7"/>
        <v>3208</v>
      </c>
      <c r="Q29" s="87">
        <v>430</v>
      </c>
      <c r="R29" s="87">
        <v>2778</v>
      </c>
      <c r="S29" s="87">
        <v>0</v>
      </c>
      <c r="T29" s="88">
        <f t="shared" si="8"/>
        <v>41.984033503468133</v>
      </c>
      <c r="U29" s="87">
        <v>92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48</v>
      </c>
      <c r="B30" s="86" t="s">
        <v>305</v>
      </c>
      <c r="C30" s="85" t="s">
        <v>306</v>
      </c>
      <c r="D30" s="87">
        <f t="shared" si="0"/>
        <v>4796</v>
      </c>
      <c r="E30" s="87">
        <f t="shared" si="1"/>
        <v>340</v>
      </c>
      <c r="F30" s="106">
        <f t="shared" si="2"/>
        <v>7.0892410341951626</v>
      </c>
      <c r="G30" s="87">
        <v>340</v>
      </c>
      <c r="H30" s="87">
        <v>0</v>
      </c>
      <c r="I30" s="87">
        <f t="shared" si="3"/>
        <v>4456</v>
      </c>
      <c r="J30" s="88">
        <f t="shared" si="4"/>
        <v>92.910758965804845</v>
      </c>
      <c r="K30" s="87">
        <v>2038</v>
      </c>
      <c r="L30" s="88">
        <f t="shared" si="5"/>
        <v>42.493744787322768</v>
      </c>
      <c r="M30" s="87">
        <v>0</v>
      </c>
      <c r="N30" s="88">
        <f t="shared" si="6"/>
        <v>0</v>
      </c>
      <c r="O30" s="87">
        <v>2021</v>
      </c>
      <c r="P30" s="87">
        <f t="shared" si="7"/>
        <v>397</v>
      </c>
      <c r="Q30" s="87">
        <v>162</v>
      </c>
      <c r="R30" s="87">
        <v>235</v>
      </c>
      <c r="S30" s="87">
        <v>0</v>
      </c>
      <c r="T30" s="88">
        <f t="shared" si="8"/>
        <v>8.277731442869058</v>
      </c>
      <c r="U30" s="87">
        <v>35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48</v>
      </c>
      <c r="B31" s="86" t="s">
        <v>307</v>
      </c>
      <c r="C31" s="85" t="s">
        <v>308</v>
      </c>
      <c r="D31" s="87">
        <f t="shared" si="0"/>
        <v>6585</v>
      </c>
      <c r="E31" s="87">
        <f t="shared" si="1"/>
        <v>1956</v>
      </c>
      <c r="F31" s="106">
        <f t="shared" si="2"/>
        <v>29.703872437357631</v>
      </c>
      <c r="G31" s="87">
        <v>1956</v>
      </c>
      <c r="H31" s="87">
        <v>0</v>
      </c>
      <c r="I31" s="87">
        <f t="shared" si="3"/>
        <v>4629</v>
      </c>
      <c r="J31" s="88">
        <f t="shared" si="4"/>
        <v>70.296127562642369</v>
      </c>
      <c r="K31" s="87">
        <v>1205</v>
      </c>
      <c r="L31" s="88">
        <f t="shared" si="5"/>
        <v>18.299164768413061</v>
      </c>
      <c r="M31" s="87">
        <v>0</v>
      </c>
      <c r="N31" s="88">
        <f t="shared" si="6"/>
        <v>0</v>
      </c>
      <c r="O31" s="87">
        <v>0</v>
      </c>
      <c r="P31" s="87">
        <f t="shared" si="7"/>
        <v>3424</v>
      </c>
      <c r="Q31" s="87">
        <v>438</v>
      </c>
      <c r="R31" s="87">
        <v>2986</v>
      </c>
      <c r="S31" s="87">
        <v>0</v>
      </c>
      <c r="T31" s="88">
        <f t="shared" si="8"/>
        <v>51.996962794229304</v>
      </c>
      <c r="U31" s="87">
        <v>29</v>
      </c>
      <c r="V31" s="85" t="s">
        <v>262</v>
      </c>
      <c r="W31" s="85"/>
      <c r="X31" s="85"/>
      <c r="Y31" s="85"/>
      <c r="Z31" s="85"/>
      <c r="AA31" s="85" t="s">
        <v>262</v>
      </c>
      <c r="AB31" s="85"/>
      <c r="AC31" s="85"/>
      <c r="AD31" s="115" t="s">
        <v>261</v>
      </c>
    </row>
    <row r="32" spans="1:30" ht="13.5" customHeight="1" x14ac:dyDescent="0.15">
      <c r="A32" s="85" t="s">
        <v>48</v>
      </c>
      <c r="B32" s="86" t="s">
        <v>309</v>
      </c>
      <c r="C32" s="85" t="s">
        <v>310</v>
      </c>
      <c r="D32" s="87">
        <f t="shared" si="0"/>
        <v>2867</v>
      </c>
      <c r="E32" s="87">
        <f t="shared" si="1"/>
        <v>290</v>
      </c>
      <c r="F32" s="106">
        <f t="shared" si="2"/>
        <v>10.115102895012209</v>
      </c>
      <c r="G32" s="87">
        <v>290</v>
      </c>
      <c r="H32" s="87">
        <v>0</v>
      </c>
      <c r="I32" s="87">
        <f t="shared" si="3"/>
        <v>2577</v>
      </c>
      <c r="J32" s="88">
        <f t="shared" si="4"/>
        <v>89.8848971049878</v>
      </c>
      <c r="K32" s="87">
        <v>1436</v>
      </c>
      <c r="L32" s="88">
        <f t="shared" si="5"/>
        <v>50.087199162888041</v>
      </c>
      <c r="M32" s="87">
        <v>0</v>
      </c>
      <c r="N32" s="88">
        <f t="shared" si="6"/>
        <v>0</v>
      </c>
      <c r="O32" s="87">
        <v>0</v>
      </c>
      <c r="P32" s="87">
        <f t="shared" si="7"/>
        <v>1141</v>
      </c>
      <c r="Q32" s="87">
        <v>340</v>
      </c>
      <c r="R32" s="87">
        <v>801</v>
      </c>
      <c r="S32" s="87">
        <v>0</v>
      </c>
      <c r="T32" s="88">
        <f t="shared" si="8"/>
        <v>39.797697942099759</v>
      </c>
      <c r="U32" s="87">
        <v>17</v>
      </c>
      <c r="V32" s="85"/>
      <c r="W32" s="85"/>
      <c r="X32" s="85"/>
      <c r="Y32" s="85" t="s">
        <v>262</v>
      </c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48</v>
      </c>
      <c r="B33" s="86" t="s">
        <v>311</v>
      </c>
      <c r="C33" s="85" t="s">
        <v>312</v>
      </c>
      <c r="D33" s="87">
        <f t="shared" si="0"/>
        <v>3793</v>
      </c>
      <c r="E33" s="87">
        <f t="shared" si="1"/>
        <v>637</v>
      </c>
      <c r="F33" s="106">
        <f t="shared" si="2"/>
        <v>16.794094384392302</v>
      </c>
      <c r="G33" s="87">
        <v>637</v>
      </c>
      <c r="H33" s="87">
        <v>0</v>
      </c>
      <c r="I33" s="87">
        <f t="shared" si="3"/>
        <v>3156</v>
      </c>
      <c r="J33" s="88">
        <f t="shared" si="4"/>
        <v>83.205905615607705</v>
      </c>
      <c r="K33" s="87">
        <v>0</v>
      </c>
      <c r="L33" s="88">
        <f t="shared" si="5"/>
        <v>0</v>
      </c>
      <c r="M33" s="87">
        <v>0</v>
      </c>
      <c r="N33" s="88">
        <f t="shared" si="6"/>
        <v>0</v>
      </c>
      <c r="O33" s="87">
        <v>1257</v>
      </c>
      <c r="P33" s="87">
        <f t="shared" si="7"/>
        <v>1899</v>
      </c>
      <c r="Q33" s="87">
        <v>702</v>
      </c>
      <c r="R33" s="87">
        <v>1197</v>
      </c>
      <c r="S33" s="87">
        <v>0</v>
      </c>
      <c r="T33" s="88">
        <f t="shared" si="8"/>
        <v>50.065910888478783</v>
      </c>
      <c r="U33" s="87">
        <v>25</v>
      </c>
      <c r="V33" s="85"/>
      <c r="W33" s="85"/>
      <c r="X33" s="85"/>
      <c r="Y33" s="85" t="s">
        <v>262</v>
      </c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48</v>
      </c>
      <c r="B34" s="86" t="s">
        <v>313</v>
      </c>
      <c r="C34" s="85" t="s">
        <v>314</v>
      </c>
      <c r="D34" s="87">
        <f t="shared" si="0"/>
        <v>4033</v>
      </c>
      <c r="E34" s="87">
        <f t="shared" si="1"/>
        <v>671</v>
      </c>
      <c r="F34" s="106">
        <f t="shared" si="2"/>
        <v>16.637738656087279</v>
      </c>
      <c r="G34" s="87">
        <v>671</v>
      </c>
      <c r="H34" s="87">
        <v>0</v>
      </c>
      <c r="I34" s="87">
        <f t="shared" si="3"/>
        <v>3362</v>
      </c>
      <c r="J34" s="88">
        <f t="shared" si="4"/>
        <v>83.362261343912721</v>
      </c>
      <c r="K34" s="87">
        <v>476</v>
      </c>
      <c r="L34" s="88">
        <f t="shared" si="5"/>
        <v>11.802628316389786</v>
      </c>
      <c r="M34" s="87">
        <v>0</v>
      </c>
      <c r="N34" s="88">
        <f t="shared" si="6"/>
        <v>0</v>
      </c>
      <c r="O34" s="87">
        <v>1327</v>
      </c>
      <c r="P34" s="87">
        <f t="shared" si="7"/>
        <v>1559</v>
      </c>
      <c r="Q34" s="87">
        <v>590</v>
      </c>
      <c r="R34" s="87">
        <v>969</v>
      </c>
      <c r="S34" s="87">
        <v>0</v>
      </c>
      <c r="T34" s="88">
        <f t="shared" si="8"/>
        <v>38.656087279940493</v>
      </c>
      <c r="U34" s="87">
        <v>57</v>
      </c>
      <c r="V34" s="85"/>
      <c r="W34" s="85"/>
      <c r="X34" s="85"/>
      <c r="Y34" s="85" t="s">
        <v>262</v>
      </c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48</v>
      </c>
      <c r="B35" s="86" t="s">
        <v>315</v>
      </c>
      <c r="C35" s="85" t="s">
        <v>316</v>
      </c>
      <c r="D35" s="87">
        <f t="shared" si="0"/>
        <v>21758</v>
      </c>
      <c r="E35" s="87">
        <f t="shared" si="1"/>
        <v>1430</v>
      </c>
      <c r="F35" s="106">
        <f t="shared" si="2"/>
        <v>6.5722952477249743</v>
      </c>
      <c r="G35" s="87">
        <v>1430</v>
      </c>
      <c r="H35" s="87">
        <v>0</v>
      </c>
      <c r="I35" s="87">
        <f t="shared" si="3"/>
        <v>20328</v>
      </c>
      <c r="J35" s="88">
        <f t="shared" si="4"/>
        <v>93.427704752275019</v>
      </c>
      <c r="K35" s="87">
        <v>15366</v>
      </c>
      <c r="L35" s="88">
        <f t="shared" si="5"/>
        <v>70.622299843735632</v>
      </c>
      <c r="M35" s="87">
        <v>0</v>
      </c>
      <c r="N35" s="88">
        <f t="shared" si="6"/>
        <v>0</v>
      </c>
      <c r="O35" s="87">
        <v>719</v>
      </c>
      <c r="P35" s="87">
        <f t="shared" si="7"/>
        <v>4243</v>
      </c>
      <c r="Q35" s="87">
        <v>1425</v>
      </c>
      <c r="R35" s="87">
        <v>2818</v>
      </c>
      <c r="S35" s="87">
        <v>0</v>
      </c>
      <c r="T35" s="88">
        <f t="shared" si="8"/>
        <v>19.500873242025921</v>
      </c>
      <c r="U35" s="87">
        <v>197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48</v>
      </c>
      <c r="B36" s="86" t="s">
        <v>317</v>
      </c>
      <c r="C36" s="85" t="s">
        <v>318</v>
      </c>
      <c r="D36" s="87">
        <f t="shared" si="0"/>
        <v>13773</v>
      </c>
      <c r="E36" s="87">
        <f t="shared" si="1"/>
        <v>2125</v>
      </c>
      <c r="F36" s="106">
        <f t="shared" si="2"/>
        <v>15.428737384738255</v>
      </c>
      <c r="G36" s="87">
        <v>2125</v>
      </c>
      <c r="H36" s="87">
        <v>0</v>
      </c>
      <c r="I36" s="87">
        <f t="shared" si="3"/>
        <v>11648</v>
      </c>
      <c r="J36" s="88">
        <f t="shared" si="4"/>
        <v>84.571262615261745</v>
      </c>
      <c r="K36" s="87">
        <v>4555</v>
      </c>
      <c r="L36" s="88">
        <f t="shared" si="5"/>
        <v>33.071952370580121</v>
      </c>
      <c r="M36" s="87">
        <v>0</v>
      </c>
      <c r="N36" s="88">
        <f t="shared" si="6"/>
        <v>0</v>
      </c>
      <c r="O36" s="87">
        <v>0</v>
      </c>
      <c r="P36" s="87">
        <f t="shared" si="7"/>
        <v>7093</v>
      </c>
      <c r="Q36" s="87">
        <v>1517</v>
      </c>
      <c r="R36" s="87">
        <v>5576</v>
      </c>
      <c r="S36" s="87">
        <v>0</v>
      </c>
      <c r="T36" s="88">
        <f t="shared" si="8"/>
        <v>51.499310244681631</v>
      </c>
      <c r="U36" s="87">
        <v>81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48</v>
      </c>
      <c r="B37" s="86" t="s">
        <v>319</v>
      </c>
      <c r="C37" s="85" t="s">
        <v>320</v>
      </c>
      <c r="D37" s="87">
        <f t="shared" si="0"/>
        <v>6783</v>
      </c>
      <c r="E37" s="87">
        <f t="shared" si="1"/>
        <v>651</v>
      </c>
      <c r="F37" s="106">
        <f t="shared" si="2"/>
        <v>9.5975232198142422</v>
      </c>
      <c r="G37" s="87">
        <v>651</v>
      </c>
      <c r="H37" s="87">
        <v>0</v>
      </c>
      <c r="I37" s="87">
        <f t="shared" si="3"/>
        <v>6132</v>
      </c>
      <c r="J37" s="88">
        <f t="shared" si="4"/>
        <v>90.402476780185765</v>
      </c>
      <c r="K37" s="87">
        <v>4208</v>
      </c>
      <c r="L37" s="88">
        <f t="shared" si="5"/>
        <v>62.037446557570398</v>
      </c>
      <c r="M37" s="87">
        <v>0</v>
      </c>
      <c r="N37" s="88">
        <f t="shared" si="6"/>
        <v>0</v>
      </c>
      <c r="O37" s="87">
        <v>0</v>
      </c>
      <c r="P37" s="87">
        <f t="shared" si="7"/>
        <v>1924</v>
      </c>
      <c r="Q37" s="87">
        <v>653</v>
      </c>
      <c r="R37" s="87">
        <v>1271</v>
      </c>
      <c r="S37" s="87">
        <v>0</v>
      </c>
      <c r="T37" s="88">
        <f t="shared" si="8"/>
        <v>28.36503022261536</v>
      </c>
      <c r="U37" s="87">
        <v>54</v>
      </c>
      <c r="V37" s="85" t="s">
        <v>262</v>
      </c>
      <c r="W37" s="85"/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48</v>
      </c>
      <c r="B38" s="86" t="s">
        <v>321</v>
      </c>
      <c r="C38" s="85" t="s">
        <v>322</v>
      </c>
      <c r="D38" s="87">
        <f t="shared" si="0"/>
        <v>12556</v>
      </c>
      <c r="E38" s="87">
        <f t="shared" si="1"/>
        <v>1255</v>
      </c>
      <c r="F38" s="106">
        <f t="shared" si="2"/>
        <v>9.9952214080917496</v>
      </c>
      <c r="G38" s="87">
        <v>1255</v>
      </c>
      <c r="H38" s="87">
        <v>0</v>
      </c>
      <c r="I38" s="87">
        <f t="shared" si="3"/>
        <v>11301</v>
      </c>
      <c r="J38" s="88">
        <f t="shared" si="4"/>
        <v>90.004778591908249</v>
      </c>
      <c r="K38" s="87">
        <v>7856</v>
      </c>
      <c r="L38" s="88">
        <f t="shared" si="5"/>
        <v>62.567696718700226</v>
      </c>
      <c r="M38" s="87">
        <v>0</v>
      </c>
      <c r="N38" s="88">
        <f t="shared" si="6"/>
        <v>0</v>
      </c>
      <c r="O38" s="87">
        <v>332</v>
      </c>
      <c r="P38" s="87">
        <f t="shared" si="7"/>
        <v>3113</v>
      </c>
      <c r="Q38" s="87">
        <v>717</v>
      </c>
      <c r="R38" s="87">
        <v>2396</v>
      </c>
      <c r="S38" s="87">
        <v>0</v>
      </c>
      <c r="T38" s="88">
        <f t="shared" si="8"/>
        <v>24.792927683975787</v>
      </c>
      <c r="U38" s="87">
        <v>149</v>
      </c>
      <c r="V38" s="85"/>
      <c r="W38" s="85"/>
      <c r="X38" s="85"/>
      <c r="Y38" s="85" t="s">
        <v>262</v>
      </c>
      <c r="Z38" s="85"/>
      <c r="AA38" s="85"/>
      <c r="AB38" s="85"/>
      <c r="AC38" s="85" t="s">
        <v>262</v>
      </c>
      <c r="AD38" s="115" t="s">
        <v>261</v>
      </c>
    </row>
    <row r="39" spans="1:30" ht="13.5" customHeight="1" x14ac:dyDescent="0.15">
      <c r="A39" s="85" t="s">
        <v>48</v>
      </c>
      <c r="B39" s="86" t="s">
        <v>323</v>
      </c>
      <c r="C39" s="85" t="s">
        <v>324</v>
      </c>
      <c r="D39" s="87">
        <f t="shared" si="0"/>
        <v>6487</v>
      </c>
      <c r="E39" s="87">
        <f t="shared" si="1"/>
        <v>594</v>
      </c>
      <c r="F39" s="106">
        <f t="shared" si="2"/>
        <v>9.1567750886388168</v>
      </c>
      <c r="G39" s="87">
        <v>594</v>
      </c>
      <c r="H39" s="87">
        <v>0</v>
      </c>
      <c r="I39" s="87">
        <f t="shared" si="3"/>
        <v>5893</v>
      </c>
      <c r="J39" s="88">
        <f t="shared" si="4"/>
        <v>90.84322491136119</v>
      </c>
      <c r="K39" s="87">
        <v>0</v>
      </c>
      <c r="L39" s="88">
        <f t="shared" si="5"/>
        <v>0</v>
      </c>
      <c r="M39" s="87">
        <v>0</v>
      </c>
      <c r="N39" s="88">
        <f t="shared" si="6"/>
        <v>0</v>
      </c>
      <c r="O39" s="87">
        <v>4682</v>
      </c>
      <c r="P39" s="87">
        <f t="shared" si="7"/>
        <v>1211</v>
      </c>
      <c r="Q39" s="87">
        <v>186</v>
      </c>
      <c r="R39" s="87">
        <v>1025</v>
      </c>
      <c r="S39" s="87">
        <v>0</v>
      </c>
      <c r="T39" s="88">
        <f t="shared" si="8"/>
        <v>18.668105441652536</v>
      </c>
      <c r="U39" s="87">
        <v>61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48</v>
      </c>
      <c r="B40" s="86" t="s">
        <v>325</v>
      </c>
      <c r="C40" s="85" t="s">
        <v>326</v>
      </c>
      <c r="D40" s="87">
        <f t="shared" si="0"/>
        <v>7096</v>
      </c>
      <c r="E40" s="87">
        <f t="shared" si="1"/>
        <v>146</v>
      </c>
      <c r="F40" s="106">
        <f t="shared" si="2"/>
        <v>2.0574971815107106</v>
      </c>
      <c r="G40" s="87">
        <v>146</v>
      </c>
      <c r="H40" s="87">
        <v>0</v>
      </c>
      <c r="I40" s="87">
        <f t="shared" si="3"/>
        <v>6950</v>
      </c>
      <c r="J40" s="88">
        <f t="shared" si="4"/>
        <v>97.942502818489288</v>
      </c>
      <c r="K40" s="87">
        <v>4266</v>
      </c>
      <c r="L40" s="88">
        <f t="shared" si="5"/>
        <v>60.118376550169103</v>
      </c>
      <c r="M40" s="87">
        <v>0</v>
      </c>
      <c r="N40" s="88">
        <f t="shared" si="6"/>
        <v>0</v>
      </c>
      <c r="O40" s="87">
        <v>2419</v>
      </c>
      <c r="P40" s="87">
        <f t="shared" si="7"/>
        <v>265</v>
      </c>
      <c r="Q40" s="87">
        <v>247</v>
      </c>
      <c r="R40" s="87">
        <v>18</v>
      </c>
      <c r="S40" s="87">
        <v>0</v>
      </c>
      <c r="T40" s="88">
        <f t="shared" si="8"/>
        <v>3.7344983089064261</v>
      </c>
      <c r="U40" s="87">
        <v>28</v>
      </c>
      <c r="V40" s="85"/>
      <c r="W40" s="85"/>
      <c r="X40" s="85"/>
      <c r="Y40" s="85" t="s">
        <v>262</v>
      </c>
      <c r="Z40" s="85"/>
      <c r="AA40" s="85"/>
      <c r="AB40" s="85"/>
      <c r="AC40" s="85" t="s">
        <v>262</v>
      </c>
      <c r="AD40" s="115" t="s">
        <v>261</v>
      </c>
    </row>
    <row r="41" spans="1:30" ht="13.5" customHeight="1" x14ac:dyDescent="0.15">
      <c r="A41" s="85" t="s">
        <v>48</v>
      </c>
      <c r="B41" s="86" t="s">
        <v>327</v>
      </c>
      <c r="C41" s="85" t="s">
        <v>328</v>
      </c>
      <c r="D41" s="87">
        <f t="shared" si="0"/>
        <v>19526</v>
      </c>
      <c r="E41" s="87">
        <f t="shared" si="1"/>
        <v>676</v>
      </c>
      <c r="F41" s="106">
        <f t="shared" si="2"/>
        <v>3.4620505992010648</v>
      </c>
      <c r="G41" s="87">
        <v>676</v>
      </c>
      <c r="H41" s="87">
        <v>0</v>
      </c>
      <c r="I41" s="87">
        <f t="shared" si="3"/>
        <v>18850</v>
      </c>
      <c r="J41" s="88">
        <f t="shared" si="4"/>
        <v>96.537949400798936</v>
      </c>
      <c r="K41" s="87">
        <v>13902</v>
      </c>
      <c r="L41" s="88">
        <f t="shared" si="5"/>
        <v>71.19737785516746</v>
      </c>
      <c r="M41" s="87">
        <v>0</v>
      </c>
      <c r="N41" s="88">
        <f t="shared" si="6"/>
        <v>0</v>
      </c>
      <c r="O41" s="87">
        <v>3597</v>
      </c>
      <c r="P41" s="87">
        <f t="shared" si="7"/>
        <v>1351</v>
      </c>
      <c r="Q41" s="87">
        <v>1011</v>
      </c>
      <c r="R41" s="87">
        <v>340</v>
      </c>
      <c r="S41" s="87">
        <v>0</v>
      </c>
      <c r="T41" s="88">
        <f t="shared" si="8"/>
        <v>6.9189798217760927</v>
      </c>
      <c r="U41" s="87">
        <v>128</v>
      </c>
      <c r="V41" s="85"/>
      <c r="W41" s="85"/>
      <c r="X41" s="85"/>
      <c r="Y41" s="85" t="s">
        <v>262</v>
      </c>
      <c r="Z41" s="85"/>
      <c r="AA41" s="85"/>
      <c r="AB41" s="85"/>
      <c r="AC41" s="85" t="s">
        <v>262</v>
      </c>
      <c r="AD41" s="115" t="s">
        <v>261</v>
      </c>
    </row>
    <row r="42" spans="1:30" ht="13.5" customHeight="1" x14ac:dyDescent="0.15">
      <c r="A42" s="85" t="s">
        <v>48</v>
      </c>
      <c r="B42" s="86" t="s">
        <v>329</v>
      </c>
      <c r="C42" s="85" t="s">
        <v>330</v>
      </c>
      <c r="D42" s="87">
        <f t="shared" si="0"/>
        <v>12692</v>
      </c>
      <c r="E42" s="87">
        <f t="shared" si="1"/>
        <v>1012</v>
      </c>
      <c r="F42" s="106">
        <f t="shared" si="2"/>
        <v>7.9735266309486299</v>
      </c>
      <c r="G42" s="87">
        <v>1012</v>
      </c>
      <c r="H42" s="87">
        <v>0</v>
      </c>
      <c r="I42" s="87">
        <f t="shared" si="3"/>
        <v>11680</v>
      </c>
      <c r="J42" s="88">
        <f t="shared" si="4"/>
        <v>92.026473369051374</v>
      </c>
      <c r="K42" s="87">
        <v>8180</v>
      </c>
      <c r="L42" s="88">
        <f t="shared" si="5"/>
        <v>64.450047273873295</v>
      </c>
      <c r="M42" s="87">
        <v>0</v>
      </c>
      <c r="N42" s="88">
        <f t="shared" si="6"/>
        <v>0</v>
      </c>
      <c r="O42" s="87">
        <v>0</v>
      </c>
      <c r="P42" s="87">
        <f t="shared" si="7"/>
        <v>3500</v>
      </c>
      <c r="Q42" s="87">
        <v>1852</v>
      </c>
      <c r="R42" s="87">
        <v>1648</v>
      </c>
      <c r="S42" s="87">
        <v>0</v>
      </c>
      <c r="T42" s="88">
        <f t="shared" si="8"/>
        <v>27.576426095178064</v>
      </c>
      <c r="U42" s="87">
        <v>79</v>
      </c>
      <c r="V42" s="85"/>
      <c r="W42" s="85"/>
      <c r="X42" s="85"/>
      <c r="Y42" s="85" t="s">
        <v>262</v>
      </c>
      <c r="Z42" s="85"/>
      <c r="AA42" s="85"/>
      <c r="AB42" s="85"/>
      <c r="AC42" s="85" t="s">
        <v>262</v>
      </c>
      <c r="AD42" s="115" t="s">
        <v>261</v>
      </c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2">
    <sortCondition ref="A8:A42"/>
    <sortCondition ref="B8:B42"/>
    <sortCondition ref="C8:C4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山形県</v>
      </c>
      <c r="B7" s="90" t="str">
        <f>水洗化人口等!B7</f>
        <v>06000</v>
      </c>
      <c r="C7" s="89" t="s">
        <v>198</v>
      </c>
      <c r="D7" s="91">
        <f t="shared" ref="D7:D42" si="0">SUM(E7,+H7,+K7)</f>
        <v>176182</v>
      </c>
      <c r="E7" s="91">
        <f t="shared" ref="E7:E42" si="1">SUM(F7:G7)</f>
        <v>32821</v>
      </c>
      <c r="F7" s="91">
        <f>SUM(F$8:F$207)</f>
        <v>5130</v>
      </c>
      <c r="G7" s="91">
        <f>SUM(G$8:G$207)</f>
        <v>27691</v>
      </c>
      <c r="H7" s="91">
        <f t="shared" ref="H7:H42" si="2">SUM(I7:J7)</f>
        <v>6790</v>
      </c>
      <c r="I7" s="91">
        <f>SUM(I$8:I$207)</f>
        <v>6790</v>
      </c>
      <c r="J7" s="91">
        <f>SUM(J$8:J$207)</f>
        <v>0</v>
      </c>
      <c r="K7" s="91">
        <f t="shared" ref="K7:K42" si="3">SUM(L7:M7)</f>
        <v>136571</v>
      </c>
      <c r="L7" s="91">
        <f>SUM(L$8:L$207)</f>
        <v>27820</v>
      </c>
      <c r="M7" s="91">
        <f>SUM(M$8:M$207)</f>
        <v>108751</v>
      </c>
      <c r="N7" s="91">
        <f t="shared" ref="N7:N42" si="4">SUM(O7,+V7,+AC7)</f>
        <v>176182</v>
      </c>
      <c r="O7" s="91">
        <f t="shared" ref="O7:O42" si="5">SUM(P7:U7)</f>
        <v>39740</v>
      </c>
      <c r="P7" s="91">
        <f t="shared" ref="P7:U7" si="6">SUM(P$8:P$207)</f>
        <v>39740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42" si="7">SUM(W7:AB7)</f>
        <v>136442</v>
      </c>
      <c r="W7" s="91">
        <f t="shared" ref="W7:AB7" si="8">SUM(W$8:W$207)</f>
        <v>136442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42" si="9">SUM(AD7:AE7)</f>
        <v>0</v>
      </c>
      <c r="AD7" s="91">
        <f>SUM(AD$8:AD$207)</f>
        <v>0</v>
      </c>
      <c r="AE7" s="91">
        <f>SUM(AE$8:AE$207)</f>
        <v>0</v>
      </c>
      <c r="AF7" s="91">
        <f t="shared" ref="AF7:AF42" si="10">SUM(AG7:AI7)</f>
        <v>6361</v>
      </c>
      <c r="AG7" s="91">
        <f>SUM(AG$8:AG$207)</f>
        <v>6361</v>
      </c>
      <c r="AH7" s="91">
        <f>SUM(AH$8:AH$207)</f>
        <v>0</v>
      </c>
      <c r="AI7" s="91">
        <f>SUM(AI$8:AI$207)</f>
        <v>0</v>
      </c>
      <c r="AJ7" s="91">
        <f t="shared" ref="AJ7:AJ42" si="11">SUM(AK7:AS7)</f>
        <v>6361</v>
      </c>
      <c r="AK7" s="91">
        <f t="shared" ref="AK7:AS7" si="12">SUM(AK$8:AK$207)</f>
        <v>0</v>
      </c>
      <c r="AL7" s="91">
        <f t="shared" si="12"/>
        <v>0</v>
      </c>
      <c r="AM7" s="91">
        <f t="shared" si="12"/>
        <v>3081</v>
      </c>
      <c r="AN7" s="91">
        <f t="shared" si="12"/>
        <v>672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1587</v>
      </c>
      <c r="AS7" s="91">
        <f t="shared" si="12"/>
        <v>1021</v>
      </c>
      <c r="AT7" s="91">
        <f t="shared" ref="AT7:AT42" si="13">SUM(AU7:AY7)</f>
        <v>135</v>
      </c>
      <c r="AU7" s="91">
        <f>SUM(AU$8:AU$207)</f>
        <v>0</v>
      </c>
      <c r="AV7" s="91">
        <f>SUM(AV$8:AV$207)</f>
        <v>0</v>
      </c>
      <c r="AW7" s="91">
        <f>SUM(AW$8:AW$207)</f>
        <v>135</v>
      </c>
      <c r="AX7" s="91">
        <f>SUM(AX$8:AX$207)</f>
        <v>0</v>
      </c>
      <c r="AY7" s="91">
        <f>SUM(AY$8:AY$207)</f>
        <v>0</v>
      </c>
      <c r="AZ7" s="91">
        <f t="shared" ref="AZ7:AZ42" si="14">SUM(BA7:BC7)</f>
        <v>348</v>
      </c>
      <c r="BA7" s="91">
        <f>SUM(BA$8:BA$207)</f>
        <v>348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48</v>
      </c>
      <c r="B8" s="96" t="s">
        <v>259</v>
      </c>
      <c r="C8" s="85" t="s">
        <v>260</v>
      </c>
      <c r="D8" s="87">
        <f t="shared" si="0"/>
        <v>12423</v>
      </c>
      <c r="E8" s="87">
        <f t="shared" si="1"/>
        <v>0</v>
      </c>
      <c r="F8" s="87">
        <v>0</v>
      </c>
      <c r="G8" s="87">
        <v>0</v>
      </c>
      <c r="H8" s="87">
        <f t="shared" si="2"/>
        <v>2701</v>
      </c>
      <c r="I8" s="87">
        <v>2701</v>
      </c>
      <c r="J8" s="87">
        <v>0</v>
      </c>
      <c r="K8" s="87">
        <f t="shared" si="3"/>
        <v>9722</v>
      </c>
      <c r="L8" s="87">
        <v>0</v>
      </c>
      <c r="M8" s="87">
        <v>9722</v>
      </c>
      <c r="N8" s="87">
        <f t="shared" si="4"/>
        <v>12423</v>
      </c>
      <c r="O8" s="87">
        <f t="shared" si="5"/>
        <v>2701</v>
      </c>
      <c r="P8" s="87">
        <v>2701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9722</v>
      </c>
      <c r="W8" s="87">
        <v>9722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377</v>
      </c>
      <c r="AG8" s="87">
        <v>377</v>
      </c>
      <c r="AH8" s="87">
        <v>0</v>
      </c>
      <c r="AI8" s="87">
        <v>0</v>
      </c>
      <c r="AJ8" s="87">
        <f t="shared" si="11"/>
        <v>377</v>
      </c>
      <c r="AK8" s="87">
        <v>0</v>
      </c>
      <c r="AL8" s="87">
        <v>0</v>
      </c>
      <c r="AM8" s="87">
        <v>283</v>
      </c>
      <c r="AN8" s="87">
        <v>90</v>
      </c>
      <c r="AO8" s="87">
        <v>0</v>
      </c>
      <c r="AP8" s="87">
        <v>0</v>
      </c>
      <c r="AQ8" s="87">
        <v>0</v>
      </c>
      <c r="AR8" s="87">
        <v>4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48</v>
      </c>
      <c r="B9" s="96" t="s">
        <v>263</v>
      </c>
      <c r="C9" s="85" t="s">
        <v>264</v>
      </c>
      <c r="D9" s="87">
        <f t="shared" si="0"/>
        <v>20224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20224</v>
      </c>
      <c r="L9" s="87">
        <v>9232</v>
      </c>
      <c r="M9" s="87">
        <v>10992</v>
      </c>
      <c r="N9" s="87">
        <f t="shared" si="4"/>
        <v>20224</v>
      </c>
      <c r="O9" s="87">
        <f t="shared" si="5"/>
        <v>9232</v>
      </c>
      <c r="P9" s="87">
        <v>9232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10992</v>
      </c>
      <c r="W9" s="87">
        <v>10992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818</v>
      </c>
      <c r="AG9" s="87">
        <v>818</v>
      </c>
      <c r="AH9" s="87">
        <v>0</v>
      </c>
      <c r="AI9" s="87">
        <v>0</v>
      </c>
      <c r="AJ9" s="87">
        <f t="shared" si="11"/>
        <v>818</v>
      </c>
      <c r="AK9" s="87">
        <v>0</v>
      </c>
      <c r="AL9" s="87">
        <v>0</v>
      </c>
      <c r="AM9" s="87">
        <v>167</v>
      </c>
      <c r="AN9" s="87">
        <v>0</v>
      </c>
      <c r="AO9" s="87">
        <v>0</v>
      </c>
      <c r="AP9" s="87">
        <v>0</v>
      </c>
      <c r="AQ9" s="87">
        <v>0</v>
      </c>
      <c r="AR9" s="87">
        <v>651</v>
      </c>
      <c r="AS9" s="87">
        <v>0</v>
      </c>
      <c r="AT9" s="87">
        <f t="shared" si="13"/>
        <v>20</v>
      </c>
      <c r="AU9" s="87">
        <v>0</v>
      </c>
      <c r="AV9" s="87">
        <v>0</v>
      </c>
      <c r="AW9" s="87">
        <v>20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48</v>
      </c>
      <c r="B10" s="96" t="s">
        <v>265</v>
      </c>
      <c r="C10" s="85" t="s">
        <v>266</v>
      </c>
      <c r="D10" s="87">
        <f t="shared" si="0"/>
        <v>20881</v>
      </c>
      <c r="E10" s="87">
        <f t="shared" si="1"/>
        <v>20881</v>
      </c>
      <c r="F10" s="87">
        <v>1941</v>
      </c>
      <c r="G10" s="87">
        <v>18940</v>
      </c>
      <c r="H10" s="87">
        <f t="shared" si="2"/>
        <v>0</v>
      </c>
      <c r="I10" s="87">
        <v>0</v>
      </c>
      <c r="J10" s="87">
        <v>0</v>
      </c>
      <c r="K10" s="87">
        <f t="shared" si="3"/>
        <v>0</v>
      </c>
      <c r="L10" s="87">
        <v>0</v>
      </c>
      <c r="M10" s="87">
        <v>0</v>
      </c>
      <c r="N10" s="87">
        <f t="shared" si="4"/>
        <v>20881</v>
      </c>
      <c r="O10" s="87">
        <f t="shared" si="5"/>
        <v>1941</v>
      </c>
      <c r="P10" s="87">
        <v>1941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18940</v>
      </c>
      <c r="W10" s="87">
        <v>18940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787</v>
      </c>
      <c r="AG10" s="87">
        <v>787</v>
      </c>
      <c r="AH10" s="87">
        <v>0</v>
      </c>
      <c r="AI10" s="87">
        <v>0</v>
      </c>
      <c r="AJ10" s="87">
        <f t="shared" si="11"/>
        <v>787</v>
      </c>
      <c r="AK10" s="87">
        <v>0</v>
      </c>
      <c r="AL10" s="87">
        <v>0</v>
      </c>
      <c r="AM10" s="87">
        <v>787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91</v>
      </c>
      <c r="AU10" s="87">
        <v>0</v>
      </c>
      <c r="AV10" s="87">
        <v>0</v>
      </c>
      <c r="AW10" s="87">
        <v>91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48</v>
      </c>
      <c r="B11" s="96" t="s">
        <v>267</v>
      </c>
      <c r="C11" s="85" t="s">
        <v>268</v>
      </c>
      <c r="D11" s="87">
        <f t="shared" si="0"/>
        <v>12774</v>
      </c>
      <c r="E11" s="87">
        <f t="shared" si="1"/>
        <v>0</v>
      </c>
      <c r="F11" s="87">
        <v>0</v>
      </c>
      <c r="G11" s="87">
        <v>0</v>
      </c>
      <c r="H11" s="87">
        <f t="shared" si="2"/>
        <v>157</v>
      </c>
      <c r="I11" s="87">
        <v>157</v>
      </c>
      <c r="J11" s="87">
        <v>0</v>
      </c>
      <c r="K11" s="87">
        <f t="shared" si="3"/>
        <v>12617</v>
      </c>
      <c r="L11" s="87">
        <v>2040</v>
      </c>
      <c r="M11" s="87">
        <v>10577</v>
      </c>
      <c r="N11" s="87">
        <f t="shared" si="4"/>
        <v>12774</v>
      </c>
      <c r="O11" s="87">
        <f t="shared" si="5"/>
        <v>2197</v>
      </c>
      <c r="P11" s="87">
        <v>2197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10577</v>
      </c>
      <c r="W11" s="87">
        <v>10577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159</v>
      </c>
      <c r="AG11" s="87">
        <v>159</v>
      </c>
      <c r="AH11" s="87">
        <v>0</v>
      </c>
      <c r="AI11" s="87">
        <v>0</v>
      </c>
      <c r="AJ11" s="87">
        <f t="shared" si="11"/>
        <v>159</v>
      </c>
      <c r="AK11" s="87">
        <v>0</v>
      </c>
      <c r="AL11" s="87">
        <v>0</v>
      </c>
      <c r="AM11" s="87">
        <v>0</v>
      </c>
      <c r="AN11" s="87">
        <v>159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48</v>
      </c>
      <c r="B12" s="96" t="s">
        <v>269</v>
      </c>
      <c r="C12" s="85" t="s">
        <v>270</v>
      </c>
      <c r="D12" s="87">
        <f t="shared" si="0"/>
        <v>11434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11434</v>
      </c>
      <c r="L12" s="87">
        <v>2380</v>
      </c>
      <c r="M12" s="87">
        <v>9054</v>
      </c>
      <c r="N12" s="87">
        <f t="shared" si="4"/>
        <v>11434</v>
      </c>
      <c r="O12" s="87">
        <f t="shared" si="5"/>
        <v>2380</v>
      </c>
      <c r="P12" s="87">
        <v>2380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9054</v>
      </c>
      <c r="W12" s="87">
        <v>9054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523</v>
      </c>
      <c r="AG12" s="87">
        <v>523</v>
      </c>
      <c r="AH12" s="87">
        <v>0</v>
      </c>
      <c r="AI12" s="87">
        <v>0</v>
      </c>
      <c r="AJ12" s="87">
        <f t="shared" si="11"/>
        <v>523</v>
      </c>
      <c r="AK12" s="87">
        <v>0</v>
      </c>
      <c r="AL12" s="87">
        <v>0</v>
      </c>
      <c r="AM12" s="87">
        <v>11</v>
      </c>
      <c r="AN12" s="87">
        <v>0</v>
      </c>
      <c r="AO12" s="87">
        <v>0</v>
      </c>
      <c r="AP12" s="87">
        <v>0</v>
      </c>
      <c r="AQ12" s="87">
        <v>0</v>
      </c>
      <c r="AR12" s="87">
        <v>55</v>
      </c>
      <c r="AS12" s="87">
        <v>457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48</v>
      </c>
      <c r="B13" s="96" t="s">
        <v>271</v>
      </c>
      <c r="C13" s="85" t="s">
        <v>272</v>
      </c>
      <c r="D13" s="87">
        <f t="shared" si="0"/>
        <v>8120</v>
      </c>
      <c r="E13" s="87">
        <f t="shared" si="1"/>
        <v>52</v>
      </c>
      <c r="F13" s="87">
        <v>52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8068</v>
      </c>
      <c r="L13" s="87">
        <v>1478</v>
      </c>
      <c r="M13" s="87">
        <v>6590</v>
      </c>
      <c r="N13" s="87">
        <f t="shared" si="4"/>
        <v>8120</v>
      </c>
      <c r="O13" s="87">
        <f t="shared" si="5"/>
        <v>1530</v>
      </c>
      <c r="P13" s="87">
        <v>1530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6590</v>
      </c>
      <c r="W13" s="87">
        <v>6590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233</v>
      </c>
      <c r="AG13" s="87">
        <v>233</v>
      </c>
      <c r="AH13" s="87">
        <v>0</v>
      </c>
      <c r="AI13" s="87">
        <v>0</v>
      </c>
      <c r="AJ13" s="87">
        <f t="shared" si="11"/>
        <v>233</v>
      </c>
      <c r="AK13" s="87">
        <v>0</v>
      </c>
      <c r="AL13" s="87">
        <v>0</v>
      </c>
      <c r="AM13" s="87">
        <v>233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48</v>
      </c>
      <c r="B14" s="96" t="s">
        <v>273</v>
      </c>
      <c r="C14" s="85" t="s">
        <v>274</v>
      </c>
      <c r="D14" s="87">
        <f t="shared" si="0"/>
        <v>4414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4414</v>
      </c>
      <c r="L14" s="87">
        <v>914</v>
      </c>
      <c r="M14" s="87">
        <v>3500</v>
      </c>
      <c r="N14" s="87">
        <f t="shared" si="4"/>
        <v>4414</v>
      </c>
      <c r="O14" s="87">
        <f t="shared" si="5"/>
        <v>914</v>
      </c>
      <c r="P14" s="87">
        <v>914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3500</v>
      </c>
      <c r="W14" s="87">
        <v>3500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163</v>
      </c>
      <c r="AG14" s="87">
        <v>163</v>
      </c>
      <c r="AH14" s="87">
        <v>0</v>
      </c>
      <c r="AI14" s="87">
        <v>0</v>
      </c>
      <c r="AJ14" s="87">
        <f t="shared" si="11"/>
        <v>163</v>
      </c>
      <c r="AK14" s="87">
        <v>0</v>
      </c>
      <c r="AL14" s="87">
        <v>0</v>
      </c>
      <c r="AM14" s="87">
        <v>122</v>
      </c>
      <c r="AN14" s="87">
        <v>39</v>
      </c>
      <c r="AO14" s="87">
        <v>0</v>
      </c>
      <c r="AP14" s="87">
        <v>0</v>
      </c>
      <c r="AQ14" s="87">
        <v>0</v>
      </c>
      <c r="AR14" s="87">
        <v>2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48</v>
      </c>
      <c r="B15" s="96" t="s">
        <v>275</v>
      </c>
      <c r="C15" s="85" t="s">
        <v>276</v>
      </c>
      <c r="D15" s="87">
        <f t="shared" si="0"/>
        <v>2506</v>
      </c>
      <c r="E15" s="87">
        <f t="shared" si="1"/>
        <v>2506</v>
      </c>
      <c r="F15" s="87">
        <v>742</v>
      </c>
      <c r="G15" s="87">
        <v>1764</v>
      </c>
      <c r="H15" s="87">
        <f t="shared" si="2"/>
        <v>0</v>
      </c>
      <c r="I15" s="87">
        <v>0</v>
      </c>
      <c r="J15" s="87">
        <v>0</v>
      </c>
      <c r="K15" s="87">
        <f t="shared" si="3"/>
        <v>0</v>
      </c>
      <c r="L15" s="87">
        <v>0</v>
      </c>
      <c r="M15" s="87">
        <v>0</v>
      </c>
      <c r="N15" s="87">
        <f t="shared" si="4"/>
        <v>2506</v>
      </c>
      <c r="O15" s="87">
        <f t="shared" si="5"/>
        <v>742</v>
      </c>
      <c r="P15" s="87">
        <v>742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1764</v>
      </c>
      <c r="W15" s="87">
        <v>1764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194</v>
      </c>
      <c r="AG15" s="87">
        <v>194</v>
      </c>
      <c r="AH15" s="87">
        <v>0</v>
      </c>
      <c r="AI15" s="87">
        <v>0</v>
      </c>
      <c r="AJ15" s="87">
        <f t="shared" si="11"/>
        <v>194</v>
      </c>
      <c r="AK15" s="87">
        <v>0</v>
      </c>
      <c r="AL15" s="87">
        <v>0</v>
      </c>
      <c r="AM15" s="87">
        <v>194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48</v>
      </c>
      <c r="B16" s="96" t="s">
        <v>277</v>
      </c>
      <c r="C16" s="85" t="s">
        <v>278</v>
      </c>
      <c r="D16" s="87">
        <f t="shared" si="0"/>
        <v>7637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7637</v>
      </c>
      <c r="L16" s="87">
        <v>1554</v>
      </c>
      <c r="M16" s="87">
        <v>6083</v>
      </c>
      <c r="N16" s="87">
        <f t="shared" si="4"/>
        <v>7637</v>
      </c>
      <c r="O16" s="87">
        <f t="shared" si="5"/>
        <v>1554</v>
      </c>
      <c r="P16" s="87">
        <v>1554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6083</v>
      </c>
      <c r="W16" s="87">
        <v>6083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47</v>
      </c>
      <c r="AG16" s="87">
        <v>47</v>
      </c>
      <c r="AH16" s="87">
        <v>0</v>
      </c>
      <c r="AI16" s="87">
        <v>0</v>
      </c>
      <c r="AJ16" s="87">
        <f t="shared" si="11"/>
        <v>47</v>
      </c>
      <c r="AK16" s="87">
        <v>0</v>
      </c>
      <c r="AL16" s="87">
        <v>0</v>
      </c>
      <c r="AM16" s="87">
        <v>47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6</v>
      </c>
      <c r="AU16" s="87">
        <v>0</v>
      </c>
      <c r="AV16" s="87">
        <v>0</v>
      </c>
      <c r="AW16" s="87">
        <v>6</v>
      </c>
      <c r="AX16" s="87">
        <v>0</v>
      </c>
      <c r="AY16" s="87">
        <v>0</v>
      </c>
      <c r="AZ16" s="87">
        <f t="shared" si="14"/>
        <v>165</v>
      </c>
      <c r="BA16" s="87">
        <v>165</v>
      </c>
      <c r="BB16" s="87">
        <v>0</v>
      </c>
      <c r="BC16" s="87">
        <v>0</v>
      </c>
    </row>
    <row r="17" spans="1:55" ht="13.5" customHeight="1" x14ac:dyDescent="0.15">
      <c r="A17" s="98" t="s">
        <v>48</v>
      </c>
      <c r="B17" s="96" t="s">
        <v>279</v>
      </c>
      <c r="C17" s="85" t="s">
        <v>280</v>
      </c>
      <c r="D17" s="87">
        <f t="shared" si="0"/>
        <v>2278</v>
      </c>
      <c r="E17" s="87">
        <f t="shared" si="1"/>
        <v>2278</v>
      </c>
      <c r="F17" s="87">
        <v>745</v>
      </c>
      <c r="G17" s="87">
        <v>1533</v>
      </c>
      <c r="H17" s="87">
        <f t="shared" si="2"/>
        <v>0</v>
      </c>
      <c r="I17" s="87">
        <v>0</v>
      </c>
      <c r="J17" s="87">
        <v>0</v>
      </c>
      <c r="K17" s="87">
        <f t="shared" si="3"/>
        <v>0</v>
      </c>
      <c r="L17" s="87">
        <v>0</v>
      </c>
      <c r="M17" s="87">
        <v>0</v>
      </c>
      <c r="N17" s="87">
        <f t="shared" si="4"/>
        <v>2278</v>
      </c>
      <c r="O17" s="87">
        <f t="shared" si="5"/>
        <v>745</v>
      </c>
      <c r="P17" s="87">
        <v>745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1533</v>
      </c>
      <c r="W17" s="87">
        <v>1533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177</v>
      </c>
      <c r="AG17" s="87">
        <v>177</v>
      </c>
      <c r="AH17" s="87">
        <v>0</v>
      </c>
      <c r="AI17" s="87">
        <v>0</v>
      </c>
      <c r="AJ17" s="87">
        <f t="shared" si="11"/>
        <v>177</v>
      </c>
      <c r="AK17" s="87">
        <v>0</v>
      </c>
      <c r="AL17" s="87">
        <v>0</v>
      </c>
      <c r="AM17" s="87">
        <v>177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48</v>
      </c>
      <c r="B18" s="96" t="s">
        <v>281</v>
      </c>
      <c r="C18" s="85" t="s">
        <v>282</v>
      </c>
      <c r="D18" s="87">
        <f t="shared" si="0"/>
        <v>5016</v>
      </c>
      <c r="E18" s="87">
        <f t="shared" si="1"/>
        <v>5016</v>
      </c>
      <c r="F18" s="87">
        <v>1073</v>
      </c>
      <c r="G18" s="87">
        <v>3943</v>
      </c>
      <c r="H18" s="87">
        <f t="shared" si="2"/>
        <v>0</v>
      </c>
      <c r="I18" s="87">
        <v>0</v>
      </c>
      <c r="J18" s="87">
        <v>0</v>
      </c>
      <c r="K18" s="87">
        <f t="shared" si="3"/>
        <v>0</v>
      </c>
      <c r="L18" s="87">
        <v>0</v>
      </c>
      <c r="M18" s="87">
        <v>0</v>
      </c>
      <c r="N18" s="87">
        <f t="shared" si="4"/>
        <v>5016</v>
      </c>
      <c r="O18" s="87">
        <f t="shared" si="5"/>
        <v>1073</v>
      </c>
      <c r="P18" s="87">
        <v>1073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3943</v>
      </c>
      <c r="W18" s="87">
        <v>3943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389</v>
      </c>
      <c r="AG18" s="87">
        <v>389</v>
      </c>
      <c r="AH18" s="87">
        <v>0</v>
      </c>
      <c r="AI18" s="87">
        <v>0</v>
      </c>
      <c r="AJ18" s="87">
        <f t="shared" si="11"/>
        <v>389</v>
      </c>
      <c r="AK18" s="87">
        <v>0</v>
      </c>
      <c r="AL18" s="87">
        <v>0</v>
      </c>
      <c r="AM18" s="87">
        <v>389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48</v>
      </c>
      <c r="B19" s="96" t="s">
        <v>283</v>
      </c>
      <c r="C19" s="85" t="s">
        <v>284</v>
      </c>
      <c r="D19" s="87">
        <f t="shared" si="0"/>
        <v>7446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7446</v>
      </c>
      <c r="L19" s="87">
        <v>597</v>
      </c>
      <c r="M19" s="87">
        <v>6849</v>
      </c>
      <c r="N19" s="87">
        <f t="shared" si="4"/>
        <v>7446</v>
      </c>
      <c r="O19" s="87">
        <f t="shared" si="5"/>
        <v>597</v>
      </c>
      <c r="P19" s="87">
        <v>597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6849</v>
      </c>
      <c r="W19" s="87">
        <v>6849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288</v>
      </c>
      <c r="AG19" s="87">
        <v>288</v>
      </c>
      <c r="AH19" s="87">
        <v>0</v>
      </c>
      <c r="AI19" s="87">
        <v>0</v>
      </c>
      <c r="AJ19" s="87">
        <f t="shared" si="11"/>
        <v>288</v>
      </c>
      <c r="AK19" s="87">
        <v>0</v>
      </c>
      <c r="AL19" s="87">
        <v>0</v>
      </c>
      <c r="AM19" s="87">
        <v>0</v>
      </c>
      <c r="AN19" s="87">
        <v>288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48</v>
      </c>
      <c r="B20" s="96" t="s">
        <v>285</v>
      </c>
      <c r="C20" s="85" t="s">
        <v>286</v>
      </c>
      <c r="D20" s="87">
        <f t="shared" si="0"/>
        <v>7997</v>
      </c>
      <c r="E20" s="87">
        <f t="shared" si="1"/>
        <v>0</v>
      </c>
      <c r="F20" s="87">
        <v>0</v>
      </c>
      <c r="G20" s="87">
        <v>0</v>
      </c>
      <c r="H20" s="87">
        <f t="shared" si="2"/>
        <v>1648</v>
      </c>
      <c r="I20" s="87">
        <v>1648</v>
      </c>
      <c r="J20" s="87">
        <v>0</v>
      </c>
      <c r="K20" s="87">
        <f t="shared" si="3"/>
        <v>6349</v>
      </c>
      <c r="L20" s="87">
        <v>0</v>
      </c>
      <c r="M20" s="87">
        <v>6349</v>
      </c>
      <c r="N20" s="87">
        <f t="shared" si="4"/>
        <v>7997</v>
      </c>
      <c r="O20" s="87">
        <f t="shared" si="5"/>
        <v>1648</v>
      </c>
      <c r="P20" s="87">
        <v>1648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6349</v>
      </c>
      <c r="W20" s="87">
        <v>6349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375</v>
      </c>
      <c r="AG20" s="87">
        <v>375</v>
      </c>
      <c r="AH20" s="87">
        <v>0</v>
      </c>
      <c r="AI20" s="87">
        <v>0</v>
      </c>
      <c r="AJ20" s="87">
        <f t="shared" si="11"/>
        <v>375</v>
      </c>
      <c r="AK20" s="87">
        <v>0</v>
      </c>
      <c r="AL20" s="87">
        <v>0</v>
      </c>
      <c r="AM20" s="87">
        <v>25</v>
      </c>
      <c r="AN20" s="87">
        <v>0</v>
      </c>
      <c r="AO20" s="87">
        <v>0</v>
      </c>
      <c r="AP20" s="87">
        <v>0</v>
      </c>
      <c r="AQ20" s="87">
        <v>0</v>
      </c>
      <c r="AR20" s="87">
        <v>350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48</v>
      </c>
      <c r="B21" s="96" t="s">
        <v>287</v>
      </c>
      <c r="C21" s="85" t="s">
        <v>288</v>
      </c>
      <c r="D21" s="87">
        <f t="shared" si="0"/>
        <v>1210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1210</v>
      </c>
      <c r="L21" s="87">
        <v>224</v>
      </c>
      <c r="M21" s="87">
        <v>986</v>
      </c>
      <c r="N21" s="87">
        <f t="shared" si="4"/>
        <v>1210</v>
      </c>
      <c r="O21" s="87">
        <f t="shared" si="5"/>
        <v>224</v>
      </c>
      <c r="P21" s="87">
        <v>224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986</v>
      </c>
      <c r="W21" s="87">
        <v>986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37</v>
      </c>
      <c r="AG21" s="87">
        <v>37</v>
      </c>
      <c r="AH21" s="87">
        <v>0</v>
      </c>
      <c r="AI21" s="87">
        <v>0</v>
      </c>
      <c r="AJ21" s="87">
        <f t="shared" si="11"/>
        <v>37</v>
      </c>
      <c r="AK21" s="87">
        <v>0</v>
      </c>
      <c r="AL21" s="87">
        <v>0</v>
      </c>
      <c r="AM21" s="87">
        <v>0</v>
      </c>
      <c r="AN21" s="87">
        <v>9</v>
      </c>
      <c r="AO21" s="87">
        <v>0</v>
      </c>
      <c r="AP21" s="87">
        <v>0</v>
      </c>
      <c r="AQ21" s="87">
        <v>0</v>
      </c>
      <c r="AR21" s="87">
        <v>28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48</v>
      </c>
      <c r="B22" s="96" t="s">
        <v>289</v>
      </c>
      <c r="C22" s="85" t="s">
        <v>290</v>
      </c>
      <c r="D22" s="87">
        <f t="shared" si="0"/>
        <v>1049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1049</v>
      </c>
      <c r="L22" s="87">
        <v>173</v>
      </c>
      <c r="M22" s="87">
        <v>876</v>
      </c>
      <c r="N22" s="87">
        <f t="shared" si="4"/>
        <v>1049</v>
      </c>
      <c r="O22" s="87">
        <f t="shared" si="5"/>
        <v>173</v>
      </c>
      <c r="P22" s="87">
        <v>173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876</v>
      </c>
      <c r="W22" s="87">
        <v>876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32</v>
      </c>
      <c r="AG22" s="87">
        <v>32</v>
      </c>
      <c r="AH22" s="87">
        <v>0</v>
      </c>
      <c r="AI22" s="87">
        <v>0</v>
      </c>
      <c r="AJ22" s="87">
        <f t="shared" si="11"/>
        <v>32</v>
      </c>
      <c r="AK22" s="87">
        <v>0</v>
      </c>
      <c r="AL22" s="87">
        <v>0</v>
      </c>
      <c r="AM22" s="87">
        <v>24</v>
      </c>
      <c r="AN22" s="87">
        <v>8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48</v>
      </c>
      <c r="B23" s="96" t="s">
        <v>291</v>
      </c>
      <c r="C23" s="85" t="s">
        <v>292</v>
      </c>
      <c r="D23" s="87">
        <f t="shared" si="0"/>
        <v>2076</v>
      </c>
      <c r="E23" s="87">
        <f t="shared" si="1"/>
        <v>2076</v>
      </c>
      <c r="F23" s="87">
        <v>565</v>
      </c>
      <c r="G23" s="87">
        <v>1511</v>
      </c>
      <c r="H23" s="87">
        <f t="shared" si="2"/>
        <v>0</v>
      </c>
      <c r="I23" s="87">
        <v>0</v>
      </c>
      <c r="J23" s="87">
        <v>0</v>
      </c>
      <c r="K23" s="87">
        <f t="shared" si="3"/>
        <v>0</v>
      </c>
      <c r="L23" s="87">
        <v>0</v>
      </c>
      <c r="M23" s="87">
        <v>0</v>
      </c>
      <c r="N23" s="87">
        <f t="shared" si="4"/>
        <v>2076</v>
      </c>
      <c r="O23" s="87">
        <f t="shared" si="5"/>
        <v>565</v>
      </c>
      <c r="P23" s="87">
        <v>565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1511</v>
      </c>
      <c r="W23" s="87">
        <v>1511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161</v>
      </c>
      <c r="AG23" s="87">
        <v>161</v>
      </c>
      <c r="AH23" s="87">
        <v>0</v>
      </c>
      <c r="AI23" s="87">
        <v>0</v>
      </c>
      <c r="AJ23" s="87">
        <f t="shared" si="11"/>
        <v>161</v>
      </c>
      <c r="AK23" s="87">
        <v>0</v>
      </c>
      <c r="AL23" s="87">
        <v>0</v>
      </c>
      <c r="AM23" s="87">
        <v>161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48</v>
      </c>
      <c r="B24" s="96" t="s">
        <v>293</v>
      </c>
      <c r="C24" s="85" t="s">
        <v>294</v>
      </c>
      <c r="D24" s="87">
        <f t="shared" si="0"/>
        <v>2068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2068</v>
      </c>
      <c r="L24" s="87">
        <v>222</v>
      </c>
      <c r="M24" s="87">
        <v>1846</v>
      </c>
      <c r="N24" s="87">
        <f t="shared" si="4"/>
        <v>2068</v>
      </c>
      <c r="O24" s="87">
        <f t="shared" si="5"/>
        <v>222</v>
      </c>
      <c r="P24" s="87">
        <v>222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1846</v>
      </c>
      <c r="W24" s="87">
        <v>1846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59</v>
      </c>
      <c r="AG24" s="87">
        <v>59</v>
      </c>
      <c r="AH24" s="87">
        <v>0</v>
      </c>
      <c r="AI24" s="87">
        <v>0</v>
      </c>
      <c r="AJ24" s="87">
        <f t="shared" si="11"/>
        <v>59</v>
      </c>
      <c r="AK24" s="87">
        <v>0</v>
      </c>
      <c r="AL24" s="87">
        <v>0</v>
      </c>
      <c r="AM24" s="87">
        <v>59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48</v>
      </c>
      <c r="B25" s="96" t="s">
        <v>295</v>
      </c>
      <c r="C25" s="85" t="s">
        <v>296</v>
      </c>
      <c r="D25" s="87">
        <f t="shared" si="0"/>
        <v>3647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3647</v>
      </c>
      <c r="L25" s="87">
        <v>666</v>
      </c>
      <c r="M25" s="87">
        <v>2981</v>
      </c>
      <c r="N25" s="87">
        <f t="shared" si="4"/>
        <v>3647</v>
      </c>
      <c r="O25" s="87">
        <f t="shared" si="5"/>
        <v>666</v>
      </c>
      <c r="P25" s="87">
        <v>666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2981</v>
      </c>
      <c r="W25" s="87">
        <v>2981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105</v>
      </c>
      <c r="AG25" s="87">
        <v>105</v>
      </c>
      <c r="AH25" s="87">
        <v>0</v>
      </c>
      <c r="AI25" s="87">
        <v>0</v>
      </c>
      <c r="AJ25" s="87">
        <f t="shared" si="11"/>
        <v>105</v>
      </c>
      <c r="AK25" s="87">
        <v>0</v>
      </c>
      <c r="AL25" s="87">
        <v>0</v>
      </c>
      <c r="AM25" s="87">
        <v>105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48</v>
      </c>
      <c r="B26" s="96" t="s">
        <v>297</v>
      </c>
      <c r="C26" s="85" t="s">
        <v>298</v>
      </c>
      <c r="D26" s="87">
        <f t="shared" si="0"/>
        <v>2939</v>
      </c>
      <c r="E26" s="87">
        <f t="shared" si="1"/>
        <v>12</v>
      </c>
      <c r="F26" s="87">
        <v>12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2927</v>
      </c>
      <c r="L26" s="87">
        <v>532</v>
      </c>
      <c r="M26" s="87">
        <v>2395</v>
      </c>
      <c r="N26" s="87">
        <f t="shared" si="4"/>
        <v>2939</v>
      </c>
      <c r="O26" s="87">
        <f t="shared" si="5"/>
        <v>544</v>
      </c>
      <c r="P26" s="87">
        <v>544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2395</v>
      </c>
      <c r="W26" s="87">
        <v>2395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84</v>
      </c>
      <c r="AG26" s="87">
        <v>84</v>
      </c>
      <c r="AH26" s="87">
        <v>0</v>
      </c>
      <c r="AI26" s="87">
        <v>0</v>
      </c>
      <c r="AJ26" s="87">
        <f t="shared" si="11"/>
        <v>84</v>
      </c>
      <c r="AK26" s="87">
        <v>0</v>
      </c>
      <c r="AL26" s="87">
        <v>0</v>
      </c>
      <c r="AM26" s="87">
        <v>84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48</v>
      </c>
      <c r="B27" s="96" t="s">
        <v>299</v>
      </c>
      <c r="C27" s="85" t="s">
        <v>300</v>
      </c>
      <c r="D27" s="87">
        <f t="shared" si="0"/>
        <v>2040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2040</v>
      </c>
      <c r="L27" s="87">
        <v>181</v>
      </c>
      <c r="M27" s="87">
        <v>1859</v>
      </c>
      <c r="N27" s="87">
        <f t="shared" si="4"/>
        <v>2040</v>
      </c>
      <c r="O27" s="87">
        <f t="shared" si="5"/>
        <v>181</v>
      </c>
      <c r="P27" s="87">
        <v>181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1859</v>
      </c>
      <c r="W27" s="87">
        <v>1859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79</v>
      </c>
      <c r="AG27" s="87">
        <v>79</v>
      </c>
      <c r="AH27" s="87">
        <v>0</v>
      </c>
      <c r="AI27" s="87">
        <v>0</v>
      </c>
      <c r="AJ27" s="87">
        <f t="shared" si="11"/>
        <v>79</v>
      </c>
      <c r="AK27" s="87">
        <v>0</v>
      </c>
      <c r="AL27" s="87">
        <v>0</v>
      </c>
      <c r="AM27" s="87">
        <v>0</v>
      </c>
      <c r="AN27" s="87">
        <v>79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48</v>
      </c>
      <c r="B28" s="96" t="s">
        <v>301</v>
      </c>
      <c r="C28" s="85" t="s">
        <v>302</v>
      </c>
      <c r="D28" s="87">
        <f t="shared" si="0"/>
        <v>1876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1876</v>
      </c>
      <c r="L28" s="87">
        <v>227</v>
      </c>
      <c r="M28" s="87">
        <v>1649</v>
      </c>
      <c r="N28" s="87">
        <f t="shared" si="4"/>
        <v>1876</v>
      </c>
      <c r="O28" s="87">
        <f t="shared" si="5"/>
        <v>227</v>
      </c>
      <c r="P28" s="87">
        <v>227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1649</v>
      </c>
      <c r="W28" s="87">
        <v>1649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86</v>
      </c>
      <c r="AG28" s="87">
        <v>86</v>
      </c>
      <c r="AH28" s="87">
        <v>0</v>
      </c>
      <c r="AI28" s="87">
        <v>0</v>
      </c>
      <c r="AJ28" s="87">
        <f t="shared" si="11"/>
        <v>86</v>
      </c>
      <c r="AK28" s="87">
        <v>0</v>
      </c>
      <c r="AL28" s="87">
        <v>0</v>
      </c>
      <c r="AM28" s="87">
        <v>2</v>
      </c>
      <c r="AN28" s="87">
        <v>0</v>
      </c>
      <c r="AO28" s="87">
        <v>0</v>
      </c>
      <c r="AP28" s="87">
        <v>0</v>
      </c>
      <c r="AQ28" s="87">
        <v>0</v>
      </c>
      <c r="AR28" s="87">
        <v>9</v>
      </c>
      <c r="AS28" s="87">
        <v>75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48</v>
      </c>
      <c r="B29" s="96" t="s">
        <v>303</v>
      </c>
      <c r="C29" s="85" t="s">
        <v>304</v>
      </c>
      <c r="D29" s="87">
        <f t="shared" si="0"/>
        <v>3395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3395</v>
      </c>
      <c r="L29" s="87">
        <v>785</v>
      </c>
      <c r="M29" s="87">
        <v>2610</v>
      </c>
      <c r="N29" s="87">
        <f t="shared" si="4"/>
        <v>3395</v>
      </c>
      <c r="O29" s="87">
        <f t="shared" si="5"/>
        <v>785</v>
      </c>
      <c r="P29" s="87">
        <v>785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2610</v>
      </c>
      <c r="W29" s="87">
        <v>2610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155</v>
      </c>
      <c r="AG29" s="87">
        <v>155</v>
      </c>
      <c r="AH29" s="87">
        <v>0</v>
      </c>
      <c r="AI29" s="87">
        <v>0</v>
      </c>
      <c r="AJ29" s="87">
        <f t="shared" si="11"/>
        <v>155</v>
      </c>
      <c r="AK29" s="87">
        <v>0</v>
      </c>
      <c r="AL29" s="87">
        <v>0</v>
      </c>
      <c r="AM29" s="87">
        <v>3</v>
      </c>
      <c r="AN29" s="87">
        <v>0</v>
      </c>
      <c r="AO29" s="87">
        <v>0</v>
      </c>
      <c r="AP29" s="87">
        <v>0</v>
      </c>
      <c r="AQ29" s="87">
        <v>0</v>
      </c>
      <c r="AR29" s="87">
        <v>16</v>
      </c>
      <c r="AS29" s="87">
        <v>136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48</v>
      </c>
      <c r="B30" s="96" t="s">
        <v>305</v>
      </c>
      <c r="C30" s="85" t="s">
        <v>306</v>
      </c>
      <c r="D30" s="87">
        <f t="shared" si="0"/>
        <v>641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641</v>
      </c>
      <c r="L30" s="87">
        <v>151</v>
      </c>
      <c r="M30" s="87">
        <v>490</v>
      </c>
      <c r="N30" s="87">
        <f t="shared" si="4"/>
        <v>641</v>
      </c>
      <c r="O30" s="87">
        <f t="shared" si="5"/>
        <v>151</v>
      </c>
      <c r="P30" s="87">
        <v>151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490</v>
      </c>
      <c r="W30" s="87">
        <v>490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30</v>
      </c>
      <c r="AG30" s="87">
        <v>30</v>
      </c>
      <c r="AH30" s="87">
        <v>0</v>
      </c>
      <c r="AI30" s="87">
        <v>0</v>
      </c>
      <c r="AJ30" s="87">
        <f t="shared" si="11"/>
        <v>30</v>
      </c>
      <c r="AK30" s="87">
        <v>0</v>
      </c>
      <c r="AL30" s="87">
        <v>0</v>
      </c>
      <c r="AM30" s="87">
        <v>1</v>
      </c>
      <c r="AN30" s="87">
        <v>0</v>
      </c>
      <c r="AO30" s="87">
        <v>0</v>
      </c>
      <c r="AP30" s="87">
        <v>0</v>
      </c>
      <c r="AQ30" s="87">
        <v>0</v>
      </c>
      <c r="AR30" s="87">
        <v>3</v>
      </c>
      <c r="AS30" s="87">
        <v>26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48</v>
      </c>
      <c r="B31" s="96" t="s">
        <v>307</v>
      </c>
      <c r="C31" s="85" t="s">
        <v>308</v>
      </c>
      <c r="D31" s="87">
        <f t="shared" si="0"/>
        <v>4166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4166</v>
      </c>
      <c r="L31" s="87">
        <v>1084</v>
      </c>
      <c r="M31" s="87">
        <v>3082</v>
      </c>
      <c r="N31" s="87">
        <f t="shared" si="4"/>
        <v>4166</v>
      </c>
      <c r="O31" s="87">
        <f t="shared" si="5"/>
        <v>1084</v>
      </c>
      <c r="P31" s="87">
        <v>1084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3082</v>
      </c>
      <c r="W31" s="87">
        <v>3082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189</v>
      </c>
      <c r="AG31" s="87">
        <v>189</v>
      </c>
      <c r="AH31" s="87">
        <v>0</v>
      </c>
      <c r="AI31" s="87">
        <v>0</v>
      </c>
      <c r="AJ31" s="87">
        <f t="shared" si="11"/>
        <v>189</v>
      </c>
      <c r="AK31" s="87">
        <v>0</v>
      </c>
      <c r="AL31" s="87">
        <v>0</v>
      </c>
      <c r="AM31" s="87">
        <v>4</v>
      </c>
      <c r="AN31" s="87">
        <v>0</v>
      </c>
      <c r="AO31" s="87">
        <v>0</v>
      </c>
      <c r="AP31" s="87">
        <v>0</v>
      </c>
      <c r="AQ31" s="87">
        <v>0</v>
      </c>
      <c r="AR31" s="87">
        <v>19</v>
      </c>
      <c r="AS31" s="87">
        <v>166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48</v>
      </c>
      <c r="B32" s="96" t="s">
        <v>309</v>
      </c>
      <c r="C32" s="85" t="s">
        <v>310</v>
      </c>
      <c r="D32" s="87">
        <f t="shared" si="0"/>
        <v>680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680</v>
      </c>
      <c r="L32" s="87">
        <v>299</v>
      </c>
      <c r="M32" s="87">
        <v>381</v>
      </c>
      <c r="N32" s="87">
        <f t="shared" si="4"/>
        <v>680</v>
      </c>
      <c r="O32" s="87">
        <f t="shared" si="5"/>
        <v>299</v>
      </c>
      <c r="P32" s="87">
        <v>299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381</v>
      </c>
      <c r="W32" s="87">
        <v>381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31</v>
      </c>
      <c r="AG32" s="87">
        <v>31</v>
      </c>
      <c r="AH32" s="87">
        <v>0</v>
      </c>
      <c r="AI32" s="87">
        <v>0</v>
      </c>
      <c r="AJ32" s="87">
        <f t="shared" si="11"/>
        <v>31</v>
      </c>
      <c r="AK32" s="87">
        <v>0</v>
      </c>
      <c r="AL32" s="87">
        <v>0</v>
      </c>
      <c r="AM32" s="87">
        <v>1</v>
      </c>
      <c r="AN32" s="87">
        <v>0</v>
      </c>
      <c r="AO32" s="87">
        <v>0</v>
      </c>
      <c r="AP32" s="87">
        <v>0</v>
      </c>
      <c r="AQ32" s="87">
        <v>0</v>
      </c>
      <c r="AR32" s="87">
        <v>3</v>
      </c>
      <c r="AS32" s="87">
        <v>27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48</v>
      </c>
      <c r="B33" s="96" t="s">
        <v>311</v>
      </c>
      <c r="C33" s="85" t="s">
        <v>312</v>
      </c>
      <c r="D33" s="87">
        <f t="shared" si="0"/>
        <v>1883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1883</v>
      </c>
      <c r="L33" s="87">
        <v>378</v>
      </c>
      <c r="M33" s="87">
        <v>1505</v>
      </c>
      <c r="N33" s="87">
        <f t="shared" si="4"/>
        <v>1883</v>
      </c>
      <c r="O33" s="87">
        <f t="shared" si="5"/>
        <v>378</v>
      </c>
      <c r="P33" s="87">
        <v>378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1505</v>
      </c>
      <c r="W33" s="87">
        <v>1505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86</v>
      </c>
      <c r="AG33" s="87">
        <v>86</v>
      </c>
      <c r="AH33" s="87">
        <v>0</v>
      </c>
      <c r="AI33" s="87">
        <v>0</v>
      </c>
      <c r="AJ33" s="87">
        <f t="shared" si="11"/>
        <v>86</v>
      </c>
      <c r="AK33" s="87">
        <v>0</v>
      </c>
      <c r="AL33" s="87">
        <v>0</v>
      </c>
      <c r="AM33" s="87">
        <v>2</v>
      </c>
      <c r="AN33" s="87">
        <v>0</v>
      </c>
      <c r="AO33" s="87">
        <v>0</v>
      </c>
      <c r="AP33" s="87">
        <v>0</v>
      </c>
      <c r="AQ33" s="87">
        <v>0</v>
      </c>
      <c r="AR33" s="87">
        <v>9</v>
      </c>
      <c r="AS33" s="87">
        <v>75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48</v>
      </c>
      <c r="B34" s="96" t="s">
        <v>313</v>
      </c>
      <c r="C34" s="85" t="s">
        <v>314</v>
      </c>
      <c r="D34" s="87">
        <f t="shared" si="0"/>
        <v>1484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1484</v>
      </c>
      <c r="L34" s="87">
        <v>364</v>
      </c>
      <c r="M34" s="87">
        <v>1120</v>
      </c>
      <c r="N34" s="87">
        <f t="shared" si="4"/>
        <v>1484</v>
      </c>
      <c r="O34" s="87">
        <f t="shared" si="5"/>
        <v>364</v>
      </c>
      <c r="P34" s="87">
        <v>364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1120</v>
      </c>
      <c r="W34" s="87">
        <v>1120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68</v>
      </c>
      <c r="AG34" s="87">
        <v>68</v>
      </c>
      <c r="AH34" s="87">
        <v>0</v>
      </c>
      <c r="AI34" s="87">
        <v>0</v>
      </c>
      <c r="AJ34" s="87">
        <f t="shared" si="11"/>
        <v>68</v>
      </c>
      <c r="AK34" s="87">
        <v>0</v>
      </c>
      <c r="AL34" s="87">
        <v>0</v>
      </c>
      <c r="AM34" s="87">
        <v>2</v>
      </c>
      <c r="AN34" s="87">
        <v>0</v>
      </c>
      <c r="AO34" s="87">
        <v>0</v>
      </c>
      <c r="AP34" s="87">
        <v>0</v>
      </c>
      <c r="AQ34" s="87">
        <v>0</v>
      </c>
      <c r="AR34" s="87">
        <v>7</v>
      </c>
      <c r="AS34" s="87">
        <v>59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48</v>
      </c>
      <c r="B35" s="96" t="s">
        <v>315</v>
      </c>
      <c r="C35" s="85" t="s">
        <v>316</v>
      </c>
      <c r="D35" s="87">
        <f t="shared" si="0"/>
        <v>3987</v>
      </c>
      <c r="E35" s="87">
        <f t="shared" si="1"/>
        <v>0</v>
      </c>
      <c r="F35" s="87">
        <v>0</v>
      </c>
      <c r="G35" s="87">
        <v>0</v>
      </c>
      <c r="H35" s="87">
        <f t="shared" si="2"/>
        <v>725</v>
      </c>
      <c r="I35" s="87">
        <v>725</v>
      </c>
      <c r="J35" s="87">
        <v>0</v>
      </c>
      <c r="K35" s="87">
        <f t="shared" si="3"/>
        <v>3262</v>
      </c>
      <c r="L35" s="87">
        <v>0</v>
      </c>
      <c r="M35" s="87">
        <v>3262</v>
      </c>
      <c r="N35" s="87">
        <f t="shared" si="4"/>
        <v>3987</v>
      </c>
      <c r="O35" s="87">
        <f t="shared" si="5"/>
        <v>725</v>
      </c>
      <c r="P35" s="87">
        <v>725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3262</v>
      </c>
      <c r="W35" s="87">
        <v>3262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188</v>
      </c>
      <c r="AG35" s="87">
        <v>188</v>
      </c>
      <c r="AH35" s="87">
        <v>0</v>
      </c>
      <c r="AI35" s="87">
        <v>0</v>
      </c>
      <c r="AJ35" s="87">
        <f t="shared" si="11"/>
        <v>188</v>
      </c>
      <c r="AK35" s="87">
        <v>0</v>
      </c>
      <c r="AL35" s="87">
        <v>0</v>
      </c>
      <c r="AM35" s="87">
        <v>13</v>
      </c>
      <c r="AN35" s="87">
        <v>0</v>
      </c>
      <c r="AO35" s="87">
        <v>0</v>
      </c>
      <c r="AP35" s="87">
        <v>0</v>
      </c>
      <c r="AQ35" s="87">
        <v>0</v>
      </c>
      <c r="AR35" s="87">
        <v>175</v>
      </c>
      <c r="AS35" s="87">
        <v>0</v>
      </c>
      <c r="AT35" s="87">
        <f t="shared" si="13"/>
        <v>2</v>
      </c>
      <c r="AU35" s="87">
        <v>0</v>
      </c>
      <c r="AV35" s="87">
        <v>0</v>
      </c>
      <c r="AW35" s="87">
        <v>2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48</v>
      </c>
      <c r="B36" s="96" t="s">
        <v>317</v>
      </c>
      <c r="C36" s="85" t="s">
        <v>318</v>
      </c>
      <c r="D36" s="87">
        <f t="shared" si="0"/>
        <v>5836</v>
      </c>
      <c r="E36" s="87">
        <f t="shared" si="1"/>
        <v>0</v>
      </c>
      <c r="F36" s="87">
        <v>0</v>
      </c>
      <c r="G36" s="87">
        <v>0</v>
      </c>
      <c r="H36" s="87">
        <f t="shared" si="2"/>
        <v>1559</v>
      </c>
      <c r="I36" s="87">
        <v>1559</v>
      </c>
      <c r="J36" s="87">
        <v>0</v>
      </c>
      <c r="K36" s="87">
        <f t="shared" si="3"/>
        <v>4277</v>
      </c>
      <c r="L36" s="87">
        <v>0</v>
      </c>
      <c r="M36" s="87">
        <v>4277</v>
      </c>
      <c r="N36" s="87">
        <f t="shared" si="4"/>
        <v>5836</v>
      </c>
      <c r="O36" s="87">
        <f t="shared" si="5"/>
        <v>1559</v>
      </c>
      <c r="P36" s="87">
        <v>1559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4277</v>
      </c>
      <c r="W36" s="87">
        <v>4277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275</v>
      </c>
      <c r="AG36" s="87">
        <v>275</v>
      </c>
      <c r="AH36" s="87">
        <v>0</v>
      </c>
      <c r="AI36" s="87">
        <v>0</v>
      </c>
      <c r="AJ36" s="87">
        <f t="shared" si="11"/>
        <v>275</v>
      </c>
      <c r="AK36" s="87">
        <v>0</v>
      </c>
      <c r="AL36" s="87">
        <v>0</v>
      </c>
      <c r="AM36" s="87">
        <v>19</v>
      </c>
      <c r="AN36" s="87">
        <v>0</v>
      </c>
      <c r="AO36" s="87">
        <v>0</v>
      </c>
      <c r="AP36" s="87">
        <v>0</v>
      </c>
      <c r="AQ36" s="87">
        <v>0</v>
      </c>
      <c r="AR36" s="87">
        <v>256</v>
      </c>
      <c r="AS36" s="87">
        <v>0</v>
      </c>
      <c r="AT36" s="87">
        <f t="shared" si="13"/>
        <v>2</v>
      </c>
      <c r="AU36" s="87">
        <v>0</v>
      </c>
      <c r="AV36" s="87">
        <v>0</v>
      </c>
      <c r="AW36" s="87">
        <v>2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48</v>
      </c>
      <c r="B37" s="96" t="s">
        <v>319</v>
      </c>
      <c r="C37" s="85" t="s">
        <v>320</v>
      </c>
      <c r="D37" s="87">
        <f t="shared" si="0"/>
        <v>2291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2291</v>
      </c>
      <c r="L37" s="87">
        <v>1462</v>
      </c>
      <c r="M37" s="87">
        <v>829</v>
      </c>
      <c r="N37" s="87">
        <f t="shared" si="4"/>
        <v>2291</v>
      </c>
      <c r="O37" s="87">
        <f t="shared" si="5"/>
        <v>1462</v>
      </c>
      <c r="P37" s="87">
        <v>1462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829</v>
      </c>
      <c r="W37" s="87">
        <v>829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14</v>
      </c>
      <c r="AG37" s="87">
        <v>14</v>
      </c>
      <c r="AH37" s="87">
        <v>0</v>
      </c>
      <c r="AI37" s="87">
        <v>0</v>
      </c>
      <c r="AJ37" s="87">
        <f t="shared" si="11"/>
        <v>14</v>
      </c>
      <c r="AK37" s="87">
        <v>0</v>
      </c>
      <c r="AL37" s="87">
        <v>0</v>
      </c>
      <c r="AM37" s="87">
        <v>14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2</v>
      </c>
      <c r="AU37" s="87">
        <v>0</v>
      </c>
      <c r="AV37" s="87">
        <v>0</v>
      </c>
      <c r="AW37" s="87">
        <v>2</v>
      </c>
      <c r="AX37" s="87">
        <v>0</v>
      </c>
      <c r="AY37" s="87">
        <v>0</v>
      </c>
      <c r="AZ37" s="87">
        <f t="shared" si="14"/>
        <v>49</v>
      </c>
      <c r="BA37" s="87">
        <v>49</v>
      </c>
      <c r="BB37" s="87">
        <v>0</v>
      </c>
      <c r="BC37" s="87">
        <v>0</v>
      </c>
    </row>
    <row r="38" spans="1:55" ht="13.5" customHeight="1" x14ac:dyDescent="0.15">
      <c r="A38" s="98" t="s">
        <v>48</v>
      </c>
      <c r="B38" s="96" t="s">
        <v>321</v>
      </c>
      <c r="C38" s="85" t="s">
        <v>322</v>
      </c>
      <c r="D38" s="87">
        <f t="shared" si="0"/>
        <v>2840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2840</v>
      </c>
      <c r="L38" s="87">
        <v>1013</v>
      </c>
      <c r="M38" s="87">
        <v>1827</v>
      </c>
      <c r="N38" s="87">
        <f t="shared" si="4"/>
        <v>2840</v>
      </c>
      <c r="O38" s="87">
        <f t="shared" si="5"/>
        <v>1013</v>
      </c>
      <c r="P38" s="87">
        <v>1013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1827</v>
      </c>
      <c r="W38" s="87">
        <v>1827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17</v>
      </c>
      <c r="AG38" s="87">
        <v>17</v>
      </c>
      <c r="AH38" s="87">
        <v>0</v>
      </c>
      <c r="AI38" s="87">
        <v>0</v>
      </c>
      <c r="AJ38" s="87">
        <f t="shared" si="11"/>
        <v>17</v>
      </c>
      <c r="AK38" s="87">
        <v>0</v>
      </c>
      <c r="AL38" s="87">
        <v>0</v>
      </c>
      <c r="AM38" s="87">
        <v>17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2</v>
      </c>
      <c r="AU38" s="87">
        <v>0</v>
      </c>
      <c r="AV38" s="87">
        <v>0</v>
      </c>
      <c r="AW38" s="87">
        <v>2</v>
      </c>
      <c r="AX38" s="87">
        <v>0</v>
      </c>
      <c r="AY38" s="87">
        <v>0</v>
      </c>
      <c r="AZ38" s="87">
        <f t="shared" si="14"/>
        <v>61</v>
      </c>
      <c r="BA38" s="87">
        <v>61</v>
      </c>
      <c r="BB38" s="87">
        <v>0</v>
      </c>
      <c r="BC38" s="87">
        <v>0</v>
      </c>
    </row>
    <row r="39" spans="1:55" ht="13.5" customHeight="1" x14ac:dyDescent="0.15">
      <c r="A39" s="98" t="s">
        <v>48</v>
      </c>
      <c r="B39" s="96" t="s">
        <v>323</v>
      </c>
      <c r="C39" s="85" t="s">
        <v>324</v>
      </c>
      <c r="D39" s="87">
        <f t="shared" si="0"/>
        <v>3370</v>
      </c>
      <c r="E39" s="87">
        <f t="shared" si="1"/>
        <v>0</v>
      </c>
      <c r="F39" s="87">
        <v>0</v>
      </c>
      <c r="G39" s="87">
        <v>0</v>
      </c>
      <c r="H39" s="87">
        <f t="shared" si="2"/>
        <v>0</v>
      </c>
      <c r="I39" s="87">
        <v>0</v>
      </c>
      <c r="J39" s="87">
        <v>0</v>
      </c>
      <c r="K39" s="87">
        <f t="shared" si="3"/>
        <v>3370</v>
      </c>
      <c r="L39" s="87">
        <v>447</v>
      </c>
      <c r="M39" s="87">
        <v>2923</v>
      </c>
      <c r="N39" s="87">
        <f t="shared" si="4"/>
        <v>3370</v>
      </c>
      <c r="O39" s="87">
        <f t="shared" si="5"/>
        <v>447</v>
      </c>
      <c r="P39" s="87">
        <v>447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2923</v>
      </c>
      <c r="W39" s="87">
        <v>2923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21</v>
      </c>
      <c r="AG39" s="87">
        <v>21</v>
      </c>
      <c r="AH39" s="87">
        <v>0</v>
      </c>
      <c r="AI39" s="87">
        <v>0</v>
      </c>
      <c r="AJ39" s="87">
        <f t="shared" si="11"/>
        <v>21</v>
      </c>
      <c r="AK39" s="87">
        <v>0</v>
      </c>
      <c r="AL39" s="87">
        <v>0</v>
      </c>
      <c r="AM39" s="87">
        <v>21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si="13"/>
        <v>2</v>
      </c>
      <c r="AU39" s="87">
        <v>0</v>
      </c>
      <c r="AV39" s="87">
        <v>0</v>
      </c>
      <c r="AW39" s="87">
        <v>2</v>
      </c>
      <c r="AX39" s="87">
        <v>0</v>
      </c>
      <c r="AY39" s="87">
        <v>0</v>
      </c>
      <c r="AZ39" s="87">
        <f t="shared" si="14"/>
        <v>73</v>
      </c>
      <c r="BA39" s="87">
        <v>73</v>
      </c>
      <c r="BB39" s="87">
        <v>0</v>
      </c>
      <c r="BC39" s="87">
        <v>0</v>
      </c>
    </row>
    <row r="40" spans="1:55" ht="13.5" customHeight="1" x14ac:dyDescent="0.15">
      <c r="A40" s="98" t="s">
        <v>48</v>
      </c>
      <c r="B40" s="96" t="s">
        <v>325</v>
      </c>
      <c r="C40" s="85" t="s">
        <v>326</v>
      </c>
      <c r="D40" s="87">
        <f t="shared" si="0"/>
        <v>1831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1831</v>
      </c>
      <c r="L40" s="87">
        <v>111</v>
      </c>
      <c r="M40" s="87">
        <v>1720</v>
      </c>
      <c r="N40" s="87">
        <f t="shared" si="4"/>
        <v>1831</v>
      </c>
      <c r="O40" s="87">
        <f t="shared" si="5"/>
        <v>111</v>
      </c>
      <c r="P40" s="87">
        <v>111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1720</v>
      </c>
      <c r="W40" s="87">
        <v>1720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69</v>
      </c>
      <c r="AG40" s="87">
        <v>69</v>
      </c>
      <c r="AH40" s="87">
        <v>0</v>
      </c>
      <c r="AI40" s="87">
        <v>0</v>
      </c>
      <c r="AJ40" s="87">
        <f t="shared" si="11"/>
        <v>69</v>
      </c>
      <c r="AK40" s="87">
        <v>0</v>
      </c>
      <c r="AL40" s="87">
        <v>0</v>
      </c>
      <c r="AM40" s="87">
        <v>69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8</v>
      </c>
      <c r="AU40" s="87">
        <v>0</v>
      </c>
      <c r="AV40" s="87">
        <v>0</v>
      </c>
      <c r="AW40" s="87">
        <v>8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48</v>
      </c>
      <c r="B41" s="96" t="s">
        <v>327</v>
      </c>
      <c r="C41" s="85" t="s">
        <v>328</v>
      </c>
      <c r="D41" s="87">
        <f t="shared" si="0"/>
        <v>1576</v>
      </c>
      <c r="E41" s="87">
        <f t="shared" si="1"/>
        <v>0</v>
      </c>
      <c r="F41" s="87">
        <v>0</v>
      </c>
      <c r="G41" s="87">
        <v>0</v>
      </c>
      <c r="H41" s="87">
        <f t="shared" si="2"/>
        <v>0</v>
      </c>
      <c r="I41" s="87">
        <v>0</v>
      </c>
      <c r="J41" s="87">
        <v>0</v>
      </c>
      <c r="K41" s="87">
        <f t="shared" si="3"/>
        <v>1576</v>
      </c>
      <c r="L41" s="87">
        <v>436</v>
      </c>
      <c r="M41" s="87">
        <v>1140</v>
      </c>
      <c r="N41" s="87">
        <f t="shared" si="4"/>
        <v>1576</v>
      </c>
      <c r="O41" s="87">
        <f t="shared" si="5"/>
        <v>436</v>
      </c>
      <c r="P41" s="87">
        <v>436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1140</v>
      </c>
      <c r="W41" s="87">
        <v>1140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19</v>
      </c>
      <c r="AG41" s="87">
        <v>19</v>
      </c>
      <c r="AH41" s="87">
        <v>0</v>
      </c>
      <c r="AI41" s="87">
        <v>0</v>
      </c>
      <c r="AJ41" s="87">
        <f t="shared" si="11"/>
        <v>19</v>
      </c>
      <c r="AK41" s="87">
        <v>0</v>
      </c>
      <c r="AL41" s="87">
        <v>0</v>
      </c>
      <c r="AM41" s="87">
        <v>19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48</v>
      </c>
      <c r="B42" s="96" t="s">
        <v>329</v>
      </c>
      <c r="C42" s="85" t="s">
        <v>330</v>
      </c>
      <c r="D42" s="87">
        <f t="shared" si="0"/>
        <v>2147</v>
      </c>
      <c r="E42" s="87">
        <f t="shared" si="1"/>
        <v>0</v>
      </c>
      <c r="F42" s="87">
        <v>0</v>
      </c>
      <c r="G42" s="87">
        <v>0</v>
      </c>
      <c r="H42" s="87">
        <f t="shared" si="2"/>
        <v>0</v>
      </c>
      <c r="I42" s="87">
        <v>0</v>
      </c>
      <c r="J42" s="87">
        <v>0</v>
      </c>
      <c r="K42" s="87">
        <f t="shared" si="3"/>
        <v>2147</v>
      </c>
      <c r="L42" s="87">
        <v>870</v>
      </c>
      <c r="M42" s="87">
        <v>1277</v>
      </c>
      <c r="N42" s="87">
        <f t="shared" si="4"/>
        <v>2147</v>
      </c>
      <c r="O42" s="87">
        <f t="shared" si="5"/>
        <v>870</v>
      </c>
      <c r="P42" s="87">
        <v>870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1277</v>
      </c>
      <c r="W42" s="87">
        <v>1277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26</v>
      </c>
      <c r="AG42" s="87">
        <v>26</v>
      </c>
      <c r="AH42" s="87">
        <v>0</v>
      </c>
      <c r="AI42" s="87">
        <v>0</v>
      </c>
      <c r="AJ42" s="87">
        <f t="shared" si="11"/>
        <v>26</v>
      </c>
      <c r="AK42" s="87">
        <v>0</v>
      </c>
      <c r="AL42" s="87">
        <v>0</v>
      </c>
      <c r="AM42" s="87">
        <v>26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06000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06201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06202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06203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06204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06205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06206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06207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06208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06209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06210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06211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06212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06213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06301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06302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06321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06322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06323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06324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06341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06361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06362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06363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06364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06365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06366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06367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06381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06382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06401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06402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06403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06426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06428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06461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2025-01-10T05:32:05Z</dcterms:modified>
</cp:coreProperties>
</file>