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04宮城県\環境省廃棄物実態調査集約結果（04宮城県）\"/>
    </mc:Choice>
  </mc:AlternateContent>
  <xr:revisionPtr revIDLastSave="0" documentId="13_ncr:1_{465E33E0-9FD4-4BFF-9789-F7D73AE978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水洗化人口等!$A$6:$AD$41</definedName>
    <definedName name="_xlnm.Print_Area" localSheetId="2">し尿集計結果!$A$1:$M$37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N19" i="2" s="1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N33" i="2" s="1"/>
  <c r="AC34" i="2"/>
  <c r="N34" i="2" s="1"/>
  <c r="AC35" i="2"/>
  <c r="AC36" i="2"/>
  <c r="AC37" i="2"/>
  <c r="AC38" i="2"/>
  <c r="AC39" i="2"/>
  <c r="AC40" i="2"/>
  <c r="AC41" i="2"/>
  <c r="AC42" i="2"/>
  <c r="V8" i="2"/>
  <c r="V9" i="2"/>
  <c r="V10" i="2"/>
  <c r="V11" i="2"/>
  <c r="V12" i="2"/>
  <c r="V13" i="2"/>
  <c r="N13" i="2" s="1"/>
  <c r="V14" i="2"/>
  <c r="N14" i="2" s="1"/>
  <c r="V15" i="2"/>
  <c r="V16" i="2"/>
  <c r="V17" i="2"/>
  <c r="V18" i="2"/>
  <c r="V19" i="2"/>
  <c r="V20" i="2"/>
  <c r="V21" i="2"/>
  <c r="N21" i="2" s="1"/>
  <c r="V22" i="2"/>
  <c r="V23" i="2"/>
  <c r="V24" i="2"/>
  <c r="V25" i="2"/>
  <c r="N25" i="2" s="1"/>
  <c r="V26" i="2"/>
  <c r="V27" i="2"/>
  <c r="N27" i="2" s="1"/>
  <c r="V28" i="2"/>
  <c r="V29" i="2"/>
  <c r="V30" i="2"/>
  <c r="V31" i="2"/>
  <c r="N31" i="2" s="1"/>
  <c r="V32" i="2"/>
  <c r="N32" i="2" s="1"/>
  <c r="V33" i="2"/>
  <c r="V34" i="2"/>
  <c r="V35" i="2"/>
  <c r="V36" i="2"/>
  <c r="V37" i="2"/>
  <c r="V38" i="2"/>
  <c r="V39" i="2"/>
  <c r="V40" i="2"/>
  <c r="V41" i="2"/>
  <c r="V42" i="2"/>
  <c r="O8" i="2"/>
  <c r="O9" i="2"/>
  <c r="O10" i="2"/>
  <c r="O11" i="2"/>
  <c r="O12" i="2"/>
  <c r="N12" i="2" s="1"/>
  <c r="O13" i="2"/>
  <c r="O14" i="2"/>
  <c r="O15" i="2"/>
  <c r="O16" i="2"/>
  <c r="O17" i="2"/>
  <c r="O18" i="2"/>
  <c r="O19" i="2"/>
  <c r="O20" i="2"/>
  <c r="O21" i="2"/>
  <c r="O22" i="2"/>
  <c r="O23" i="2"/>
  <c r="O24" i="2"/>
  <c r="N24" i="2" s="1"/>
  <c r="O25" i="2"/>
  <c r="O26" i="2"/>
  <c r="O27" i="2"/>
  <c r="O28" i="2"/>
  <c r="O29" i="2"/>
  <c r="O30" i="2"/>
  <c r="O31" i="2"/>
  <c r="O32" i="2"/>
  <c r="O33" i="2"/>
  <c r="O34" i="2"/>
  <c r="O35" i="2"/>
  <c r="O36" i="2"/>
  <c r="N36" i="2" s="1"/>
  <c r="O37" i="2"/>
  <c r="N37" i="2" s="1"/>
  <c r="O38" i="2"/>
  <c r="O39" i="2"/>
  <c r="O40" i="2"/>
  <c r="O41" i="2"/>
  <c r="O42" i="2"/>
  <c r="N42" i="2" s="1"/>
  <c r="N9" i="2"/>
  <c r="N15" i="2"/>
  <c r="N39" i="2"/>
  <c r="K8" i="2"/>
  <c r="K9" i="2"/>
  <c r="K10" i="2"/>
  <c r="K11" i="2"/>
  <c r="K12" i="2"/>
  <c r="K13" i="2"/>
  <c r="D13" i="2" s="1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D29" i="2" s="1"/>
  <c r="K30" i="2"/>
  <c r="K31" i="2"/>
  <c r="D31" i="2" s="1"/>
  <c r="K32" i="2"/>
  <c r="K33" i="2"/>
  <c r="K34" i="2"/>
  <c r="K35" i="2"/>
  <c r="K36" i="2"/>
  <c r="K37" i="2"/>
  <c r="K38" i="2"/>
  <c r="K39" i="2"/>
  <c r="K40" i="2"/>
  <c r="K41" i="2"/>
  <c r="K42" i="2"/>
  <c r="H8" i="2"/>
  <c r="H9" i="2"/>
  <c r="H10" i="2"/>
  <c r="H11" i="2"/>
  <c r="D11" i="2" s="1"/>
  <c r="H12" i="2"/>
  <c r="D12" i="2" s="1"/>
  <c r="H13" i="2"/>
  <c r="H14" i="2"/>
  <c r="H15" i="2"/>
  <c r="H16" i="2"/>
  <c r="H17" i="2"/>
  <c r="H18" i="2"/>
  <c r="H19" i="2"/>
  <c r="D19" i="2" s="1"/>
  <c r="H20" i="2"/>
  <c r="H21" i="2"/>
  <c r="H22" i="2"/>
  <c r="H23" i="2"/>
  <c r="D23" i="2" s="1"/>
  <c r="H24" i="2"/>
  <c r="H25" i="2"/>
  <c r="D25" i="2" s="1"/>
  <c r="H26" i="2"/>
  <c r="H27" i="2"/>
  <c r="D27" i="2" s="1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D41" i="2" s="1"/>
  <c r="H42" i="2"/>
  <c r="D42" i="2" s="1"/>
  <c r="E8" i="2"/>
  <c r="E9" i="2"/>
  <c r="E10" i="2"/>
  <c r="E11" i="2"/>
  <c r="E12" i="2"/>
  <c r="E13" i="2"/>
  <c r="E14" i="2"/>
  <c r="E15" i="2"/>
  <c r="E16" i="2"/>
  <c r="D16" i="2" s="1"/>
  <c r="E17" i="2"/>
  <c r="D17" i="2" s="1"/>
  <c r="E18" i="2"/>
  <c r="E19" i="2"/>
  <c r="E20" i="2"/>
  <c r="E21" i="2"/>
  <c r="E22" i="2"/>
  <c r="D22" i="2" s="1"/>
  <c r="E23" i="2"/>
  <c r="E24" i="2"/>
  <c r="E25" i="2"/>
  <c r="E26" i="2"/>
  <c r="E27" i="2"/>
  <c r="E28" i="2"/>
  <c r="E29" i="2"/>
  <c r="E30" i="2"/>
  <c r="E31" i="2"/>
  <c r="E32" i="2"/>
  <c r="E33" i="2"/>
  <c r="E34" i="2"/>
  <c r="D34" i="2" s="1"/>
  <c r="E35" i="2"/>
  <c r="E36" i="2"/>
  <c r="E37" i="2"/>
  <c r="D37" i="2" s="1"/>
  <c r="E38" i="2"/>
  <c r="E39" i="2"/>
  <c r="E40" i="2"/>
  <c r="D40" i="2" s="1"/>
  <c r="E41" i="2"/>
  <c r="E42" i="2"/>
  <c r="D35" i="2"/>
  <c r="P8" i="1"/>
  <c r="I8" i="1" s="1"/>
  <c r="D8" i="1" s="1"/>
  <c r="N8" i="1" s="1"/>
  <c r="P9" i="1"/>
  <c r="I9" i="1" s="1"/>
  <c r="D9" i="1" s="1"/>
  <c r="L9" i="1" s="1"/>
  <c r="P10" i="1"/>
  <c r="I10" i="1" s="1"/>
  <c r="D10" i="1" s="1"/>
  <c r="J10" i="1" s="1"/>
  <c r="P11" i="1"/>
  <c r="I11" i="1" s="1"/>
  <c r="D11" i="1" s="1"/>
  <c r="P12" i="1"/>
  <c r="I12" i="1" s="1"/>
  <c r="P13" i="1"/>
  <c r="I13" i="1" s="1"/>
  <c r="P14" i="1"/>
  <c r="P15" i="1"/>
  <c r="P16" i="1"/>
  <c r="P17" i="1"/>
  <c r="P18" i="1"/>
  <c r="I18" i="1" s="1"/>
  <c r="P19" i="1"/>
  <c r="I19" i="1" s="1"/>
  <c r="P20" i="1"/>
  <c r="P21" i="1"/>
  <c r="I21" i="1" s="1"/>
  <c r="D21" i="1" s="1"/>
  <c r="P22" i="1"/>
  <c r="I22" i="1" s="1"/>
  <c r="D22" i="1" s="1"/>
  <c r="J22" i="1" s="1"/>
  <c r="P23" i="1"/>
  <c r="I23" i="1" s="1"/>
  <c r="D23" i="1" s="1"/>
  <c r="P24" i="1"/>
  <c r="I24" i="1" s="1"/>
  <c r="D24" i="1" s="1"/>
  <c r="T24" i="1" s="1"/>
  <c r="P25" i="1"/>
  <c r="I25" i="1" s="1"/>
  <c r="P26" i="1"/>
  <c r="I26" i="1" s="1"/>
  <c r="D26" i="1" s="1"/>
  <c r="P27" i="1"/>
  <c r="I27" i="1" s="1"/>
  <c r="D27" i="1" s="1"/>
  <c r="L27" i="1" s="1"/>
  <c r="P28" i="1"/>
  <c r="P29" i="1"/>
  <c r="P30" i="1"/>
  <c r="I30" i="1" s="1"/>
  <c r="P31" i="1"/>
  <c r="I31" i="1" s="1"/>
  <c r="P32" i="1"/>
  <c r="P33" i="1"/>
  <c r="P34" i="1"/>
  <c r="P35" i="1"/>
  <c r="P36" i="1"/>
  <c r="I36" i="1" s="1"/>
  <c r="P37" i="1"/>
  <c r="I37" i="1" s="1"/>
  <c r="P38" i="1"/>
  <c r="P39" i="1"/>
  <c r="P40" i="1"/>
  <c r="P41" i="1"/>
  <c r="P42" i="1"/>
  <c r="I42" i="1" s="1"/>
  <c r="D42" i="1" s="1"/>
  <c r="T42" i="1" s="1"/>
  <c r="I14" i="1"/>
  <c r="D14" i="1" s="1"/>
  <c r="I15" i="1"/>
  <c r="D15" i="1" s="1"/>
  <c r="I16" i="1"/>
  <c r="D16" i="1" s="1"/>
  <c r="I17" i="1"/>
  <c r="D17" i="1" s="1"/>
  <c r="I20" i="1"/>
  <c r="D20" i="1" s="1"/>
  <c r="I28" i="1"/>
  <c r="D28" i="1" s="1"/>
  <c r="J28" i="1" s="1"/>
  <c r="I29" i="1"/>
  <c r="D29" i="1" s="1"/>
  <c r="I32" i="1"/>
  <c r="D32" i="1" s="1"/>
  <c r="N32" i="1" s="1"/>
  <c r="I33" i="1"/>
  <c r="D33" i="1" s="1"/>
  <c r="L33" i="1" s="1"/>
  <c r="I34" i="1"/>
  <c r="I35" i="1"/>
  <c r="D35" i="1" s="1"/>
  <c r="I38" i="1"/>
  <c r="D38" i="1" s="1"/>
  <c r="N38" i="1" s="1"/>
  <c r="I39" i="1"/>
  <c r="I40" i="1"/>
  <c r="D40" i="1" s="1"/>
  <c r="J40" i="1" s="1"/>
  <c r="I41" i="1"/>
  <c r="D41" i="1" s="1"/>
  <c r="F42" i="1"/>
  <c r="E8" i="1"/>
  <c r="E9" i="1"/>
  <c r="E10" i="1"/>
  <c r="E11" i="1"/>
  <c r="E12" i="1"/>
  <c r="E13" i="1"/>
  <c r="D13" i="1" s="1"/>
  <c r="E14" i="1"/>
  <c r="E15" i="1"/>
  <c r="E16" i="1"/>
  <c r="E17" i="1"/>
  <c r="E18" i="1"/>
  <c r="E19" i="1"/>
  <c r="D19" i="1" s="1"/>
  <c r="E20" i="1"/>
  <c r="E21" i="1"/>
  <c r="E22" i="1"/>
  <c r="E23" i="1"/>
  <c r="E24" i="1"/>
  <c r="E25" i="1"/>
  <c r="E26" i="1"/>
  <c r="E27" i="1"/>
  <c r="E28" i="1"/>
  <c r="E29" i="1"/>
  <c r="E30" i="1"/>
  <c r="E31" i="1"/>
  <c r="D31" i="1" s="1"/>
  <c r="E32" i="1"/>
  <c r="E33" i="1"/>
  <c r="E34" i="1"/>
  <c r="E35" i="1"/>
  <c r="E36" i="1"/>
  <c r="E37" i="1"/>
  <c r="D37" i="1" s="1"/>
  <c r="E38" i="1"/>
  <c r="E39" i="1"/>
  <c r="E40" i="1"/>
  <c r="E41" i="1"/>
  <c r="E42" i="1"/>
  <c r="N11" i="2" l="1"/>
  <c r="D36" i="1"/>
  <c r="T36" i="1" s="1"/>
  <c r="N23" i="2"/>
  <c r="D33" i="2"/>
  <c r="N18" i="2"/>
  <c r="N40" i="2"/>
  <c r="D39" i="1"/>
  <c r="L39" i="1" s="1"/>
  <c r="D9" i="2"/>
  <c r="N29" i="2"/>
  <c r="N8" i="2"/>
  <c r="N10" i="2"/>
  <c r="D18" i="2"/>
  <c r="N38" i="2"/>
  <c r="N20" i="2"/>
  <c r="D39" i="2"/>
  <c r="N41" i="2"/>
  <c r="D30" i="1"/>
  <c r="T30" i="1" s="1"/>
  <c r="D28" i="2"/>
  <c r="D15" i="2"/>
  <c r="N35" i="2"/>
  <c r="N22" i="2"/>
  <c r="D21" i="2"/>
  <c r="D36" i="2"/>
  <c r="D25" i="1"/>
  <c r="J25" i="1" s="1"/>
  <c r="D30" i="2"/>
  <c r="N28" i="2"/>
  <c r="D18" i="1"/>
  <c r="T18" i="1" s="1"/>
  <c r="D12" i="1"/>
  <c r="F12" i="1" s="1"/>
  <c r="D10" i="2"/>
  <c r="N30" i="2"/>
  <c r="N17" i="2"/>
  <c r="N16" i="2"/>
  <c r="D24" i="2"/>
  <c r="D34" i="1"/>
  <c r="J34" i="1" s="1"/>
  <c r="N26" i="2"/>
  <c r="J37" i="1"/>
  <c r="L37" i="1"/>
  <c r="N37" i="1"/>
  <c r="T37" i="1"/>
  <c r="F37" i="1"/>
  <c r="J19" i="1"/>
  <c r="L19" i="1"/>
  <c r="N19" i="1"/>
  <c r="T19" i="1"/>
  <c r="F19" i="1"/>
  <c r="J31" i="1"/>
  <c r="L31" i="1"/>
  <c r="N31" i="1"/>
  <c r="T31" i="1"/>
  <c r="F31" i="1"/>
  <c r="J13" i="1"/>
  <c r="L13" i="1"/>
  <c r="N13" i="1"/>
  <c r="T13" i="1"/>
  <c r="F13" i="1"/>
  <c r="J26" i="1"/>
  <c r="L26" i="1"/>
  <c r="T26" i="1"/>
  <c r="F26" i="1"/>
  <c r="T15" i="1"/>
  <c r="F15" i="1"/>
  <c r="J15" i="1"/>
  <c r="N15" i="1"/>
  <c r="L18" i="1"/>
  <c r="N18" i="1"/>
  <c r="J18" i="1"/>
  <c r="T20" i="1"/>
  <c r="F20" i="1"/>
  <c r="J20" i="1"/>
  <c r="L20" i="1"/>
  <c r="N29" i="1"/>
  <c r="T29" i="1"/>
  <c r="F29" i="1"/>
  <c r="J29" i="1"/>
  <c r="L29" i="1"/>
  <c r="F21" i="1"/>
  <c r="T21" i="1"/>
  <c r="J21" i="1"/>
  <c r="N21" i="1"/>
  <c r="N20" i="1"/>
  <c r="F32" i="1"/>
  <c r="J32" i="1"/>
  <c r="L32" i="1"/>
  <c r="T32" i="1"/>
  <c r="L35" i="1"/>
  <c r="N35" i="1"/>
  <c r="T35" i="1"/>
  <c r="F35" i="1"/>
  <c r="J35" i="1"/>
  <c r="T34" i="1"/>
  <c r="L34" i="1"/>
  <c r="N16" i="1"/>
  <c r="T16" i="1"/>
  <c r="F16" i="1"/>
  <c r="L16" i="1"/>
  <c r="L36" i="1"/>
  <c r="N36" i="1"/>
  <c r="J36" i="1"/>
  <c r="T40" i="1"/>
  <c r="F40" i="1"/>
  <c r="L40" i="1"/>
  <c r="N40" i="1"/>
  <c r="T22" i="1"/>
  <c r="F22" i="1"/>
  <c r="L22" i="1"/>
  <c r="N22" i="1"/>
  <c r="D38" i="2"/>
  <c r="D32" i="2"/>
  <c r="D26" i="2"/>
  <c r="D20" i="2"/>
  <c r="D14" i="2"/>
  <c r="D8" i="2"/>
  <c r="N23" i="1"/>
  <c r="T23" i="1"/>
  <c r="F23" i="1"/>
  <c r="J23" i="1"/>
  <c r="L23" i="1"/>
  <c r="J42" i="1"/>
  <c r="L42" i="1"/>
  <c r="N42" i="1"/>
  <c r="J12" i="1"/>
  <c r="L12" i="1"/>
  <c r="N12" i="1"/>
  <c r="N11" i="1"/>
  <c r="T11" i="1"/>
  <c r="F11" i="1"/>
  <c r="J11" i="1"/>
  <c r="L11" i="1"/>
  <c r="N41" i="1"/>
  <c r="T41" i="1"/>
  <c r="F41" i="1"/>
  <c r="J41" i="1"/>
  <c r="L41" i="1"/>
  <c r="L30" i="1"/>
  <c r="N30" i="1"/>
  <c r="J30" i="1"/>
  <c r="F8" i="1"/>
  <c r="J8" i="1"/>
  <c r="L8" i="1"/>
  <c r="T8" i="1"/>
  <c r="T33" i="1"/>
  <c r="J33" i="1"/>
  <c r="N33" i="1"/>
  <c r="F33" i="1"/>
  <c r="J24" i="1"/>
  <c r="L24" i="1"/>
  <c r="N24" i="1"/>
  <c r="J38" i="1"/>
  <c r="L38" i="1"/>
  <c r="T38" i="1"/>
  <c r="F38" i="1"/>
  <c r="F30" i="1"/>
  <c r="N26" i="1"/>
  <c r="F24" i="1"/>
  <c r="T28" i="1"/>
  <c r="F28" i="1"/>
  <c r="L28" i="1"/>
  <c r="N28" i="1"/>
  <c r="T10" i="1"/>
  <c r="F10" i="1"/>
  <c r="L10" i="1"/>
  <c r="N10" i="1"/>
  <c r="L21" i="1"/>
  <c r="J14" i="1"/>
  <c r="L14" i="1"/>
  <c r="T14" i="1"/>
  <c r="F14" i="1"/>
  <c r="F18" i="1"/>
  <c r="T27" i="1"/>
  <c r="F27" i="1"/>
  <c r="J27" i="1"/>
  <c r="N27" i="1"/>
  <c r="L17" i="1"/>
  <c r="N17" i="1"/>
  <c r="T17" i="1"/>
  <c r="F17" i="1"/>
  <c r="J17" i="1"/>
  <c r="T9" i="1"/>
  <c r="J9" i="1"/>
  <c r="N9" i="1"/>
  <c r="F9" i="1"/>
  <c r="J16" i="1"/>
  <c r="L15" i="1"/>
  <c r="N14" i="1"/>
  <c r="T12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T25" i="1" l="1"/>
  <c r="N34" i="1"/>
  <c r="F25" i="1"/>
  <c r="N39" i="1"/>
  <c r="J39" i="1"/>
  <c r="F36" i="1"/>
  <c r="L25" i="1"/>
  <c r="N25" i="1"/>
  <c r="T39" i="1"/>
  <c r="F39" i="1"/>
  <c r="F34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<sst xmlns="http://schemas.openxmlformats.org/spreadsheetml/2006/main" count="809" uniqueCount="332">
  <si>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</si>
  <si>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</si>
  <si>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</si>
  <si>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</si>
  <si>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</si>
  <si>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</si>
  <si>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</si>
  <si>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</si>
  <si>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</si>
  <si>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</si>
  <si>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</si>
  <si>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</si>
  <si>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</si>
  <si>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</si>
  <si>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</si>
  <si>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</si>
  <si>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</si>
  <si>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</si>
  <si>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</si>
  <si>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</si>
  <si>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</si>
  <si>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</si>
  <si>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</si>
  <si>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</si>
  <si>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</si>
  <si>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</si>
  <si>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</si>
  <si>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</si>
  <si>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</si>
  <si>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</si>
  <si>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</si>
  <si>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</si>
  <si>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</si>
  <si>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</si>
  <si>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</si>
  <si>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</si>
  <si>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</si>
  <si>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</si>
  <si>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</si>
  <si>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</si>
  <si>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</si>
  <si>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</si>
  <si>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</si>
  <si>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</si>
  <si>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</si>
  <si>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</si>
  <si>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</si>
  <si>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</si>
  <si>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</si>
  <si>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</si>
  <si>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</si>
  <si>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</si>
  <si>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</si>
  <si>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</si>
  <si>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</si>
  <si>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</si>
  <si>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</si>
  <si>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</si>
  <si>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</si>
  <si>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</si>
  <si>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</si>
  <si>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</si>
  <si>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</si>
  <si>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</si>
  <si>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</si>
  <si>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</si>
  <si>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</si>
  <si>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</si>
  <si>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</si>
  <si>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</si>
  <si>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</si>
  <si>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</si>
  <si>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</si>
  <si>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</si>
  <si>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</si>
  <si>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</si>
  <si>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</si>
  <si>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</si>
  <si>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</si>
  <si>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</si>
  <si>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</si>
  <si>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</si>
  <si>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</si>
  <si>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</si>
  <si>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</si>
  <si>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</si>
  <si>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</si>
  <si>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</si>
  <si>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</si>
  <si>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</si>
  <si>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</si>
  <si>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</si>
  <si>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</si>
  <si>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</si>
  <si>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</si>
  <si>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</si>
  <si>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</si>
  <si>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</si>
  <si>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</si>
  <si>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</si>
  <si>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</si>
  <si>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</si>
  <si>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</si>
  <si>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</si>
  <si>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</si>
  <si>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</si>
  <si>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</si>
  <si>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</si>
  <si>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</si>
  <si>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</si>
  <si>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</si>
  <si>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</si>
  <si>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</si>
  <si>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</si>
  <si>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</si>
  <si>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</si>
  <si>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</si>
  <si>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</si>
  <si>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</si>
  <si>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</si>
  <si>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</si>
  <si>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</si>
  <si>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</si>
  <si>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</si>
  <si>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</si>
  <si>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</si>
  <si>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</si>
  <si>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</si>
  <si>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</si>
  <si>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</si>
  <si>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</si>
  <si>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</si>
  <si>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</si>
  <si>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</si>
  <si>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</si>
  <si>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</si>
  <si>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</si>
  <si>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</si>
  <si>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</si>
  <si>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</si>
  <si>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</si>
  <si>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</si>
  <si>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</si>
  <si>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</si>
  <si>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</si>
  <si>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</si>
  <si>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</si>
  <si>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</si>
  <si>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</si>
  <si>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</si>
  <si>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</si>
  <si>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</si>
  <si>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</si>
  <si>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</si>
  <si>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</si>
  <si>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</si>
  <si>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</si>
  <si>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</si>
  <si>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</si>
  <si>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</si>
  <si>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</si>
  <si>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</si>
  <si>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</si>
  <si>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</si>
  <si>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</si>
  <si>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</si>
  <si>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</si>
  <si>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</si>
  <si>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</si>
  <si>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</si>
  <si>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</si>
  <si>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</si>
  <si>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</si>
  <si>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</si>
  <si>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</si>
  <si>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</si>
  <si>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</si>
  <si>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</si>
  <si>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</si>
  <si>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</si>
  <si>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</si>
  <si>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</si>
  <si>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</si>
  <si>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</si>
  <si>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</si>
  <si>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</si>
  <si>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</si>
  <si>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</si>
  <si>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</si>
  <si>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</si>
  <si>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</si>
  <si>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</si>
  <si>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</si>
  <si>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</si>
  <si>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</si>
  <si>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</si>
  <si>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</si>
  <si>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</si>
  <si>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</si>
  <si>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</si>
  <si>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</si>
  <si>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</si>
  <si>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</si>
  <si>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</si>
  <si>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</si>
  <si>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</si>
  <si>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</si>
  <si>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</si>
  <si>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</si>
  <si>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</si>
  <si>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</si>
  <si>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</si>
  <si>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</si>
  <si>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</si>
  <si>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</si>
  <si>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</si>
  <si>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</si>
  <si>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</si>
  <si>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</si>
  <si>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</si>
  <si>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</si>
  <si>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</si>
  <si>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</si>
  <si>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</si>
  <si>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</si>
  <si>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</si>
  <si>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</si>
  <si>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</si>
  <si>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</si>
  <si>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</si>
  <si>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</si>
  <si>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</si>
  <si>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</si>
  <si>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</si>
  <si>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</si>
  <si>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</si>
  <si>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</si>
  <si>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</si>
  <si>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</si>
  <si>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</si>
  <si>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</si>
  <si>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</si>
  <si>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</si>
  <si>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</si>
  <si>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</si>
  <si>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</si>
  <si>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</si>
  <si>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</si>
  <si>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</si>
  <si>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</si>
  <si>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</si>
  <si>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</si>
  <si>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</si>
  <si>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</si>
  <si>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</si>
  <si>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</si>
  <si>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04000</t>
  </si>
  <si>
    <t>水洗化人口等（令和5年度実績）</t>
    <phoneticPr fontId="3"/>
  </si>
  <si>
    <t>し尿処理の状況（令和5年度実績）</t>
    <phoneticPr fontId="3"/>
  </si>
  <si>
    <t>04100</t>
  </si>
  <si>
    <t>仙台市</t>
  </si>
  <si>
    <t/>
  </si>
  <si>
    <t>○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</si>
  <si>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</si>
  <si>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</si>
  <si>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</si>
  <si>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</si>
  <si>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</si>
  <si>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</si>
  <si>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</si>
  <si>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</si>
  <si>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</si>
  <si>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</si>
  <si>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</si>
  <si>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</si>
  <si>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</si>
  <si>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</si>
  <si>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</si>
  <si>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</si>
  <si>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</si>
  <si>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</si>
  <si>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</si>
  <si>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</si>
  <si>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</si>
  <si>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</si>
  <si>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</si>
  <si>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</si>
  <si>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04216</t>
  </si>
  <si>
    <t>富谷市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</si>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</sst>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331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50</v>
      </c>
      <c r="B7" s="108" t="s">
        <v>256</v>
      </c>
      <c r="C7" s="92" t="s">
        <v>198</v>
      </c>
      <c r="D7" s="93">
        <f t="shared" ref="D7:D42" si="0">+SUM(E7,+I7)</f>
        <v>2244297</v>
      </c>
      <c r="E7" s="93">
        <f t="shared" ref="E7:E42" si="1">+SUM(G7+H7)</f>
        <v>183036</v>
      </c>
      <c r="F7" s="94">
        <f t="shared" ref="F7:F42" si="2">IF(D7&gt;0,E7/D7*100,"-")</f>
        <v>8.1556050736600376</v>
      </c>
      <c r="G7" s="93">
        <f>SUM(G$8:G$207)</f>
        <v>183036</v>
      </c>
      <c r="H7" s="93">
        <f>SUM(H$8:H$207)</f>
        <v>0</v>
      </c>
      <c r="I7" s="93">
        <f t="shared" ref="I7:I42" si="3">+SUM(K7,+M7,O7+P7)</f>
        <v>2061261</v>
      </c>
      <c r="J7" s="94">
        <f t="shared" ref="J7:J42" si="4">IF(D7&gt;0,I7/D7*100,"-")</f>
        <v>91.844394926339973</v>
      </c>
      <c r="K7" s="93">
        <f>SUM(K$8:K$207)</f>
        <v>1798884</v>
      </c>
      <c r="L7" s="94">
        <f t="shared" ref="L7:L42" si="5">IF(D7&gt;0,K7/D7*100,"-")</f>
        <v>80.153562563243625</v>
      </c>
      <c r="M7" s="93">
        <f>SUM(M$8:M$207)</f>
        <v>1598</v>
      </c>
      <c r="N7" s="94">
        <f t="shared" ref="N7:N42" si="6">IF(D7&gt;0,M7/D7*100,"-")</f>
        <v>7.1202697325710454E-2</v>
      </c>
      <c r="O7" s="91">
        <f>SUM(O$8:O$207)</f>
        <v>33747</v>
      </c>
      <c r="P7" s="93">
        <f t="shared" ref="P7:P42" si="7">SUM(Q7:S7)</f>
        <v>227032</v>
      </c>
      <c r="Q7" s="93">
        <f>SUM(Q$8:Q$207)</f>
        <v>67663</v>
      </c>
      <c r="R7" s="93">
        <f>SUM(R$8:R$207)</f>
        <v>155444</v>
      </c>
      <c r="S7" s="93">
        <f>SUM(S$8:S$207)</f>
        <v>3925</v>
      </c>
      <c r="T7" s="94">
        <f t="shared" ref="T7:T42" si="8">IF(D7&gt;0,P7/D7*100,"-")</f>
        <v>10.11595167662747</v>
      </c>
      <c r="U7" s="93">
        <f>SUM(U$8:U$207)</f>
        <v>25082</v>
      </c>
      <c r="V7" s="95">
        <f t="shared" ref="V7:AC7" si="9">COUNTIF(V$8:V$207,"○")</f>
        <v>27</v>
      </c>
      <c r="W7" s="95">
        <f t="shared" si="9"/>
        <v>0</v>
      </c>
      <c r="X7" s="95">
        <f t="shared" si="9"/>
        <v>0</v>
      </c>
      <c r="Y7" s="95">
        <f t="shared" si="9"/>
        <v>8</v>
      </c>
      <c r="Z7" s="95">
        <f t="shared" si="9"/>
        <v>20</v>
      </c>
      <c r="AA7" s="95">
        <f t="shared" si="9"/>
        <v>1</v>
      </c>
      <c r="AB7" s="95">
        <f t="shared" si="9"/>
        <v>0</v>
      </c>
      <c r="AC7" s="95">
        <f t="shared" si="9"/>
        <v>14</v>
      </c>
    </row>
    <row r="8" spans="1:31" ht="13.5" customHeight="1" x14ac:dyDescent="0.15">
      <c r="A8" s="85" t="s">
        <v>50</v>
      </c>
      <c r="B8" s="86" t="s">
        <v>259</v>
      </c>
      <c r="C8" s="85" t="s">
        <v>260</v>
      </c>
      <c r="D8" s="87">
        <f t="shared" si="0"/>
        <v>1066556</v>
      </c>
      <c r="E8" s="87">
        <f t="shared" si="1"/>
        <v>5788</v>
      </c>
      <c r="F8" s="106">
        <f t="shared" si="2"/>
        <v>0.54268130318520547</v>
      </c>
      <c r="G8" s="87">
        <v>5788</v>
      </c>
      <c r="H8" s="87">
        <v>0</v>
      </c>
      <c r="I8" s="87">
        <f t="shared" si="3"/>
        <v>1060768</v>
      </c>
      <c r="J8" s="88">
        <f t="shared" si="4"/>
        <v>99.457318696814795</v>
      </c>
      <c r="K8" s="87">
        <v>1050210</v>
      </c>
      <c r="L8" s="88">
        <f t="shared" si="5"/>
        <v>98.467403493112414</v>
      </c>
      <c r="M8" s="87">
        <v>190</v>
      </c>
      <c r="N8" s="88">
        <f t="shared" si="6"/>
        <v>1.7814348238629756E-2</v>
      </c>
      <c r="O8" s="87">
        <v>4744</v>
      </c>
      <c r="P8" s="87">
        <f t="shared" si="7"/>
        <v>5624</v>
      </c>
      <c r="Q8" s="87">
        <v>1705</v>
      </c>
      <c r="R8" s="87">
        <v>3919</v>
      </c>
      <c r="S8" s="87">
        <v>0</v>
      </c>
      <c r="T8" s="88">
        <f t="shared" si="8"/>
        <v>0.52730470786344086</v>
      </c>
      <c r="U8" s="87">
        <v>15140</v>
      </c>
      <c r="V8" s="85" t="s">
        <v>262</v>
      </c>
      <c r="W8" s="85"/>
      <c r="X8" s="85"/>
      <c r="Y8" s="85"/>
      <c r="Z8" s="85"/>
      <c r="AA8" s="85"/>
      <c r="AB8" s="85"/>
      <c r="AC8" s="85" t="s">
        <v>262</v>
      </c>
      <c r="AD8" s="115" t="s">
        <v>261</v>
      </c>
    </row>
    <row r="9" spans="1:31" ht="13.5" customHeight="1" x14ac:dyDescent="0.15">
      <c r="A9" s="85" t="s">
        <v>50</v>
      </c>
      <c r="B9" s="86" t="s">
        <v>263</v>
      </c>
      <c r="C9" s="85" t="s">
        <v>264</v>
      </c>
      <c r="D9" s="87">
        <f t="shared" si="0"/>
        <v>135806</v>
      </c>
      <c r="E9" s="87">
        <f t="shared" si="1"/>
        <v>29211</v>
      </c>
      <c r="F9" s="106">
        <f t="shared" si="2"/>
        <v>21.509358938485782</v>
      </c>
      <c r="G9" s="87">
        <v>29211</v>
      </c>
      <c r="H9" s="87">
        <v>0</v>
      </c>
      <c r="I9" s="87">
        <f t="shared" si="3"/>
        <v>106595</v>
      </c>
      <c r="J9" s="88">
        <f t="shared" si="4"/>
        <v>78.490641061514225</v>
      </c>
      <c r="K9" s="87">
        <v>72863</v>
      </c>
      <c r="L9" s="88">
        <f t="shared" si="5"/>
        <v>53.652268677378025</v>
      </c>
      <c r="M9" s="87">
        <v>0</v>
      </c>
      <c r="N9" s="88">
        <f t="shared" si="6"/>
        <v>0</v>
      </c>
      <c r="O9" s="87">
        <v>3647</v>
      </c>
      <c r="P9" s="87">
        <f t="shared" si="7"/>
        <v>30085</v>
      </c>
      <c r="Q9" s="87">
        <v>12178</v>
      </c>
      <c r="R9" s="87">
        <v>17907</v>
      </c>
      <c r="S9" s="87">
        <v>0</v>
      </c>
      <c r="T9" s="88">
        <f t="shared" si="8"/>
        <v>22.152924023975377</v>
      </c>
      <c r="U9" s="87">
        <v>1375</v>
      </c>
      <c r="V9" s="85" t="s">
        <v>262</v>
      </c>
      <c r="W9" s="85"/>
      <c r="X9" s="85"/>
      <c r="Y9" s="85"/>
      <c r="Z9" s="85" t="s">
        <v>262</v>
      </c>
      <c r="AA9" s="85"/>
      <c r="AB9" s="85"/>
      <c r="AC9" s="85"/>
      <c r="AD9" s="115" t="s">
        <v>261</v>
      </c>
    </row>
    <row r="10" spans="1:31" ht="13.5" customHeight="1" x14ac:dyDescent="0.15">
      <c r="A10" s="85" t="s">
        <v>50</v>
      </c>
      <c r="B10" s="86" t="s">
        <v>265</v>
      </c>
      <c r="C10" s="85" t="s">
        <v>266</v>
      </c>
      <c r="D10" s="87">
        <f t="shared" si="0"/>
        <v>52134</v>
      </c>
      <c r="E10" s="87">
        <f t="shared" si="1"/>
        <v>1303</v>
      </c>
      <c r="F10" s="106">
        <f t="shared" si="2"/>
        <v>2.4993286530862777</v>
      </c>
      <c r="G10" s="87">
        <v>1303</v>
      </c>
      <c r="H10" s="87">
        <v>0</v>
      </c>
      <c r="I10" s="87">
        <f t="shared" si="3"/>
        <v>50831</v>
      </c>
      <c r="J10" s="88">
        <f t="shared" si="4"/>
        <v>97.50067134691372</v>
      </c>
      <c r="K10" s="87">
        <v>50324</v>
      </c>
      <c r="L10" s="88">
        <f t="shared" si="5"/>
        <v>96.528177389035946</v>
      </c>
      <c r="M10" s="87">
        <v>0</v>
      </c>
      <c r="N10" s="88">
        <f t="shared" si="6"/>
        <v>0</v>
      </c>
      <c r="O10" s="87">
        <v>140</v>
      </c>
      <c r="P10" s="87">
        <f t="shared" si="7"/>
        <v>367</v>
      </c>
      <c r="Q10" s="87">
        <v>250</v>
      </c>
      <c r="R10" s="87">
        <v>117</v>
      </c>
      <c r="S10" s="87">
        <v>0</v>
      </c>
      <c r="T10" s="88">
        <f t="shared" si="8"/>
        <v>0.70395519238884408</v>
      </c>
      <c r="U10" s="87">
        <v>665</v>
      </c>
      <c r="V10" s="85" t="s">
        <v>262</v>
      </c>
      <c r="W10" s="85"/>
      <c r="X10" s="85"/>
      <c r="Y10" s="85"/>
      <c r="Z10" s="85" t="s">
        <v>262</v>
      </c>
      <c r="AA10" s="85"/>
      <c r="AB10" s="85"/>
      <c r="AC10" s="85"/>
      <c r="AD10" s="115" t="s">
        <v>261</v>
      </c>
    </row>
    <row r="11" spans="1:31" ht="13.5" customHeight="1" x14ac:dyDescent="0.15">
      <c r="A11" s="85" t="s">
        <v>50</v>
      </c>
      <c r="B11" s="86" t="s">
        <v>267</v>
      </c>
      <c r="C11" s="85" t="s">
        <v>268</v>
      </c>
      <c r="D11" s="87">
        <f t="shared" si="0"/>
        <v>57896</v>
      </c>
      <c r="E11" s="87">
        <f t="shared" si="1"/>
        <v>22229</v>
      </c>
      <c r="F11" s="106">
        <f t="shared" si="2"/>
        <v>38.394707751830872</v>
      </c>
      <c r="G11" s="87">
        <v>22229</v>
      </c>
      <c r="H11" s="87">
        <v>0</v>
      </c>
      <c r="I11" s="87">
        <f t="shared" si="3"/>
        <v>35667</v>
      </c>
      <c r="J11" s="88">
        <f t="shared" si="4"/>
        <v>61.605292248169128</v>
      </c>
      <c r="K11" s="87">
        <v>8997</v>
      </c>
      <c r="L11" s="88">
        <f t="shared" si="5"/>
        <v>15.53993367417438</v>
      </c>
      <c r="M11" s="87">
        <v>0</v>
      </c>
      <c r="N11" s="88">
        <f t="shared" si="6"/>
        <v>0</v>
      </c>
      <c r="O11" s="87">
        <v>766</v>
      </c>
      <c r="P11" s="87">
        <f t="shared" si="7"/>
        <v>25904</v>
      </c>
      <c r="Q11" s="87">
        <v>2622</v>
      </c>
      <c r="R11" s="87">
        <v>23282</v>
      </c>
      <c r="S11" s="87">
        <v>0</v>
      </c>
      <c r="T11" s="88">
        <f t="shared" si="8"/>
        <v>44.742296531712036</v>
      </c>
      <c r="U11" s="87">
        <v>734</v>
      </c>
      <c r="V11" s="85" t="s">
        <v>262</v>
      </c>
      <c r="W11" s="85"/>
      <c r="X11" s="85"/>
      <c r="Y11" s="85"/>
      <c r="Z11" s="85" t="s">
        <v>262</v>
      </c>
      <c r="AA11" s="85"/>
      <c r="AB11" s="85"/>
      <c r="AC11" s="85"/>
      <c r="AD11" s="115" t="s">
        <v>261</v>
      </c>
    </row>
    <row r="12" spans="1:31" ht="13.5" customHeight="1" x14ac:dyDescent="0.15">
      <c r="A12" s="85" t="s">
        <v>50</v>
      </c>
      <c r="B12" s="86" t="s">
        <v>269</v>
      </c>
      <c r="C12" s="85" t="s">
        <v>270</v>
      </c>
      <c r="D12" s="87">
        <f t="shared" si="0"/>
        <v>30914</v>
      </c>
      <c r="E12" s="87">
        <f t="shared" si="1"/>
        <v>3529</v>
      </c>
      <c r="F12" s="106">
        <f t="shared" si="2"/>
        <v>11.415539884841818</v>
      </c>
      <c r="G12" s="87">
        <v>3529</v>
      </c>
      <c r="H12" s="87">
        <v>0</v>
      </c>
      <c r="I12" s="87">
        <f t="shared" si="3"/>
        <v>27385</v>
      </c>
      <c r="J12" s="88">
        <f t="shared" si="4"/>
        <v>88.58446011515818</v>
      </c>
      <c r="K12" s="87">
        <v>19520</v>
      </c>
      <c r="L12" s="88">
        <f t="shared" si="5"/>
        <v>63.142912596234716</v>
      </c>
      <c r="M12" s="87">
        <v>0</v>
      </c>
      <c r="N12" s="88">
        <f t="shared" si="6"/>
        <v>0</v>
      </c>
      <c r="O12" s="87">
        <v>983</v>
      </c>
      <c r="P12" s="87">
        <f t="shared" si="7"/>
        <v>6882</v>
      </c>
      <c r="Q12" s="87">
        <v>446</v>
      </c>
      <c r="R12" s="87">
        <v>6436</v>
      </c>
      <c r="S12" s="87">
        <v>0</v>
      </c>
      <c r="T12" s="88">
        <f t="shared" si="8"/>
        <v>22.261758426602835</v>
      </c>
      <c r="U12" s="87">
        <v>278</v>
      </c>
      <c r="V12" s="85"/>
      <c r="W12" s="85"/>
      <c r="X12" s="85"/>
      <c r="Y12" s="85" t="s">
        <v>262</v>
      </c>
      <c r="Z12" s="85"/>
      <c r="AA12" s="85"/>
      <c r="AB12" s="85"/>
      <c r="AC12" s="85" t="s">
        <v>262</v>
      </c>
      <c r="AD12" s="115" t="s">
        <v>261</v>
      </c>
    </row>
    <row r="13" spans="1:31" ht="13.5" customHeight="1" x14ac:dyDescent="0.15">
      <c r="A13" s="85" t="s">
        <v>50</v>
      </c>
      <c r="B13" s="86" t="s">
        <v>271</v>
      </c>
      <c r="C13" s="85" t="s">
        <v>272</v>
      </c>
      <c r="D13" s="87">
        <f t="shared" si="0"/>
        <v>79690</v>
      </c>
      <c r="E13" s="87">
        <f t="shared" si="1"/>
        <v>1680</v>
      </c>
      <c r="F13" s="106">
        <f t="shared" si="2"/>
        <v>2.1081691554774755</v>
      </c>
      <c r="G13" s="87">
        <v>1680</v>
      </c>
      <c r="H13" s="87">
        <v>0</v>
      </c>
      <c r="I13" s="87">
        <f t="shared" si="3"/>
        <v>78010</v>
      </c>
      <c r="J13" s="88">
        <f t="shared" si="4"/>
        <v>97.891830844522516</v>
      </c>
      <c r="K13" s="87">
        <v>73508</v>
      </c>
      <c r="L13" s="88">
        <f t="shared" si="5"/>
        <v>92.242439452879907</v>
      </c>
      <c r="M13" s="87">
        <v>0</v>
      </c>
      <c r="N13" s="88">
        <f t="shared" si="6"/>
        <v>0</v>
      </c>
      <c r="O13" s="87">
        <v>813</v>
      </c>
      <c r="P13" s="87">
        <f t="shared" si="7"/>
        <v>3689</v>
      </c>
      <c r="Q13" s="87">
        <v>0</v>
      </c>
      <c r="R13" s="87">
        <v>3689</v>
      </c>
      <c r="S13" s="87">
        <v>0</v>
      </c>
      <c r="T13" s="88">
        <f t="shared" si="8"/>
        <v>4.6291881039026226</v>
      </c>
      <c r="U13" s="87">
        <v>520</v>
      </c>
      <c r="V13" s="85" t="s">
        <v>262</v>
      </c>
      <c r="W13" s="85"/>
      <c r="X13" s="85"/>
      <c r="Y13" s="85"/>
      <c r="Z13" s="85" t="s">
        <v>262</v>
      </c>
      <c r="AA13" s="85"/>
      <c r="AB13" s="85"/>
      <c r="AC13" s="85"/>
      <c r="AD13" s="115" t="s">
        <v>261</v>
      </c>
    </row>
    <row r="14" spans="1:31" ht="13.5" customHeight="1" x14ac:dyDescent="0.15">
      <c r="A14" s="85" t="s">
        <v>50</v>
      </c>
      <c r="B14" s="86" t="s">
        <v>273</v>
      </c>
      <c r="C14" s="85" t="s">
        <v>274</v>
      </c>
      <c r="D14" s="87">
        <f t="shared" si="0"/>
        <v>26748</v>
      </c>
      <c r="E14" s="87">
        <f t="shared" si="1"/>
        <v>3442</v>
      </c>
      <c r="F14" s="106">
        <f t="shared" si="2"/>
        <v>12.868251831912666</v>
      </c>
      <c r="G14" s="87">
        <v>3442</v>
      </c>
      <c r="H14" s="87">
        <v>0</v>
      </c>
      <c r="I14" s="87">
        <f t="shared" si="3"/>
        <v>23306</v>
      </c>
      <c r="J14" s="88">
        <f t="shared" si="4"/>
        <v>87.131748168087327</v>
      </c>
      <c r="K14" s="87">
        <v>13730</v>
      </c>
      <c r="L14" s="88">
        <f t="shared" si="5"/>
        <v>51.330940631075215</v>
      </c>
      <c r="M14" s="87">
        <v>0</v>
      </c>
      <c r="N14" s="88">
        <f t="shared" si="6"/>
        <v>0</v>
      </c>
      <c r="O14" s="87">
        <v>1044</v>
      </c>
      <c r="P14" s="87">
        <f t="shared" si="7"/>
        <v>8532</v>
      </c>
      <c r="Q14" s="87">
        <v>3386</v>
      </c>
      <c r="R14" s="87">
        <v>5146</v>
      </c>
      <c r="S14" s="87">
        <v>0</v>
      </c>
      <c r="T14" s="88">
        <f t="shared" si="8"/>
        <v>31.897711978465683</v>
      </c>
      <c r="U14" s="87">
        <v>262</v>
      </c>
      <c r="V14" s="85"/>
      <c r="W14" s="85"/>
      <c r="X14" s="85"/>
      <c r="Y14" s="85" t="s">
        <v>262</v>
      </c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50</v>
      </c>
      <c r="B15" s="86" t="s">
        <v>275</v>
      </c>
      <c r="C15" s="85" t="s">
        <v>276</v>
      </c>
      <c r="D15" s="87">
        <f t="shared" si="0"/>
        <v>62204</v>
      </c>
      <c r="E15" s="87">
        <f t="shared" si="1"/>
        <v>521</v>
      </c>
      <c r="F15" s="106">
        <f t="shared" si="2"/>
        <v>0.83756671596681886</v>
      </c>
      <c r="G15" s="87">
        <v>521</v>
      </c>
      <c r="H15" s="87">
        <v>0</v>
      </c>
      <c r="I15" s="87">
        <f t="shared" si="3"/>
        <v>61683</v>
      </c>
      <c r="J15" s="88">
        <f t="shared" si="4"/>
        <v>99.162433284033185</v>
      </c>
      <c r="K15" s="87">
        <v>61536</v>
      </c>
      <c r="L15" s="88">
        <f t="shared" si="5"/>
        <v>98.926114076265193</v>
      </c>
      <c r="M15" s="87">
        <v>0</v>
      </c>
      <c r="N15" s="88">
        <f t="shared" si="6"/>
        <v>0</v>
      </c>
      <c r="O15" s="87">
        <v>0</v>
      </c>
      <c r="P15" s="87">
        <f t="shared" si="7"/>
        <v>147</v>
      </c>
      <c r="Q15" s="87">
        <v>124</v>
      </c>
      <c r="R15" s="87">
        <v>23</v>
      </c>
      <c r="S15" s="87">
        <v>0</v>
      </c>
      <c r="T15" s="88">
        <f t="shared" si="8"/>
        <v>0.2363192077679892</v>
      </c>
      <c r="U15" s="87">
        <v>256</v>
      </c>
      <c r="V15" s="85"/>
      <c r="W15" s="85"/>
      <c r="X15" s="85"/>
      <c r="Y15" s="85" t="s">
        <v>262</v>
      </c>
      <c r="Z15" s="85"/>
      <c r="AA15" s="85"/>
      <c r="AB15" s="85"/>
      <c r="AC15" s="85" t="s">
        <v>262</v>
      </c>
      <c r="AD15" s="115" t="s">
        <v>261</v>
      </c>
    </row>
    <row r="16" spans="1:31" ht="13.5" customHeight="1" x14ac:dyDescent="0.15">
      <c r="A16" s="85" t="s">
        <v>50</v>
      </c>
      <c r="B16" s="86" t="s">
        <v>277</v>
      </c>
      <c r="C16" s="85" t="s">
        <v>278</v>
      </c>
      <c r="D16" s="87">
        <f t="shared" si="0"/>
        <v>43450</v>
      </c>
      <c r="E16" s="87">
        <f t="shared" si="1"/>
        <v>809</v>
      </c>
      <c r="F16" s="106">
        <f t="shared" si="2"/>
        <v>1.861910241657077</v>
      </c>
      <c r="G16" s="87">
        <v>809</v>
      </c>
      <c r="H16" s="87">
        <v>0</v>
      </c>
      <c r="I16" s="87">
        <f t="shared" si="3"/>
        <v>42641</v>
      </c>
      <c r="J16" s="88">
        <f t="shared" si="4"/>
        <v>98.138089758342929</v>
      </c>
      <c r="K16" s="87">
        <v>39898</v>
      </c>
      <c r="L16" s="88">
        <f t="shared" si="5"/>
        <v>91.825086306098967</v>
      </c>
      <c r="M16" s="87">
        <v>0</v>
      </c>
      <c r="N16" s="88">
        <f t="shared" si="6"/>
        <v>0</v>
      </c>
      <c r="O16" s="87">
        <v>883</v>
      </c>
      <c r="P16" s="87">
        <f t="shared" si="7"/>
        <v>1860</v>
      </c>
      <c r="Q16" s="87">
        <v>299</v>
      </c>
      <c r="R16" s="87">
        <v>1561</v>
      </c>
      <c r="S16" s="87">
        <v>0</v>
      </c>
      <c r="T16" s="88">
        <f t="shared" si="8"/>
        <v>4.2807825086306099</v>
      </c>
      <c r="U16" s="87">
        <v>578</v>
      </c>
      <c r="V16" s="85" t="s">
        <v>262</v>
      </c>
      <c r="W16" s="85"/>
      <c r="X16" s="85"/>
      <c r="Y16" s="85"/>
      <c r="Z16" s="85" t="s">
        <v>262</v>
      </c>
      <c r="AA16" s="85"/>
      <c r="AB16" s="85"/>
      <c r="AC16" s="85"/>
      <c r="AD16" s="115" t="s">
        <v>261</v>
      </c>
    </row>
    <row r="17" spans="1:30" ht="13.5" customHeight="1" x14ac:dyDescent="0.15">
      <c r="A17" s="85" t="s">
        <v>50</v>
      </c>
      <c r="B17" s="86" t="s">
        <v>279</v>
      </c>
      <c r="C17" s="85" t="s">
        <v>280</v>
      </c>
      <c r="D17" s="87">
        <f t="shared" si="0"/>
        <v>73646</v>
      </c>
      <c r="E17" s="87">
        <f t="shared" si="1"/>
        <v>16082</v>
      </c>
      <c r="F17" s="106">
        <f t="shared" si="2"/>
        <v>21.836895418624231</v>
      </c>
      <c r="G17" s="87">
        <v>16082</v>
      </c>
      <c r="H17" s="87">
        <v>0</v>
      </c>
      <c r="I17" s="87">
        <f t="shared" si="3"/>
        <v>57564</v>
      </c>
      <c r="J17" s="88">
        <f t="shared" si="4"/>
        <v>78.163104581375777</v>
      </c>
      <c r="K17" s="87">
        <v>27770</v>
      </c>
      <c r="L17" s="88">
        <f t="shared" si="5"/>
        <v>37.707411128913989</v>
      </c>
      <c r="M17" s="87">
        <v>0</v>
      </c>
      <c r="N17" s="88">
        <f t="shared" si="6"/>
        <v>0</v>
      </c>
      <c r="O17" s="87">
        <v>0</v>
      </c>
      <c r="P17" s="87">
        <f t="shared" si="7"/>
        <v>29794</v>
      </c>
      <c r="Q17" s="87">
        <v>29794</v>
      </c>
      <c r="R17" s="87">
        <v>0</v>
      </c>
      <c r="S17" s="87">
        <v>0</v>
      </c>
      <c r="T17" s="88">
        <f t="shared" si="8"/>
        <v>40.45569345246178</v>
      </c>
      <c r="U17" s="87">
        <v>429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50</v>
      </c>
      <c r="B18" s="86" t="s">
        <v>281</v>
      </c>
      <c r="C18" s="85" t="s">
        <v>282</v>
      </c>
      <c r="D18" s="87">
        <f t="shared" si="0"/>
        <v>62083</v>
      </c>
      <c r="E18" s="87">
        <f t="shared" si="1"/>
        <v>18981</v>
      </c>
      <c r="F18" s="106">
        <f t="shared" si="2"/>
        <v>30.573586972279042</v>
      </c>
      <c r="G18" s="87">
        <v>18981</v>
      </c>
      <c r="H18" s="87">
        <v>0</v>
      </c>
      <c r="I18" s="87">
        <f t="shared" si="3"/>
        <v>43102</v>
      </c>
      <c r="J18" s="88">
        <f t="shared" si="4"/>
        <v>69.426413027720955</v>
      </c>
      <c r="K18" s="87">
        <v>22830</v>
      </c>
      <c r="L18" s="88">
        <f t="shared" si="5"/>
        <v>36.773351803231158</v>
      </c>
      <c r="M18" s="87">
        <v>0</v>
      </c>
      <c r="N18" s="88">
        <f t="shared" si="6"/>
        <v>0</v>
      </c>
      <c r="O18" s="87">
        <v>1808</v>
      </c>
      <c r="P18" s="87">
        <f t="shared" si="7"/>
        <v>18464</v>
      </c>
      <c r="Q18" s="87">
        <v>3330</v>
      </c>
      <c r="R18" s="87">
        <v>15134</v>
      </c>
      <c r="S18" s="87">
        <v>0</v>
      </c>
      <c r="T18" s="88">
        <f t="shared" si="8"/>
        <v>29.74083082325274</v>
      </c>
      <c r="U18" s="87">
        <v>541</v>
      </c>
      <c r="V18" s="85" t="s">
        <v>262</v>
      </c>
      <c r="W18" s="85"/>
      <c r="X18" s="85"/>
      <c r="Y18" s="85"/>
      <c r="Z18" s="85" t="s">
        <v>262</v>
      </c>
      <c r="AA18" s="85"/>
      <c r="AB18" s="85"/>
      <c r="AC18" s="85"/>
      <c r="AD18" s="115" t="s">
        <v>261</v>
      </c>
    </row>
    <row r="19" spans="1:30" ht="13.5" customHeight="1" x14ac:dyDescent="0.15">
      <c r="A19" s="85" t="s">
        <v>50</v>
      </c>
      <c r="B19" s="86" t="s">
        <v>283</v>
      </c>
      <c r="C19" s="85" t="s">
        <v>284</v>
      </c>
      <c r="D19" s="87">
        <f t="shared" si="0"/>
        <v>38449</v>
      </c>
      <c r="E19" s="87">
        <f t="shared" si="1"/>
        <v>2874</v>
      </c>
      <c r="F19" s="106">
        <f t="shared" si="2"/>
        <v>7.4748367967957554</v>
      </c>
      <c r="G19" s="87">
        <v>2874</v>
      </c>
      <c r="H19" s="87">
        <v>0</v>
      </c>
      <c r="I19" s="87">
        <f t="shared" si="3"/>
        <v>35575</v>
      </c>
      <c r="J19" s="88">
        <f t="shared" si="4"/>
        <v>92.525163203204244</v>
      </c>
      <c r="K19" s="87">
        <v>29680</v>
      </c>
      <c r="L19" s="88">
        <f t="shared" si="5"/>
        <v>77.193164971780803</v>
      </c>
      <c r="M19" s="87">
        <v>0</v>
      </c>
      <c r="N19" s="88">
        <f t="shared" si="6"/>
        <v>0</v>
      </c>
      <c r="O19" s="87">
        <v>1516</v>
      </c>
      <c r="P19" s="87">
        <f t="shared" si="7"/>
        <v>4379</v>
      </c>
      <c r="Q19" s="87">
        <v>1651</v>
      </c>
      <c r="R19" s="87">
        <v>2728</v>
      </c>
      <c r="S19" s="87">
        <v>0</v>
      </c>
      <c r="T19" s="88">
        <f t="shared" si="8"/>
        <v>11.389112850789356</v>
      </c>
      <c r="U19" s="87">
        <v>175</v>
      </c>
      <c r="V19" s="85"/>
      <c r="W19" s="85"/>
      <c r="X19" s="85"/>
      <c r="Y19" s="85" t="s">
        <v>262</v>
      </c>
      <c r="Z19" s="85"/>
      <c r="AA19" s="85"/>
      <c r="AB19" s="85"/>
      <c r="AC19" s="85" t="s">
        <v>262</v>
      </c>
      <c r="AD19" s="115" t="s">
        <v>261</v>
      </c>
    </row>
    <row r="20" spans="1:30" ht="13.5" customHeight="1" x14ac:dyDescent="0.15">
      <c r="A20" s="85" t="s">
        <v>50</v>
      </c>
      <c r="B20" s="86" t="s">
        <v>285</v>
      </c>
      <c r="C20" s="85" t="s">
        <v>286</v>
      </c>
      <c r="D20" s="87">
        <f t="shared" si="0"/>
        <v>124138</v>
      </c>
      <c r="E20" s="87">
        <f t="shared" si="1"/>
        <v>37252</v>
      </c>
      <c r="F20" s="106">
        <f t="shared" si="2"/>
        <v>30.008538884145064</v>
      </c>
      <c r="G20" s="87">
        <v>37252</v>
      </c>
      <c r="H20" s="87">
        <v>0</v>
      </c>
      <c r="I20" s="87">
        <f t="shared" si="3"/>
        <v>86886</v>
      </c>
      <c r="J20" s="88">
        <f t="shared" si="4"/>
        <v>69.991461115854932</v>
      </c>
      <c r="K20" s="87">
        <v>45111</v>
      </c>
      <c r="L20" s="88">
        <f t="shared" si="5"/>
        <v>36.339396478113066</v>
      </c>
      <c r="M20" s="87">
        <v>231</v>
      </c>
      <c r="N20" s="88">
        <f t="shared" si="6"/>
        <v>0.18608322995376111</v>
      </c>
      <c r="O20" s="87">
        <v>7991</v>
      </c>
      <c r="P20" s="87">
        <f t="shared" si="7"/>
        <v>33553</v>
      </c>
      <c r="Q20" s="87">
        <v>4711</v>
      </c>
      <c r="R20" s="87">
        <v>28842</v>
      </c>
      <c r="S20" s="87">
        <v>0</v>
      </c>
      <c r="T20" s="88">
        <f t="shared" si="8"/>
        <v>27.028790539560809</v>
      </c>
      <c r="U20" s="87">
        <v>878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50</v>
      </c>
      <c r="B21" s="86" t="s">
        <v>287</v>
      </c>
      <c r="C21" s="85" t="s">
        <v>288</v>
      </c>
      <c r="D21" s="87">
        <f t="shared" si="0"/>
        <v>52268</v>
      </c>
      <c r="E21" s="87">
        <f t="shared" si="1"/>
        <v>261</v>
      </c>
      <c r="F21" s="106">
        <f t="shared" si="2"/>
        <v>0.49934950639014308</v>
      </c>
      <c r="G21" s="87">
        <v>261</v>
      </c>
      <c r="H21" s="87">
        <v>0</v>
      </c>
      <c r="I21" s="87">
        <f t="shared" si="3"/>
        <v>52007</v>
      </c>
      <c r="J21" s="88">
        <f t="shared" si="4"/>
        <v>99.500650493609854</v>
      </c>
      <c r="K21" s="87">
        <v>50664</v>
      </c>
      <c r="L21" s="88">
        <f t="shared" si="5"/>
        <v>96.931200734675144</v>
      </c>
      <c r="M21" s="87">
        <v>0</v>
      </c>
      <c r="N21" s="88">
        <f t="shared" si="6"/>
        <v>0</v>
      </c>
      <c r="O21" s="87">
        <v>0</v>
      </c>
      <c r="P21" s="87">
        <f t="shared" si="7"/>
        <v>1343</v>
      </c>
      <c r="Q21" s="87">
        <v>73</v>
      </c>
      <c r="R21" s="87">
        <v>1270</v>
      </c>
      <c r="S21" s="87">
        <v>0</v>
      </c>
      <c r="T21" s="88">
        <f t="shared" si="8"/>
        <v>2.5694497589347209</v>
      </c>
      <c r="U21" s="87">
        <v>239</v>
      </c>
      <c r="V21" s="85" t="s">
        <v>262</v>
      </c>
      <c r="W21" s="85"/>
      <c r="X21" s="85"/>
      <c r="Y21" s="85"/>
      <c r="Z21" s="85" t="s">
        <v>262</v>
      </c>
      <c r="AA21" s="85"/>
      <c r="AB21" s="85"/>
      <c r="AC21" s="85"/>
      <c r="AD21" s="115" t="s">
        <v>261</v>
      </c>
    </row>
    <row r="22" spans="1:30" ht="13.5" customHeight="1" x14ac:dyDescent="0.15">
      <c r="A22" s="85" t="s">
        <v>50</v>
      </c>
      <c r="B22" s="86" t="s">
        <v>289</v>
      </c>
      <c r="C22" s="85" t="s">
        <v>290</v>
      </c>
      <c r="D22" s="87">
        <f t="shared" si="0"/>
        <v>10996</v>
      </c>
      <c r="E22" s="87">
        <f t="shared" si="1"/>
        <v>2459</v>
      </c>
      <c r="F22" s="106">
        <f t="shared" si="2"/>
        <v>22.362677337213533</v>
      </c>
      <c r="G22" s="87">
        <v>2459</v>
      </c>
      <c r="H22" s="87">
        <v>0</v>
      </c>
      <c r="I22" s="87">
        <f t="shared" si="3"/>
        <v>8537</v>
      </c>
      <c r="J22" s="88">
        <f t="shared" si="4"/>
        <v>77.637322662786474</v>
      </c>
      <c r="K22" s="87">
        <v>5109</v>
      </c>
      <c r="L22" s="88">
        <f t="shared" si="5"/>
        <v>46.462349945434703</v>
      </c>
      <c r="M22" s="87">
        <v>0</v>
      </c>
      <c r="N22" s="88">
        <f t="shared" si="6"/>
        <v>0</v>
      </c>
      <c r="O22" s="87">
        <v>0</v>
      </c>
      <c r="P22" s="87">
        <f t="shared" si="7"/>
        <v>3428</v>
      </c>
      <c r="Q22" s="87">
        <v>338</v>
      </c>
      <c r="R22" s="87">
        <v>3090</v>
      </c>
      <c r="S22" s="87">
        <v>0</v>
      </c>
      <c r="T22" s="88">
        <f t="shared" si="8"/>
        <v>31.174972717351761</v>
      </c>
      <c r="U22" s="87">
        <v>133</v>
      </c>
      <c r="V22" s="85"/>
      <c r="W22" s="85"/>
      <c r="X22" s="85"/>
      <c r="Y22" s="85" t="s">
        <v>262</v>
      </c>
      <c r="Z22" s="85"/>
      <c r="AA22" s="85"/>
      <c r="AB22" s="85"/>
      <c r="AC22" s="85" t="s">
        <v>262</v>
      </c>
      <c r="AD22" s="115" t="s">
        <v>261</v>
      </c>
    </row>
    <row r="23" spans="1:30" ht="13.5" customHeight="1" x14ac:dyDescent="0.15">
      <c r="A23" s="85" t="s">
        <v>50</v>
      </c>
      <c r="B23" s="86" t="s">
        <v>291</v>
      </c>
      <c r="C23" s="85" t="s">
        <v>292</v>
      </c>
      <c r="D23" s="87">
        <f t="shared" si="0"/>
        <v>1234</v>
      </c>
      <c r="E23" s="87">
        <f t="shared" si="1"/>
        <v>82</v>
      </c>
      <c r="F23" s="106">
        <f t="shared" si="2"/>
        <v>6.6450567260940039</v>
      </c>
      <c r="G23" s="87">
        <v>82</v>
      </c>
      <c r="H23" s="87">
        <v>0</v>
      </c>
      <c r="I23" s="87">
        <f t="shared" si="3"/>
        <v>1152</v>
      </c>
      <c r="J23" s="88">
        <f t="shared" si="4"/>
        <v>93.354943273906002</v>
      </c>
      <c r="K23" s="87">
        <v>1037</v>
      </c>
      <c r="L23" s="88">
        <f t="shared" si="5"/>
        <v>84.035656401944891</v>
      </c>
      <c r="M23" s="87">
        <v>0</v>
      </c>
      <c r="N23" s="88">
        <f t="shared" si="6"/>
        <v>0</v>
      </c>
      <c r="O23" s="87">
        <v>0</v>
      </c>
      <c r="P23" s="87">
        <f t="shared" si="7"/>
        <v>115</v>
      </c>
      <c r="Q23" s="87">
        <v>0</v>
      </c>
      <c r="R23" s="87">
        <v>115</v>
      </c>
      <c r="S23" s="87">
        <v>0</v>
      </c>
      <c r="T23" s="88">
        <f t="shared" si="8"/>
        <v>9.3192868719611024</v>
      </c>
      <c r="U23" s="87">
        <v>42</v>
      </c>
      <c r="V23" s="85" t="s">
        <v>262</v>
      </c>
      <c r="W23" s="85"/>
      <c r="X23" s="85"/>
      <c r="Y23" s="85"/>
      <c r="Z23" s="85" t="s">
        <v>262</v>
      </c>
      <c r="AA23" s="85"/>
      <c r="AB23" s="85"/>
      <c r="AC23" s="85"/>
      <c r="AD23" s="115" t="s">
        <v>261</v>
      </c>
    </row>
    <row r="24" spans="1:30" ht="13.5" customHeight="1" x14ac:dyDescent="0.15">
      <c r="A24" s="85" t="s">
        <v>50</v>
      </c>
      <c r="B24" s="86" t="s">
        <v>293</v>
      </c>
      <c r="C24" s="85" t="s">
        <v>294</v>
      </c>
      <c r="D24" s="87">
        <f t="shared" si="0"/>
        <v>23391</v>
      </c>
      <c r="E24" s="87">
        <f t="shared" si="1"/>
        <v>746</v>
      </c>
      <c r="F24" s="106">
        <f t="shared" si="2"/>
        <v>3.1892608268137321</v>
      </c>
      <c r="G24" s="87">
        <v>746</v>
      </c>
      <c r="H24" s="87">
        <v>0</v>
      </c>
      <c r="I24" s="87">
        <f t="shared" si="3"/>
        <v>22645</v>
      </c>
      <c r="J24" s="88">
        <f t="shared" si="4"/>
        <v>96.810739173186263</v>
      </c>
      <c r="K24" s="87">
        <v>21472</v>
      </c>
      <c r="L24" s="88">
        <f t="shared" si="5"/>
        <v>91.795989910649396</v>
      </c>
      <c r="M24" s="87">
        <v>0</v>
      </c>
      <c r="N24" s="88">
        <f t="shared" si="6"/>
        <v>0</v>
      </c>
      <c r="O24" s="87">
        <v>0</v>
      </c>
      <c r="P24" s="87">
        <f t="shared" si="7"/>
        <v>1173</v>
      </c>
      <c r="Q24" s="87">
        <v>467</v>
      </c>
      <c r="R24" s="87">
        <v>706</v>
      </c>
      <c r="S24" s="87">
        <v>0</v>
      </c>
      <c r="T24" s="88">
        <f t="shared" si="8"/>
        <v>5.0147492625368733</v>
      </c>
      <c r="U24" s="87">
        <v>169</v>
      </c>
      <c r="V24" s="85" t="s">
        <v>262</v>
      </c>
      <c r="W24" s="85"/>
      <c r="X24" s="85"/>
      <c r="Y24" s="85"/>
      <c r="Z24" s="85"/>
      <c r="AA24" s="85"/>
      <c r="AB24" s="85"/>
      <c r="AC24" s="85" t="s">
        <v>262</v>
      </c>
      <c r="AD24" s="115" t="s">
        <v>261</v>
      </c>
    </row>
    <row r="25" spans="1:30" ht="13.5" customHeight="1" x14ac:dyDescent="0.15">
      <c r="A25" s="85" t="s">
        <v>50</v>
      </c>
      <c r="B25" s="86" t="s">
        <v>295</v>
      </c>
      <c r="C25" s="85" t="s">
        <v>296</v>
      </c>
      <c r="D25" s="87">
        <f t="shared" si="0"/>
        <v>10068</v>
      </c>
      <c r="E25" s="87">
        <f t="shared" si="1"/>
        <v>1965</v>
      </c>
      <c r="F25" s="106">
        <f t="shared" si="2"/>
        <v>19.517282479141834</v>
      </c>
      <c r="G25" s="87">
        <v>1965</v>
      </c>
      <c r="H25" s="87">
        <v>0</v>
      </c>
      <c r="I25" s="87">
        <f t="shared" si="3"/>
        <v>8103</v>
      </c>
      <c r="J25" s="88">
        <f t="shared" si="4"/>
        <v>80.482717520858159</v>
      </c>
      <c r="K25" s="87">
        <v>5599</v>
      </c>
      <c r="L25" s="88">
        <f t="shared" si="5"/>
        <v>55.611839491458085</v>
      </c>
      <c r="M25" s="87">
        <v>0</v>
      </c>
      <c r="N25" s="88">
        <f t="shared" si="6"/>
        <v>0</v>
      </c>
      <c r="O25" s="87">
        <v>270</v>
      </c>
      <c r="P25" s="87">
        <f t="shared" si="7"/>
        <v>2234</v>
      </c>
      <c r="Q25" s="87">
        <v>203</v>
      </c>
      <c r="R25" s="87">
        <v>2031</v>
      </c>
      <c r="S25" s="87">
        <v>0</v>
      </c>
      <c r="T25" s="88">
        <f t="shared" si="8"/>
        <v>22.189114024632499</v>
      </c>
      <c r="U25" s="87">
        <v>47</v>
      </c>
      <c r="V25" s="85" t="s">
        <v>262</v>
      </c>
      <c r="W25" s="85"/>
      <c r="X25" s="85"/>
      <c r="Y25" s="85"/>
      <c r="Z25" s="85"/>
      <c r="AA25" s="85"/>
      <c r="AB25" s="85"/>
      <c r="AC25" s="85" t="s">
        <v>262</v>
      </c>
      <c r="AD25" s="115" t="s">
        <v>261</v>
      </c>
    </row>
    <row r="26" spans="1:30" ht="13.5" customHeight="1" x14ac:dyDescent="0.15">
      <c r="A26" s="85" t="s">
        <v>50</v>
      </c>
      <c r="B26" s="86" t="s">
        <v>297</v>
      </c>
      <c r="C26" s="85" t="s">
        <v>298</v>
      </c>
      <c r="D26" s="87">
        <f t="shared" si="0"/>
        <v>36863</v>
      </c>
      <c r="E26" s="87">
        <f t="shared" si="1"/>
        <v>2120</v>
      </c>
      <c r="F26" s="106">
        <f t="shared" si="2"/>
        <v>5.7510240620676552</v>
      </c>
      <c r="G26" s="87">
        <v>2120</v>
      </c>
      <c r="H26" s="87">
        <v>0</v>
      </c>
      <c r="I26" s="87">
        <f t="shared" si="3"/>
        <v>34743</v>
      </c>
      <c r="J26" s="88">
        <f t="shared" si="4"/>
        <v>94.248975937932343</v>
      </c>
      <c r="K26" s="87">
        <v>28427</v>
      </c>
      <c r="L26" s="88">
        <f t="shared" si="5"/>
        <v>77.115264628489271</v>
      </c>
      <c r="M26" s="87">
        <v>0</v>
      </c>
      <c r="N26" s="88">
        <f t="shared" si="6"/>
        <v>0</v>
      </c>
      <c r="O26" s="87">
        <v>0</v>
      </c>
      <c r="P26" s="87">
        <f t="shared" si="7"/>
        <v>6316</v>
      </c>
      <c r="Q26" s="87">
        <v>710</v>
      </c>
      <c r="R26" s="87">
        <v>5606</v>
      </c>
      <c r="S26" s="87">
        <v>0</v>
      </c>
      <c r="T26" s="88">
        <f t="shared" si="8"/>
        <v>17.133711309443072</v>
      </c>
      <c r="U26" s="87">
        <v>209</v>
      </c>
      <c r="V26" s="85" t="s">
        <v>262</v>
      </c>
      <c r="W26" s="85"/>
      <c r="X26" s="85"/>
      <c r="Y26" s="85"/>
      <c r="Z26" s="85"/>
      <c r="AA26" s="85"/>
      <c r="AB26" s="85"/>
      <c r="AC26" s="85" t="s">
        <v>262</v>
      </c>
      <c r="AD26" s="115" t="s">
        <v>261</v>
      </c>
    </row>
    <row r="27" spans="1:30" ht="13.5" customHeight="1" x14ac:dyDescent="0.15">
      <c r="A27" s="85" t="s">
        <v>50</v>
      </c>
      <c r="B27" s="86" t="s">
        <v>299</v>
      </c>
      <c r="C27" s="85" t="s">
        <v>300</v>
      </c>
      <c r="D27" s="87">
        <f t="shared" si="0"/>
        <v>8137</v>
      </c>
      <c r="E27" s="87">
        <f t="shared" si="1"/>
        <v>952</v>
      </c>
      <c r="F27" s="106">
        <f t="shared" si="2"/>
        <v>11.699643603293596</v>
      </c>
      <c r="G27" s="87">
        <v>952</v>
      </c>
      <c r="H27" s="87">
        <v>0</v>
      </c>
      <c r="I27" s="87">
        <f t="shared" si="3"/>
        <v>7185</v>
      </c>
      <c r="J27" s="88">
        <f t="shared" si="4"/>
        <v>88.300356396706405</v>
      </c>
      <c r="K27" s="87">
        <v>5076</v>
      </c>
      <c r="L27" s="88">
        <f t="shared" si="5"/>
        <v>62.381713162099054</v>
      </c>
      <c r="M27" s="87">
        <v>0</v>
      </c>
      <c r="N27" s="88">
        <f t="shared" si="6"/>
        <v>0</v>
      </c>
      <c r="O27" s="87">
        <v>0</v>
      </c>
      <c r="P27" s="87">
        <f t="shared" si="7"/>
        <v>2109</v>
      </c>
      <c r="Q27" s="87">
        <v>81</v>
      </c>
      <c r="R27" s="87">
        <v>1796</v>
      </c>
      <c r="S27" s="87">
        <v>232</v>
      </c>
      <c r="T27" s="88">
        <f t="shared" si="8"/>
        <v>25.918643234607348</v>
      </c>
      <c r="U27" s="87">
        <v>164</v>
      </c>
      <c r="V27" s="85" t="s">
        <v>262</v>
      </c>
      <c r="W27" s="85"/>
      <c r="X27" s="85"/>
      <c r="Y27" s="85"/>
      <c r="Z27" s="85"/>
      <c r="AA27" s="85"/>
      <c r="AB27" s="85"/>
      <c r="AC27" s="85" t="s">
        <v>262</v>
      </c>
      <c r="AD27" s="115" t="s">
        <v>261</v>
      </c>
    </row>
    <row r="28" spans="1:30" ht="13.5" customHeight="1" x14ac:dyDescent="0.15">
      <c r="A28" s="85" t="s">
        <v>50</v>
      </c>
      <c r="B28" s="86" t="s">
        <v>301</v>
      </c>
      <c r="C28" s="85" t="s">
        <v>302</v>
      </c>
      <c r="D28" s="87">
        <f t="shared" si="0"/>
        <v>11972</v>
      </c>
      <c r="E28" s="87">
        <f t="shared" si="1"/>
        <v>3697</v>
      </c>
      <c r="F28" s="106">
        <f t="shared" si="2"/>
        <v>30.880387570998995</v>
      </c>
      <c r="G28" s="87">
        <v>3697</v>
      </c>
      <c r="H28" s="87">
        <v>0</v>
      </c>
      <c r="I28" s="87">
        <f t="shared" si="3"/>
        <v>8275</v>
      </c>
      <c r="J28" s="88">
        <f t="shared" si="4"/>
        <v>69.119612429000995</v>
      </c>
      <c r="K28" s="87">
        <v>3716</v>
      </c>
      <c r="L28" s="88">
        <f t="shared" si="5"/>
        <v>31.039091212829938</v>
      </c>
      <c r="M28" s="87">
        <v>0</v>
      </c>
      <c r="N28" s="88">
        <f t="shared" si="6"/>
        <v>0</v>
      </c>
      <c r="O28" s="87">
        <v>1381</v>
      </c>
      <c r="P28" s="87">
        <f t="shared" si="7"/>
        <v>3178</v>
      </c>
      <c r="Q28" s="87">
        <v>0</v>
      </c>
      <c r="R28" s="87">
        <v>3178</v>
      </c>
      <c r="S28" s="87">
        <v>0</v>
      </c>
      <c r="T28" s="88">
        <f t="shared" si="8"/>
        <v>26.545272302038086</v>
      </c>
      <c r="U28" s="87">
        <v>153</v>
      </c>
      <c r="V28" s="85"/>
      <c r="W28" s="85"/>
      <c r="X28" s="85"/>
      <c r="Y28" s="85" t="s">
        <v>262</v>
      </c>
      <c r="Z28" s="85"/>
      <c r="AA28" s="85"/>
      <c r="AB28" s="85"/>
      <c r="AC28" s="85" t="s">
        <v>262</v>
      </c>
      <c r="AD28" s="115" t="s">
        <v>261</v>
      </c>
    </row>
    <row r="29" spans="1:30" ht="13.5" customHeight="1" x14ac:dyDescent="0.15">
      <c r="A29" s="85" t="s">
        <v>50</v>
      </c>
      <c r="B29" s="86" t="s">
        <v>303</v>
      </c>
      <c r="C29" s="85" t="s">
        <v>304</v>
      </c>
      <c r="D29" s="87">
        <f t="shared" si="0"/>
        <v>32926</v>
      </c>
      <c r="E29" s="87">
        <f t="shared" si="1"/>
        <v>0</v>
      </c>
      <c r="F29" s="106">
        <f t="shared" si="2"/>
        <v>0</v>
      </c>
      <c r="G29" s="87">
        <v>0</v>
      </c>
      <c r="H29" s="87">
        <v>0</v>
      </c>
      <c r="I29" s="87">
        <f t="shared" si="3"/>
        <v>32926</v>
      </c>
      <c r="J29" s="88">
        <f t="shared" si="4"/>
        <v>100</v>
      </c>
      <c r="K29" s="87">
        <v>27832</v>
      </c>
      <c r="L29" s="88">
        <f t="shared" si="5"/>
        <v>84.528943691915202</v>
      </c>
      <c r="M29" s="87">
        <v>0</v>
      </c>
      <c r="N29" s="88">
        <f t="shared" si="6"/>
        <v>0</v>
      </c>
      <c r="O29" s="87">
        <v>0</v>
      </c>
      <c r="P29" s="87">
        <f t="shared" si="7"/>
        <v>5094</v>
      </c>
      <c r="Q29" s="87">
        <v>722</v>
      </c>
      <c r="R29" s="87">
        <v>2882</v>
      </c>
      <c r="S29" s="87">
        <v>1490</v>
      </c>
      <c r="T29" s="88">
        <f t="shared" si="8"/>
        <v>15.471056308084796</v>
      </c>
      <c r="U29" s="87">
        <v>219</v>
      </c>
      <c r="V29" s="85" t="s">
        <v>262</v>
      </c>
      <c r="W29" s="85"/>
      <c r="X29" s="85"/>
      <c r="Y29" s="85"/>
      <c r="Z29" s="85" t="s">
        <v>262</v>
      </c>
      <c r="AA29" s="85"/>
      <c r="AB29" s="85"/>
      <c r="AC29" s="85"/>
      <c r="AD29" s="115" t="s">
        <v>261</v>
      </c>
    </row>
    <row r="30" spans="1:30" ht="13.5" customHeight="1" x14ac:dyDescent="0.15">
      <c r="A30" s="85" t="s">
        <v>50</v>
      </c>
      <c r="B30" s="86" t="s">
        <v>305</v>
      </c>
      <c r="C30" s="85" t="s">
        <v>306</v>
      </c>
      <c r="D30" s="87">
        <f t="shared" si="0"/>
        <v>11516</v>
      </c>
      <c r="E30" s="87">
        <f t="shared" si="1"/>
        <v>1670</v>
      </c>
      <c r="F30" s="106">
        <f t="shared" si="2"/>
        <v>14.501563042723168</v>
      </c>
      <c r="G30" s="87">
        <v>1670</v>
      </c>
      <c r="H30" s="87">
        <v>0</v>
      </c>
      <c r="I30" s="87">
        <f t="shared" si="3"/>
        <v>9846</v>
      </c>
      <c r="J30" s="88">
        <f t="shared" si="4"/>
        <v>85.498436957276837</v>
      </c>
      <c r="K30" s="87">
        <v>7075</v>
      </c>
      <c r="L30" s="88">
        <f t="shared" si="5"/>
        <v>61.436262591177496</v>
      </c>
      <c r="M30" s="87">
        <v>0</v>
      </c>
      <c r="N30" s="88">
        <f t="shared" si="6"/>
        <v>0</v>
      </c>
      <c r="O30" s="87">
        <v>0</v>
      </c>
      <c r="P30" s="87">
        <f t="shared" si="7"/>
        <v>2771</v>
      </c>
      <c r="Q30" s="87">
        <v>568</v>
      </c>
      <c r="R30" s="87">
        <v>0</v>
      </c>
      <c r="S30" s="87">
        <v>2203</v>
      </c>
      <c r="T30" s="88">
        <f t="shared" si="8"/>
        <v>24.062174366099338</v>
      </c>
      <c r="U30" s="87">
        <v>110</v>
      </c>
      <c r="V30" s="85" t="s">
        <v>262</v>
      </c>
      <c r="W30" s="85"/>
      <c r="X30" s="85"/>
      <c r="Y30" s="85"/>
      <c r="Z30" s="85"/>
      <c r="AA30" s="85"/>
      <c r="AB30" s="85"/>
      <c r="AC30" s="85" t="s">
        <v>262</v>
      </c>
      <c r="AD30" s="115" t="s">
        <v>261</v>
      </c>
    </row>
    <row r="31" spans="1:30" ht="13.5" customHeight="1" x14ac:dyDescent="0.15">
      <c r="A31" s="85" t="s">
        <v>50</v>
      </c>
      <c r="B31" s="86" t="s">
        <v>307</v>
      </c>
      <c r="C31" s="85" t="s">
        <v>308</v>
      </c>
      <c r="D31" s="87">
        <f t="shared" si="0"/>
        <v>13124</v>
      </c>
      <c r="E31" s="87">
        <f t="shared" si="1"/>
        <v>1374</v>
      </c>
      <c r="F31" s="106">
        <f t="shared" si="2"/>
        <v>10.469369094788174</v>
      </c>
      <c r="G31" s="87">
        <v>1374</v>
      </c>
      <c r="H31" s="87">
        <v>0</v>
      </c>
      <c r="I31" s="87">
        <f t="shared" si="3"/>
        <v>11750</v>
      </c>
      <c r="J31" s="88">
        <f t="shared" si="4"/>
        <v>89.530630905211822</v>
      </c>
      <c r="K31" s="87">
        <v>9005</v>
      </c>
      <c r="L31" s="88">
        <f t="shared" si="5"/>
        <v>68.61475160012192</v>
      </c>
      <c r="M31" s="87">
        <v>0</v>
      </c>
      <c r="N31" s="88">
        <f t="shared" si="6"/>
        <v>0</v>
      </c>
      <c r="O31" s="87">
        <v>0</v>
      </c>
      <c r="P31" s="87">
        <f t="shared" si="7"/>
        <v>2745</v>
      </c>
      <c r="Q31" s="87">
        <v>146</v>
      </c>
      <c r="R31" s="87">
        <v>2599</v>
      </c>
      <c r="S31" s="87">
        <v>0</v>
      </c>
      <c r="T31" s="88">
        <f t="shared" si="8"/>
        <v>20.915879305089913</v>
      </c>
      <c r="U31" s="87">
        <v>86</v>
      </c>
      <c r="V31" s="85" t="s">
        <v>262</v>
      </c>
      <c r="W31" s="85"/>
      <c r="X31" s="85"/>
      <c r="Y31" s="85"/>
      <c r="Z31" s="85" t="s">
        <v>262</v>
      </c>
      <c r="AA31" s="85"/>
      <c r="AB31" s="85"/>
      <c r="AC31" s="85"/>
      <c r="AD31" s="115" t="s">
        <v>261</v>
      </c>
    </row>
    <row r="32" spans="1:30" ht="13.5" customHeight="1" x14ac:dyDescent="0.15">
      <c r="A32" s="85" t="s">
        <v>50</v>
      </c>
      <c r="B32" s="86" t="s">
        <v>309</v>
      </c>
      <c r="C32" s="85" t="s">
        <v>310</v>
      </c>
      <c r="D32" s="87">
        <f t="shared" si="0"/>
        <v>17800</v>
      </c>
      <c r="E32" s="87">
        <f t="shared" si="1"/>
        <v>295</v>
      </c>
      <c r="F32" s="106">
        <f t="shared" si="2"/>
        <v>1.657303370786517</v>
      </c>
      <c r="G32" s="87">
        <v>295</v>
      </c>
      <c r="H32" s="87">
        <v>0</v>
      </c>
      <c r="I32" s="87">
        <f t="shared" si="3"/>
        <v>17505</v>
      </c>
      <c r="J32" s="88">
        <f t="shared" si="4"/>
        <v>98.342696629213492</v>
      </c>
      <c r="K32" s="87">
        <v>17400</v>
      </c>
      <c r="L32" s="88">
        <f t="shared" si="5"/>
        <v>97.752808988764045</v>
      </c>
      <c r="M32" s="87">
        <v>0</v>
      </c>
      <c r="N32" s="88">
        <f t="shared" si="6"/>
        <v>0</v>
      </c>
      <c r="O32" s="87">
        <v>0</v>
      </c>
      <c r="P32" s="87">
        <f t="shared" si="7"/>
        <v>105</v>
      </c>
      <c r="Q32" s="87">
        <v>38</v>
      </c>
      <c r="R32" s="87">
        <v>67</v>
      </c>
      <c r="S32" s="87">
        <v>0</v>
      </c>
      <c r="T32" s="88">
        <f t="shared" si="8"/>
        <v>0.5898876404494382</v>
      </c>
      <c r="U32" s="87">
        <v>119</v>
      </c>
      <c r="V32" s="85" t="s">
        <v>262</v>
      </c>
      <c r="W32" s="85"/>
      <c r="X32" s="85"/>
      <c r="Y32" s="85"/>
      <c r="Z32" s="85"/>
      <c r="AA32" s="85" t="s">
        <v>262</v>
      </c>
      <c r="AB32" s="85"/>
      <c r="AC32" s="85"/>
      <c r="AD32" s="115" t="s">
        <v>261</v>
      </c>
    </row>
    <row r="33" spans="1:30" ht="13.5" customHeight="1" x14ac:dyDescent="0.15">
      <c r="A33" s="85" t="s">
        <v>50</v>
      </c>
      <c r="B33" s="86" t="s">
        <v>311</v>
      </c>
      <c r="C33" s="85" t="s">
        <v>312</v>
      </c>
      <c r="D33" s="87">
        <f t="shared" si="0"/>
        <v>35804</v>
      </c>
      <c r="E33" s="87">
        <f t="shared" si="1"/>
        <v>1163</v>
      </c>
      <c r="F33" s="106">
        <f t="shared" si="2"/>
        <v>3.2482404200647972</v>
      </c>
      <c r="G33" s="87">
        <v>1163</v>
      </c>
      <c r="H33" s="87">
        <v>0</v>
      </c>
      <c r="I33" s="87">
        <f t="shared" si="3"/>
        <v>34641</v>
      </c>
      <c r="J33" s="88">
        <f t="shared" si="4"/>
        <v>96.751759579935197</v>
      </c>
      <c r="K33" s="87">
        <v>33443</v>
      </c>
      <c r="L33" s="88">
        <f t="shared" si="5"/>
        <v>93.405764719025811</v>
      </c>
      <c r="M33" s="87">
        <v>0</v>
      </c>
      <c r="N33" s="88">
        <f t="shared" si="6"/>
        <v>0</v>
      </c>
      <c r="O33" s="87">
        <v>0</v>
      </c>
      <c r="P33" s="87">
        <f t="shared" si="7"/>
        <v>1198</v>
      </c>
      <c r="Q33" s="87">
        <v>236</v>
      </c>
      <c r="R33" s="87">
        <v>962</v>
      </c>
      <c r="S33" s="87">
        <v>0</v>
      </c>
      <c r="T33" s="88">
        <f t="shared" si="8"/>
        <v>3.3459948609093959</v>
      </c>
      <c r="U33" s="87">
        <v>170</v>
      </c>
      <c r="V33" s="85" t="s">
        <v>262</v>
      </c>
      <c r="W33" s="85"/>
      <c r="X33" s="85"/>
      <c r="Y33" s="85"/>
      <c r="Z33" s="85" t="s">
        <v>262</v>
      </c>
      <c r="AA33" s="85"/>
      <c r="AB33" s="85"/>
      <c r="AC33" s="85"/>
      <c r="AD33" s="115" t="s">
        <v>261</v>
      </c>
    </row>
    <row r="34" spans="1:30" ht="13.5" customHeight="1" x14ac:dyDescent="0.15">
      <c r="A34" s="85" t="s">
        <v>50</v>
      </c>
      <c r="B34" s="86" t="s">
        <v>313</v>
      </c>
      <c r="C34" s="85" t="s">
        <v>314</v>
      </c>
      <c r="D34" s="87">
        <f t="shared" si="0"/>
        <v>28022</v>
      </c>
      <c r="E34" s="87">
        <f t="shared" si="1"/>
        <v>2505</v>
      </c>
      <c r="F34" s="106">
        <f t="shared" si="2"/>
        <v>8.9394047534080361</v>
      </c>
      <c r="G34" s="87">
        <v>2505</v>
      </c>
      <c r="H34" s="87">
        <v>0</v>
      </c>
      <c r="I34" s="87">
        <f t="shared" si="3"/>
        <v>25517</v>
      </c>
      <c r="J34" s="88">
        <f t="shared" si="4"/>
        <v>91.060595246591973</v>
      </c>
      <c r="K34" s="87">
        <v>23409</v>
      </c>
      <c r="L34" s="88">
        <f t="shared" si="5"/>
        <v>83.537934480051391</v>
      </c>
      <c r="M34" s="87">
        <v>0</v>
      </c>
      <c r="N34" s="88">
        <f t="shared" si="6"/>
        <v>0</v>
      </c>
      <c r="O34" s="87">
        <v>803</v>
      </c>
      <c r="P34" s="87">
        <f t="shared" si="7"/>
        <v>1305</v>
      </c>
      <c r="Q34" s="87">
        <v>466</v>
      </c>
      <c r="R34" s="87">
        <v>839</v>
      </c>
      <c r="S34" s="87">
        <v>0</v>
      </c>
      <c r="T34" s="88">
        <f t="shared" si="8"/>
        <v>4.6570551709371211</v>
      </c>
      <c r="U34" s="87">
        <v>376</v>
      </c>
      <c r="V34" s="85"/>
      <c r="W34" s="85"/>
      <c r="X34" s="85"/>
      <c r="Y34" s="85" t="s">
        <v>262</v>
      </c>
      <c r="Z34" s="85"/>
      <c r="AA34" s="85"/>
      <c r="AB34" s="85"/>
      <c r="AC34" s="85" t="s">
        <v>262</v>
      </c>
      <c r="AD34" s="115" t="s">
        <v>261</v>
      </c>
    </row>
    <row r="35" spans="1:30" ht="13.5" customHeight="1" x14ac:dyDescent="0.15">
      <c r="A35" s="85" t="s">
        <v>50</v>
      </c>
      <c r="B35" s="86" t="s">
        <v>315</v>
      </c>
      <c r="C35" s="85" t="s">
        <v>316</v>
      </c>
      <c r="D35" s="87">
        <f t="shared" si="0"/>
        <v>7615</v>
      </c>
      <c r="E35" s="87">
        <f t="shared" si="1"/>
        <v>1613</v>
      </c>
      <c r="F35" s="106">
        <f t="shared" si="2"/>
        <v>21.181877872619829</v>
      </c>
      <c r="G35" s="87">
        <v>1613</v>
      </c>
      <c r="H35" s="87">
        <v>0</v>
      </c>
      <c r="I35" s="87">
        <f t="shared" si="3"/>
        <v>6002</v>
      </c>
      <c r="J35" s="88">
        <f t="shared" si="4"/>
        <v>78.818122127380178</v>
      </c>
      <c r="K35" s="87">
        <v>3119</v>
      </c>
      <c r="L35" s="88">
        <f t="shared" si="5"/>
        <v>40.958634274458305</v>
      </c>
      <c r="M35" s="87">
        <v>0</v>
      </c>
      <c r="N35" s="88">
        <f t="shared" si="6"/>
        <v>0</v>
      </c>
      <c r="O35" s="87">
        <v>568</v>
      </c>
      <c r="P35" s="87">
        <f t="shared" si="7"/>
        <v>2315</v>
      </c>
      <c r="Q35" s="87">
        <v>266</v>
      </c>
      <c r="R35" s="87">
        <v>2049</v>
      </c>
      <c r="S35" s="87">
        <v>0</v>
      </c>
      <c r="T35" s="88">
        <f t="shared" si="8"/>
        <v>30.400525279054495</v>
      </c>
      <c r="U35" s="87">
        <v>140</v>
      </c>
      <c r="V35" s="85" t="s">
        <v>262</v>
      </c>
      <c r="W35" s="85"/>
      <c r="X35" s="85"/>
      <c r="Y35" s="85"/>
      <c r="Z35" s="85" t="s">
        <v>262</v>
      </c>
      <c r="AA35" s="85"/>
      <c r="AB35" s="85"/>
      <c r="AC35" s="85"/>
      <c r="AD35" s="115" t="s">
        <v>261</v>
      </c>
    </row>
    <row r="36" spans="1:30" ht="13.5" customHeight="1" x14ac:dyDescent="0.15">
      <c r="A36" s="85" t="s">
        <v>50</v>
      </c>
      <c r="B36" s="86" t="s">
        <v>317</v>
      </c>
      <c r="C36" s="85" t="s">
        <v>318</v>
      </c>
      <c r="D36" s="87">
        <f t="shared" si="0"/>
        <v>5587</v>
      </c>
      <c r="E36" s="87">
        <f t="shared" si="1"/>
        <v>567</v>
      </c>
      <c r="F36" s="106">
        <f t="shared" si="2"/>
        <v>10.148559155181673</v>
      </c>
      <c r="G36" s="87">
        <v>567</v>
      </c>
      <c r="H36" s="87">
        <v>0</v>
      </c>
      <c r="I36" s="87">
        <f t="shared" si="3"/>
        <v>5020</v>
      </c>
      <c r="J36" s="88">
        <f t="shared" si="4"/>
        <v>89.851440844818327</v>
      </c>
      <c r="K36" s="87">
        <v>3234</v>
      </c>
      <c r="L36" s="88">
        <f t="shared" si="5"/>
        <v>57.88437444066583</v>
      </c>
      <c r="M36" s="87">
        <v>0</v>
      </c>
      <c r="N36" s="88">
        <f t="shared" si="6"/>
        <v>0</v>
      </c>
      <c r="O36" s="87">
        <v>0</v>
      </c>
      <c r="P36" s="87">
        <f t="shared" si="7"/>
        <v>1786</v>
      </c>
      <c r="Q36" s="87">
        <v>123</v>
      </c>
      <c r="R36" s="87">
        <v>1663</v>
      </c>
      <c r="S36" s="87">
        <v>0</v>
      </c>
      <c r="T36" s="88">
        <f t="shared" si="8"/>
        <v>31.967066404152494</v>
      </c>
      <c r="U36" s="87">
        <v>61</v>
      </c>
      <c r="V36" s="85"/>
      <c r="W36" s="85"/>
      <c r="X36" s="85"/>
      <c r="Y36" s="85" t="s">
        <v>262</v>
      </c>
      <c r="Z36" s="85"/>
      <c r="AA36" s="85"/>
      <c r="AB36" s="85"/>
      <c r="AC36" s="85" t="s">
        <v>262</v>
      </c>
      <c r="AD36" s="115" t="s">
        <v>261</v>
      </c>
    </row>
    <row r="37" spans="1:30" ht="13.5" customHeight="1" x14ac:dyDescent="0.15">
      <c r="A37" s="85" t="s">
        <v>50</v>
      </c>
      <c r="B37" s="86" t="s">
        <v>319</v>
      </c>
      <c r="C37" s="85" t="s">
        <v>320</v>
      </c>
      <c r="D37" s="87">
        <f t="shared" si="0"/>
        <v>6223</v>
      </c>
      <c r="E37" s="87">
        <f t="shared" si="1"/>
        <v>1381</v>
      </c>
      <c r="F37" s="106">
        <f t="shared" si="2"/>
        <v>22.191868873533664</v>
      </c>
      <c r="G37" s="87">
        <v>1381</v>
      </c>
      <c r="H37" s="87">
        <v>0</v>
      </c>
      <c r="I37" s="87">
        <f t="shared" si="3"/>
        <v>4842</v>
      </c>
      <c r="J37" s="88">
        <f t="shared" si="4"/>
        <v>77.808131126466336</v>
      </c>
      <c r="K37" s="87">
        <v>2648</v>
      </c>
      <c r="L37" s="88">
        <f t="shared" si="5"/>
        <v>42.551823879157965</v>
      </c>
      <c r="M37" s="87">
        <v>0</v>
      </c>
      <c r="N37" s="88">
        <f t="shared" si="6"/>
        <v>0</v>
      </c>
      <c r="O37" s="87">
        <v>711</v>
      </c>
      <c r="P37" s="87">
        <f t="shared" si="7"/>
        <v>1483</v>
      </c>
      <c r="Q37" s="87">
        <v>297</v>
      </c>
      <c r="R37" s="87">
        <v>1186</v>
      </c>
      <c r="S37" s="87">
        <v>0</v>
      </c>
      <c r="T37" s="88">
        <f t="shared" si="8"/>
        <v>23.830949702715731</v>
      </c>
      <c r="U37" s="87">
        <v>34</v>
      </c>
      <c r="V37" s="85" t="s">
        <v>262</v>
      </c>
      <c r="W37" s="85"/>
      <c r="X37" s="85"/>
      <c r="Y37" s="85"/>
      <c r="Z37" s="85" t="s">
        <v>262</v>
      </c>
      <c r="AA37" s="85"/>
      <c r="AB37" s="85"/>
      <c r="AC37" s="85"/>
      <c r="AD37" s="115" t="s">
        <v>261</v>
      </c>
    </row>
    <row r="38" spans="1:30" ht="13.5" customHeight="1" x14ac:dyDescent="0.15">
      <c r="A38" s="85" t="s">
        <v>50</v>
      </c>
      <c r="B38" s="86" t="s">
        <v>321</v>
      </c>
      <c r="C38" s="85" t="s">
        <v>322</v>
      </c>
      <c r="D38" s="87">
        <f t="shared" si="0"/>
        <v>21527</v>
      </c>
      <c r="E38" s="87">
        <f t="shared" si="1"/>
        <v>5909</v>
      </c>
      <c r="F38" s="106">
        <f t="shared" si="2"/>
        <v>27.449249779346868</v>
      </c>
      <c r="G38" s="87">
        <v>5909</v>
      </c>
      <c r="H38" s="87">
        <v>0</v>
      </c>
      <c r="I38" s="87">
        <f t="shared" si="3"/>
        <v>15618</v>
      </c>
      <c r="J38" s="88">
        <f t="shared" si="4"/>
        <v>72.550750220653143</v>
      </c>
      <c r="K38" s="87">
        <v>11976</v>
      </c>
      <c r="L38" s="88">
        <f t="shared" si="5"/>
        <v>55.632461559901515</v>
      </c>
      <c r="M38" s="87">
        <v>0</v>
      </c>
      <c r="N38" s="88">
        <f t="shared" si="6"/>
        <v>0</v>
      </c>
      <c r="O38" s="87">
        <v>8</v>
      </c>
      <c r="P38" s="87">
        <f t="shared" si="7"/>
        <v>3634</v>
      </c>
      <c r="Q38" s="87">
        <v>486</v>
      </c>
      <c r="R38" s="87">
        <v>3148</v>
      </c>
      <c r="S38" s="87">
        <v>0</v>
      </c>
      <c r="T38" s="88">
        <f t="shared" si="8"/>
        <v>16.881126027779068</v>
      </c>
      <c r="U38" s="87">
        <v>242</v>
      </c>
      <c r="V38" s="85" t="s">
        <v>262</v>
      </c>
      <c r="W38" s="85"/>
      <c r="X38" s="85"/>
      <c r="Y38" s="85"/>
      <c r="Z38" s="85" t="s">
        <v>262</v>
      </c>
      <c r="AA38" s="85"/>
      <c r="AB38" s="85"/>
      <c r="AC38" s="85"/>
      <c r="AD38" s="115" t="s">
        <v>261</v>
      </c>
    </row>
    <row r="39" spans="1:30" ht="13.5" customHeight="1" x14ac:dyDescent="0.15">
      <c r="A39" s="85" t="s">
        <v>50</v>
      </c>
      <c r="B39" s="86" t="s">
        <v>323</v>
      </c>
      <c r="C39" s="85" t="s">
        <v>324</v>
      </c>
      <c r="D39" s="87">
        <f t="shared" si="0"/>
        <v>14676</v>
      </c>
      <c r="E39" s="87">
        <f t="shared" si="1"/>
        <v>3438</v>
      </c>
      <c r="F39" s="106">
        <f t="shared" si="2"/>
        <v>23.426001635322976</v>
      </c>
      <c r="G39" s="87">
        <v>3438</v>
      </c>
      <c r="H39" s="87">
        <v>0</v>
      </c>
      <c r="I39" s="87">
        <f t="shared" si="3"/>
        <v>11238</v>
      </c>
      <c r="J39" s="88">
        <f t="shared" si="4"/>
        <v>76.573998364677024</v>
      </c>
      <c r="K39" s="87">
        <v>8410</v>
      </c>
      <c r="L39" s="88">
        <f t="shared" si="5"/>
        <v>57.304442627418915</v>
      </c>
      <c r="M39" s="87">
        <v>0</v>
      </c>
      <c r="N39" s="88">
        <f t="shared" si="6"/>
        <v>0</v>
      </c>
      <c r="O39" s="87">
        <v>0</v>
      </c>
      <c r="P39" s="87">
        <f t="shared" si="7"/>
        <v>2828</v>
      </c>
      <c r="Q39" s="87">
        <v>590</v>
      </c>
      <c r="R39" s="87">
        <v>2238</v>
      </c>
      <c r="S39" s="87">
        <v>0</v>
      </c>
      <c r="T39" s="88">
        <f t="shared" si="8"/>
        <v>19.269555737258109</v>
      </c>
      <c r="U39" s="87">
        <v>54</v>
      </c>
      <c r="V39" s="85" t="s">
        <v>262</v>
      </c>
      <c r="W39" s="85"/>
      <c r="X39" s="85"/>
      <c r="Y39" s="85"/>
      <c r="Z39" s="85" t="s">
        <v>262</v>
      </c>
      <c r="AA39" s="85"/>
      <c r="AB39" s="85"/>
      <c r="AC39" s="85"/>
      <c r="AD39" s="115" t="s">
        <v>261</v>
      </c>
    </row>
    <row r="40" spans="1:30" ht="13.5" customHeight="1" x14ac:dyDescent="0.15">
      <c r="A40" s="85" t="s">
        <v>50</v>
      </c>
      <c r="B40" s="86" t="s">
        <v>325</v>
      </c>
      <c r="C40" s="85" t="s">
        <v>326</v>
      </c>
      <c r="D40" s="87">
        <f t="shared" si="0"/>
        <v>23241</v>
      </c>
      <c r="E40" s="87">
        <f t="shared" si="1"/>
        <v>4304</v>
      </c>
      <c r="F40" s="106">
        <f t="shared" si="2"/>
        <v>18.518996600834729</v>
      </c>
      <c r="G40" s="87">
        <v>4304</v>
      </c>
      <c r="H40" s="87">
        <v>0</v>
      </c>
      <c r="I40" s="87">
        <f t="shared" si="3"/>
        <v>18937</v>
      </c>
      <c r="J40" s="88">
        <f t="shared" si="4"/>
        <v>81.48100339916526</v>
      </c>
      <c r="K40" s="87">
        <v>8715</v>
      </c>
      <c r="L40" s="88">
        <f t="shared" si="5"/>
        <v>37.49838647218278</v>
      </c>
      <c r="M40" s="87">
        <v>1177</v>
      </c>
      <c r="N40" s="88">
        <f t="shared" si="6"/>
        <v>5.0643259756464865</v>
      </c>
      <c r="O40" s="87">
        <v>5568</v>
      </c>
      <c r="P40" s="87">
        <f t="shared" si="7"/>
        <v>3477</v>
      </c>
      <c r="Q40" s="87">
        <v>1000</v>
      </c>
      <c r="R40" s="87">
        <v>2477</v>
      </c>
      <c r="S40" s="87">
        <v>0</v>
      </c>
      <c r="T40" s="88">
        <f t="shared" si="8"/>
        <v>14.960629921259844</v>
      </c>
      <c r="U40" s="87">
        <v>52</v>
      </c>
      <c r="V40" s="85" t="s">
        <v>262</v>
      </c>
      <c r="W40" s="85"/>
      <c r="X40" s="85"/>
      <c r="Y40" s="85"/>
      <c r="Z40" s="85" t="s">
        <v>262</v>
      </c>
      <c r="AA40" s="85"/>
      <c r="AB40" s="85"/>
      <c r="AC40" s="85"/>
      <c r="AD40" s="115" t="s">
        <v>261</v>
      </c>
    </row>
    <row r="41" spans="1:30" ht="13.5" customHeight="1" x14ac:dyDescent="0.15">
      <c r="A41" s="85" t="s">
        <v>50</v>
      </c>
      <c r="B41" s="86" t="s">
        <v>327</v>
      </c>
      <c r="C41" s="85" t="s">
        <v>328</v>
      </c>
      <c r="D41" s="87">
        <f t="shared" si="0"/>
        <v>5928</v>
      </c>
      <c r="E41" s="87">
        <f t="shared" si="1"/>
        <v>203</v>
      </c>
      <c r="F41" s="106">
        <f t="shared" si="2"/>
        <v>3.4244264507422399</v>
      </c>
      <c r="G41" s="87">
        <v>203</v>
      </c>
      <c r="H41" s="87">
        <v>0</v>
      </c>
      <c r="I41" s="87">
        <f t="shared" si="3"/>
        <v>5725</v>
      </c>
      <c r="J41" s="88">
        <f t="shared" si="4"/>
        <v>96.575573549257768</v>
      </c>
      <c r="K41" s="87">
        <v>4878</v>
      </c>
      <c r="L41" s="88">
        <f t="shared" si="5"/>
        <v>82.287449392712546</v>
      </c>
      <c r="M41" s="87">
        <v>0</v>
      </c>
      <c r="N41" s="88">
        <f t="shared" si="6"/>
        <v>0</v>
      </c>
      <c r="O41" s="87">
        <v>0</v>
      </c>
      <c r="P41" s="87">
        <f t="shared" si="7"/>
        <v>847</v>
      </c>
      <c r="Q41" s="87">
        <v>52</v>
      </c>
      <c r="R41" s="87">
        <v>795</v>
      </c>
      <c r="S41" s="87">
        <v>0</v>
      </c>
      <c r="T41" s="88">
        <f t="shared" si="8"/>
        <v>14.288124156545209</v>
      </c>
      <c r="U41" s="87">
        <v>229</v>
      </c>
      <c r="V41" s="85" t="s">
        <v>262</v>
      </c>
      <c r="W41" s="85"/>
      <c r="X41" s="85"/>
      <c r="Y41" s="85"/>
      <c r="Z41" s="85" t="s">
        <v>262</v>
      </c>
      <c r="AA41" s="85"/>
      <c r="AB41" s="85"/>
      <c r="AC41" s="85"/>
      <c r="AD41" s="115" t="s">
        <v>261</v>
      </c>
    </row>
    <row r="42" spans="1:30" ht="13.5" customHeight="1" x14ac:dyDescent="0.15">
      <c r="A42" s="85" t="s">
        <v>50</v>
      </c>
      <c r="B42" s="86" t="s">
        <v>329</v>
      </c>
      <c r="C42" s="85" t="s">
        <v>330</v>
      </c>
      <c r="D42" s="87">
        <f t="shared" si="0"/>
        <v>11665</v>
      </c>
      <c r="E42" s="87">
        <f t="shared" si="1"/>
        <v>2631</v>
      </c>
      <c r="F42" s="106">
        <f t="shared" si="2"/>
        <v>22.554650664380627</v>
      </c>
      <c r="G42" s="87">
        <v>2631</v>
      </c>
      <c r="H42" s="87">
        <v>0</v>
      </c>
      <c r="I42" s="87">
        <f t="shared" si="3"/>
        <v>9034</v>
      </c>
      <c r="J42" s="88">
        <f t="shared" si="4"/>
        <v>77.445349335619369</v>
      </c>
      <c r="K42" s="87">
        <v>663</v>
      </c>
      <c r="L42" s="88">
        <f t="shared" si="5"/>
        <v>5.6836690955850839</v>
      </c>
      <c r="M42" s="87">
        <v>0</v>
      </c>
      <c r="N42" s="88">
        <f t="shared" si="6"/>
        <v>0</v>
      </c>
      <c r="O42" s="87">
        <v>103</v>
      </c>
      <c r="P42" s="87">
        <f t="shared" si="7"/>
        <v>8268</v>
      </c>
      <c r="Q42" s="87">
        <v>305</v>
      </c>
      <c r="R42" s="87">
        <v>7963</v>
      </c>
      <c r="S42" s="87">
        <v>0</v>
      </c>
      <c r="T42" s="88">
        <f t="shared" si="8"/>
        <v>70.878696956708097</v>
      </c>
      <c r="U42" s="87">
        <v>203</v>
      </c>
      <c r="V42" s="85" t="s">
        <v>262</v>
      </c>
      <c r="W42" s="85"/>
      <c r="X42" s="85"/>
      <c r="Y42" s="85"/>
      <c r="Z42" s="85" t="s">
        <v>262</v>
      </c>
      <c r="AA42" s="85"/>
      <c r="AB42" s="85"/>
      <c r="AC42" s="85"/>
      <c r="AD42" s="115" t="s">
        <v>261</v>
      </c>
    </row>
    <row r="43" spans="1:30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42">
    <sortCondition ref="A8:A42"/>
    <sortCondition ref="B8:B42"/>
    <sortCondition ref="C8:C42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宮城県</v>
      </c>
      <c r="B7" s="90" t="str">
        <f>水洗化人口等!B7</f>
        <v>04000</v>
      </c>
      <c r="C7" s="89" t="s">
        <v>198</v>
      </c>
      <c r="D7" s="91">
        <f t="shared" ref="D7:D42" si="0">SUM(E7,+H7,+K7)</f>
        <v>401148</v>
      </c>
      <c r="E7" s="91">
        <f t="shared" ref="E7:E42" si="1">SUM(F7:G7)</f>
        <v>0</v>
      </c>
      <c r="F7" s="91">
        <f>SUM(F$8:F$207)</f>
        <v>0</v>
      </c>
      <c r="G7" s="91">
        <f>SUM(G$8:G$207)</f>
        <v>0</v>
      </c>
      <c r="H7" s="91">
        <f t="shared" ref="H7:H42" si="2">SUM(I7:J7)</f>
        <v>73203</v>
      </c>
      <c r="I7" s="91">
        <f>SUM(I$8:I$207)</f>
        <v>73203</v>
      </c>
      <c r="J7" s="91">
        <f>SUM(J$8:J$207)</f>
        <v>0</v>
      </c>
      <c r="K7" s="91">
        <f t="shared" ref="K7:K42" si="3">SUM(L7:M7)</f>
        <v>327945</v>
      </c>
      <c r="L7" s="91">
        <f>SUM(L$8:L$207)</f>
        <v>117234</v>
      </c>
      <c r="M7" s="91">
        <f>SUM(M$8:M$207)</f>
        <v>210711</v>
      </c>
      <c r="N7" s="91">
        <f t="shared" ref="N7:N42" si="4">SUM(O7,+V7,+AC7)</f>
        <v>401148</v>
      </c>
      <c r="O7" s="91">
        <f t="shared" ref="O7:O42" si="5">SUM(P7:U7)</f>
        <v>190437</v>
      </c>
      <c r="P7" s="91">
        <f t="shared" ref="P7:U7" si="6">SUM(P$8:P$207)</f>
        <v>190437</v>
      </c>
      <c r="Q7" s="91">
        <f t="shared" si="6"/>
        <v>0</v>
      </c>
      <c r="R7" s="91">
        <f t="shared" si="6"/>
        <v>0</v>
      </c>
      <c r="S7" s="91">
        <f t="shared" si="6"/>
        <v>0</v>
      </c>
      <c r="T7" s="91">
        <f t="shared" si="6"/>
        <v>0</v>
      </c>
      <c r="U7" s="91">
        <f t="shared" si="6"/>
        <v>0</v>
      </c>
      <c r="V7" s="91">
        <f t="shared" ref="V7:V42" si="7">SUM(W7:AB7)</f>
        <v>210711</v>
      </c>
      <c r="W7" s="91">
        <f t="shared" ref="W7:AB7" si="8">SUM(W$8:W$207)</f>
        <v>210711</v>
      </c>
      <c r="X7" s="91">
        <f t="shared" si="8"/>
        <v>0</v>
      </c>
      <c r="Y7" s="91">
        <f t="shared" si="8"/>
        <v>0</v>
      </c>
      <c r="Z7" s="91">
        <f t="shared" si="8"/>
        <v>0</v>
      </c>
      <c r="AA7" s="91">
        <f t="shared" si="8"/>
        <v>0</v>
      </c>
      <c r="AB7" s="91">
        <f t="shared" si="8"/>
        <v>0</v>
      </c>
      <c r="AC7" s="91">
        <f t="shared" ref="AC7:AC42" si="9">SUM(AD7:AE7)</f>
        <v>0</v>
      </c>
      <c r="AD7" s="91">
        <f>SUM(AD$8:AD$207)</f>
        <v>0</v>
      </c>
      <c r="AE7" s="91">
        <f>SUM(AE$8:AE$207)</f>
        <v>0</v>
      </c>
      <c r="AF7" s="91">
        <f t="shared" ref="AF7:AF42" si="10">SUM(AG7:AI7)</f>
        <v>5463</v>
      </c>
      <c r="AG7" s="91">
        <f>SUM(AG$8:AG$207)</f>
        <v>5463</v>
      </c>
      <c r="AH7" s="91">
        <f>SUM(AH$8:AH$207)</f>
        <v>0</v>
      </c>
      <c r="AI7" s="91">
        <f>SUM(AI$8:AI$207)</f>
        <v>0</v>
      </c>
      <c r="AJ7" s="91">
        <f t="shared" ref="AJ7:AJ42" si="11">SUM(AK7:AS7)</f>
        <v>7864</v>
      </c>
      <c r="AK7" s="91">
        <f t="shared" ref="AK7:AS7" si="12">SUM(AK$8:AK$207)</f>
        <v>697</v>
      </c>
      <c r="AL7" s="91">
        <f t="shared" si="12"/>
        <v>1954</v>
      </c>
      <c r="AM7" s="91">
        <f t="shared" si="12"/>
        <v>2846</v>
      </c>
      <c r="AN7" s="91">
        <f t="shared" si="12"/>
        <v>493</v>
      </c>
      <c r="AO7" s="91">
        <f t="shared" si="12"/>
        <v>0</v>
      </c>
      <c r="AP7" s="91">
        <f t="shared" si="12"/>
        <v>0</v>
      </c>
      <c r="AQ7" s="91">
        <f t="shared" si="12"/>
        <v>7</v>
      </c>
      <c r="AR7" s="91">
        <f t="shared" si="12"/>
        <v>9</v>
      </c>
      <c r="AS7" s="91">
        <f t="shared" si="12"/>
        <v>1858</v>
      </c>
      <c r="AT7" s="91">
        <f t="shared" ref="AT7:AT42" si="13">SUM(AU7:AY7)</f>
        <v>315</v>
      </c>
      <c r="AU7" s="91">
        <f>SUM(AU$8:AU$207)</f>
        <v>250</v>
      </c>
      <c r="AV7" s="91">
        <f>SUM(AV$8:AV$207)</f>
        <v>0</v>
      </c>
      <c r="AW7" s="91">
        <f>SUM(AW$8:AW$207)</f>
        <v>65</v>
      </c>
      <c r="AX7" s="91">
        <f>SUM(AX$8:AX$207)</f>
        <v>0</v>
      </c>
      <c r="AY7" s="91">
        <f>SUM(AY$8:AY$207)</f>
        <v>0</v>
      </c>
      <c r="AZ7" s="91">
        <f t="shared" ref="AZ7:AZ42" si="14">SUM(BA7:BC7)</f>
        <v>1394</v>
      </c>
      <c r="BA7" s="91">
        <f>SUM(BA$8:BA$207)</f>
        <v>1394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50</v>
      </c>
      <c r="B8" s="96" t="s">
        <v>259</v>
      </c>
      <c r="C8" s="85" t="s">
        <v>260</v>
      </c>
      <c r="D8" s="87">
        <f t="shared" si="0"/>
        <v>22357</v>
      </c>
      <c r="E8" s="87">
        <f t="shared" si="1"/>
        <v>0</v>
      </c>
      <c r="F8" s="87">
        <v>0</v>
      </c>
      <c r="G8" s="87">
        <v>0</v>
      </c>
      <c r="H8" s="87">
        <f t="shared" si="2"/>
        <v>7187</v>
      </c>
      <c r="I8" s="87">
        <v>7187</v>
      </c>
      <c r="J8" s="87">
        <v>0</v>
      </c>
      <c r="K8" s="87">
        <f t="shared" si="3"/>
        <v>15170</v>
      </c>
      <c r="L8" s="87">
        <v>2988</v>
      </c>
      <c r="M8" s="87">
        <v>12182</v>
      </c>
      <c r="N8" s="87">
        <f t="shared" si="4"/>
        <v>22357</v>
      </c>
      <c r="O8" s="87">
        <f t="shared" si="5"/>
        <v>10175</v>
      </c>
      <c r="P8" s="87">
        <v>10175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12182</v>
      </c>
      <c r="W8" s="87">
        <v>12182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346</v>
      </c>
      <c r="AG8" s="87">
        <v>346</v>
      </c>
      <c r="AH8" s="87">
        <v>0</v>
      </c>
      <c r="AI8" s="87">
        <v>0</v>
      </c>
      <c r="AJ8" s="87">
        <f t="shared" si="11"/>
        <v>344</v>
      </c>
      <c r="AK8" s="87">
        <v>0</v>
      </c>
      <c r="AL8" s="87">
        <v>0</v>
      </c>
      <c r="AM8" s="87">
        <v>3</v>
      </c>
      <c r="AN8" s="87">
        <v>341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2</v>
      </c>
      <c r="AU8" s="87">
        <v>2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50</v>
      </c>
      <c r="B9" s="96" t="s">
        <v>263</v>
      </c>
      <c r="C9" s="85" t="s">
        <v>264</v>
      </c>
      <c r="D9" s="87">
        <f t="shared" si="0"/>
        <v>40279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40279</v>
      </c>
      <c r="L9" s="87">
        <v>11349</v>
      </c>
      <c r="M9" s="87">
        <v>28930</v>
      </c>
      <c r="N9" s="87">
        <f t="shared" si="4"/>
        <v>40279</v>
      </c>
      <c r="O9" s="87">
        <f t="shared" si="5"/>
        <v>11349</v>
      </c>
      <c r="P9" s="87">
        <v>11349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28930</v>
      </c>
      <c r="W9" s="87">
        <v>28930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56</v>
      </c>
      <c r="AG9" s="87">
        <v>56</v>
      </c>
      <c r="AH9" s="87">
        <v>0</v>
      </c>
      <c r="AI9" s="87">
        <v>0</v>
      </c>
      <c r="AJ9" s="87">
        <f t="shared" si="11"/>
        <v>50</v>
      </c>
      <c r="AK9" s="87">
        <v>0</v>
      </c>
      <c r="AL9" s="87">
        <v>0</v>
      </c>
      <c r="AM9" s="87">
        <v>50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56</v>
      </c>
      <c r="AU9" s="87">
        <v>6</v>
      </c>
      <c r="AV9" s="87">
        <v>0</v>
      </c>
      <c r="AW9" s="87">
        <v>50</v>
      </c>
      <c r="AX9" s="87">
        <v>0</v>
      </c>
      <c r="AY9" s="87">
        <v>0</v>
      </c>
      <c r="AZ9" s="87">
        <f t="shared" si="14"/>
        <v>105</v>
      </c>
      <c r="BA9" s="87">
        <v>105</v>
      </c>
      <c r="BB9" s="87">
        <v>0</v>
      </c>
      <c r="BC9" s="87">
        <v>0</v>
      </c>
    </row>
    <row r="10" spans="1:55" ht="13.5" customHeight="1" x14ac:dyDescent="0.15">
      <c r="A10" s="98" t="s">
        <v>50</v>
      </c>
      <c r="B10" s="96" t="s">
        <v>265</v>
      </c>
      <c r="C10" s="85" t="s">
        <v>266</v>
      </c>
      <c r="D10" s="87">
        <f t="shared" si="0"/>
        <v>961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961</v>
      </c>
      <c r="L10" s="87">
        <v>661</v>
      </c>
      <c r="M10" s="87">
        <v>300</v>
      </c>
      <c r="N10" s="87">
        <f t="shared" si="4"/>
        <v>961</v>
      </c>
      <c r="O10" s="87">
        <f t="shared" si="5"/>
        <v>661</v>
      </c>
      <c r="P10" s="87">
        <v>661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300</v>
      </c>
      <c r="W10" s="87">
        <v>300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1</v>
      </c>
      <c r="AG10" s="87">
        <v>1</v>
      </c>
      <c r="AH10" s="87">
        <v>0</v>
      </c>
      <c r="AI10" s="87">
        <v>0</v>
      </c>
      <c r="AJ10" s="87">
        <f t="shared" si="11"/>
        <v>16</v>
      </c>
      <c r="AK10" s="87">
        <v>0</v>
      </c>
      <c r="AL10" s="87">
        <v>15</v>
      </c>
      <c r="AM10" s="87">
        <v>1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15</v>
      </c>
      <c r="BA10" s="87">
        <v>15</v>
      </c>
      <c r="BB10" s="87">
        <v>0</v>
      </c>
      <c r="BC10" s="87">
        <v>0</v>
      </c>
    </row>
    <row r="11" spans="1:55" ht="13.5" customHeight="1" x14ac:dyDescent="0.15">
      <c r="A11" s="98" t="s">
        <v>50</v>
      </c>
      <c r="B11" s="96" t="s">
        <v>267</v>
      </c>
      <c r="C11" s="85" t="s">
        <v>268</v>
      </c>
      <c r="D11" s="87">
        <f t="shared" si="0"/>
        <v>40296</v>
      </c>
      <c r="E11" s="87">
        <f t="shared" si="1"/>
        <v>0</v>
      </c>
      <c r="F11" s="87">
        <v>0</v>
      </c>
      <c r="G11" s="87">
        <v>0</v>
      </c>
      <c r="H11" s="87">
        <f t="shared" si="2"/>
        <v>19061</v>
      </c>
      <c r="I11" s="87">
        <v>19061</v>
      </c>
      <c r="J11" s="87">
        <v>0</v>
      </c>
      <c r="K11" s="87">
        <f t="shared" si="3"/>
        <v>21235</v>
      </c>
      <c r="L11" s="87">
        <v>0</v>
      </c>
      <c r="M11" s="87">
        <v>21235</v>
      </c>
      <c r="N11" s="87">
        <f t="shared" si="4"/>
        <v>40296</v>
      </c>
      <c r="O11" s="87">
        <f t="shared" si="5"/>
        <v>19061</v>
      </c>
      <c r="P11" s="87">
        <v>19061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21235</v>
      </c>
      <c r="W11" s="87">
        <v>21235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1708</v>
      </c>
      <c r="AG11" s="87">
        <v>1708</v>
      </c>
      <c r="AH11" s="87">
        <v>0</v>
      </c>
      <c r="AI11" s="87">
        <v>0</v>
      </c>
      <c r="AJ11" s="87">
        <f t="shared" si="11"/>
        <v>1708</v>
      </c>
      <c r="AK11" s="87">
        <v>0</v>
      </c>
      <c r="AL11" s="87">
        <v>0</v>
      </c>
      <c r="AM11" s="87">
        <v>3</v>
      </c>
      <c r="AN11" s="87">
        <v>152</v>
      </c>
      <c r="AO11" s="87">
        <v>0</v>
      </c>
      <c r="AP11" s="87">
        <v>0</v>
      </c>
      <c r="AQ11" s="87">
        <v>0</v>
      </c>
      <c r="AR11" s="87">
        <v>9</v>
      </c>
      <c r="AS11" s="87">
        <v>1544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50</v>
      </c>
      <c r="B12" s="96" t="s">
        <v>269</v>
      </c>
      <c r="C12" s="85" t="s">
        <v>270</v>
      </c>
      <c r="D12" s="87">
        <f t="shared" si="0"/>
        <v>8727</v>
      </c>
      <c r="E12" s="87">
        <f t="shared" si="1"/>
        <v>0</v>
      </c>
      <c r="F12" s="87">
        <v>0</v>
      </c>
      <c r="G12" s="87">
        <v>0</v>
      </c>
      <c r="H12" s="87">
        <f t="shared" si="2"/>
        <v>0</v>
      </c>
      <c r="I12" s="87">
        <v>0</v>
      </c>
      <c r="J12" s="87">
        <v>0</v>
      </c>
      <c r="K12" s="87">
        <f t="shared" si="3"/>
        <v>8727</v>
      </c>
      <c r="L12" s="87">
        <v>5257</v>
      </c>
      <c r="M12" s="87">
        <v>3470</v>
      </c>
      <c r="N12" s="87">
        <f t="shared" si="4"/>
        <v>8727</v>
      </c>
      <c r="O12" s="87">
        <f t="shared" si="5"/>
        <v>5257</v>
      </c>
      <c r="P12" s="87">
        <v>5257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3470</v>
      </c>
      <c r="W12" s="87">
        <v>3470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314</v>
      </c>
      <c r="AG12" s="87">
        <v>314</v>
      </c>
      <c r="AH12" s="87">
        <v>0</v>
      </c>
      <c r="AI12" s="87">
        <v>0</v>
      </c>
      <c r="AJ12" s="87">
        <f t="shared" si="11"/>
        <v>314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314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50</v>
      </c>
      <c r="B13" s="96" t="s">
        <v>271</v>
      </c>
      <c r="C13" s="85" t="s">
        <v>272</v>
      </c>
      <c r="D13" s="87">
        <f t="shared" si="0"/>
        <v>5775</v>
      </c>
      <c r="E13" s="87">
        <f t="shared" si="1"/>
        <v>0</v>
      </c>
      <c r="F13" s="87">
        <v>0</v>
      </c>
      <c r="G13" s="87">
        <v>0</v>
      </c>
      <c r="H13" s="87">
        <f t="shared" si="2"/>
        <v>1044</v>
      </c>
      <c r="I13" s="87">
        <v>1044</v>
      </c>
      <c r="J13" s="87">
        <v>0</v>
      </c>
      <c r="K13" s="87">
        <f t="shared" si="3"/>
        <v>4731</v>
      </c>
      <c r="L13" s="87">
        <v>0</v>
      </c>
      <c r="M13" s="87">
        <v>4731</v>
      </c>
      <c r="N13" s="87">
        <f t="shared" si="4"/>
        <v>5775</v>
      </c>
      <c r="O13" s="87">
        <f t="shared" si="5"/>
        <v>1044</v>
      </c>
      <c r="P13" s="87">
        <v>1044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4731</v>
      </c>
      <c r="W13" s="87">
        <v>4731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16</v>
      </c>
      <c r="AG13" s="87">
        <v>16</v>
      </c>
      <c r="AH13" s="87">
        <v>0</v>
      </c>
      <c r="AI13" s="87">
        <v>0</v>
      </c>
      <c r="AJ13" s="87">
        <f t="shared" si="11"/>
        <v>60</v>
      </c>
      <c r="AK13" s="87">
        <v>60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16</v>
      </c>
      <c r="AU13" s="87">
        <v>16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50</v>
      </c>
      <c r="B14" s="96" t="s">
        <v>273</v>
      </c>
      <c r="C14" s="85" t="s">
        <v>274</v>
      </c>
      <c r="D14" s="87">
        <f t="shared" si="0"/>
        <v>9861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9861</v>
      </c>
      <c r="L14" s="87">
        <v>3247</v>
      </c>
      <c r="M14" s="87">
        <v>6614</v>
      </c>
      <c r="N14" s="87">
        <f t="shared" si="4"/>
        <v>9861</v>
      </c>
      <c r="O14" s="87">
        <f t="shared" si="5"/>
        <v>3247</v>
      </c>
      <c r="P14" s="87">
        <v>3247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6614</v>
      </c>
      <c r="W14" s="87">
        <v>6614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254</v>
      </c>
      <c r="AG14" s="87">
        <v>254</v>
      </c>
      <c r="AH14" s="87">
        <v>0</v>
      </c>
      <c r="AI14" s="87">
        <v>0</v>
      </c>
      <c r="AJ14" s="87">
        <f t="shared" si="11"/>
        <v>254</v>
      </c>
      <c r="AK14" s="87">
        <v>0</v>
      </c>
      <c r="AL14" s="87">
        <v>0</v>
      </c>
      <c r="AM14" s="87">
        <v>254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50</v>
      </c>
      <c r="B15" s="96" t="s">
        <v>275</v>
      </c>
      <c r="C15" s="85" t="s">
        <v>276</v>
      </c>
      <c r="D15" s="87">
        <f t="shared" si="0"/>
        <v>810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810</v>
      </c>
      <c r="L15" s="87">
        <v>554</v>
      </c>
      <c r="M15" s="87">
        <v>256</v>
      </c>
      <c r="N15" s="87">
        <f t="shared" si="4"/>
        <v>810</v>
      </c>
      <c r="O15" s="87">
        <f t="shared" si="5"/>
        <v>554</v>
      </c>
      <c r="P15" s="87">
        <v>554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256</v>
      </c>
      <c r="W15" s="87">
        <v>256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1</v>
      </c>
      <c r="AG15" s="87">
        <v>1</v>
      </c>
      <c r="AH15" s="87">
        <v>0</v>
      </c>
      <c r="AI15" s="87">
        <v>0</v>
      </c>
      <c r="AJ15" s="87">
        <f t="shared" si="11"/>
        <v>1</v>
      </c>
      <c r="AK15" s="87">
        <v>0</v>
      </c>
      <c r="AL15" s="87">
        <v>0</v>
      </c>
      <c r="AM15" s="87">
        <v>1</v>
      </c>
      <c r="AN15" s="87">
        <v>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12</v>
      </c>
      <c r="BA15" s="87">
        <v>12</v>
      </c>
      <c r="BB15" s="87">
        <v>0</v>
      </c>
      <c r="BC15" s="87">
        <v>0</v>
      </c>
    </row>
    <row r="16" spans="1:55" ht="13.5" customHeight="1" x14ac:dyDescent="0.15">
      <c r="A16" s="98" t="s">
        <v>50</v>
      </c>
      <c r="B16" s="96" t="s">
        <v>277</v>
      </c>
      <c r="C16" s="85" t="s">
        <v>278</v>
      </c>
      <c r="D16" s="87">
        <f t="shared" si="0"/>
        <v>3373</v>
      </c>
      <c r="E16" s="87">
        <f t="shared" si="1"/>
        <v>0</v>
      </c>
      <c r="F16" s="87">
        <v>0</v>
      </c>
      <c r="G16" s="87">
        <v>0</v>
      </c>
      <c r="H16" s="87">
        <f t="shared" si="2"/>
        <v>878</v>
      </c>
      <c r="I16" s="87">
        <v>878</v>
      </c>
      <c r="J16" s="87">
        <v>0</v>
      </c>
      <c r="K16" s="87">
        <f t="shared" si="3"/>
        <v>2495</v>
      </c>
      <c r="L16" s="87">
        <v>0</v>
      </c>
      <c r="M16" s="87">
        <v>2495</v>
      </c>
      <c r="N16" s="87">
        <f t="shared" si="4"/>
        <v>3373</v>
      </c>
      <c r="O16" s="87">
        <f t="shared" si="5"/>
        <v>878</v>
      </c>
      <c r="P16" s="87">
        <v>878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2495</v>
      </c>
      <c r="W16" s="87">
        <v>2495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10</v>
      </c>
      <c r="AG16" s="87">
        <v>10</v>
      </c>
      <c r="AH16" s="87">
        <v>0</v>
      </c>
      <c r="AI16" s="87">
        <v>0</v>
      </c>
      <c r="AJ16" s="87">
        <f t="shared" si="11"/>
        <v>37</v>
      </c>
      <c r="AK16" s="87">
        <v>37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10</v>
      </c>
      <c r="AU16" s="87">
        <v>10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50</v>
      </c>
      <c r="B17" s="96" t="s">
        <v>279</v>
      </c>
      <c r="C17" s="85" t="s">
        <v>280</v>
      </c>
      <c r="D17" s="87">
        <f t="shared" si="0"/>
        <v>41823</v>
      </c>
      <c r="E17" s="87">
        <f t="shared" si="1"/>
        <v>0</v>
      </c>
      <c r="F17" s="87">
        <v>0</v>
      </c>
      <c r="G17" s="87">
        <v>0</v>
      </c>
      <c r="H17" s="87">
        <f t="shared" si="2"/>
        <v>19305</v>
      </c>
      <c r="I17" s="87">
        <v>19305</v>
      </c>
      <c r="J17" s="87">
        <v>0</v>
      </c>
      <c r="K17" s="87">
        <f t="shared" si="3"/>
        <v>22518</v>
      </c>
      <c r="L17" s="87">
        <v>0</v>
      </c>
      <c r="M17" s="87">
        <v>22518</v>
      </c>
      <c r="N17" s="87">
        <f t="shared" si="4"/>
        <v>41823</v>
      </c>
      <c r="O17" s="87">
        <f t="shared" si="5"/>
        <v>19305</v>
      </c>
      <c r="P17" s="87">
        <v>19305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22518</v>
      </c>
      <c r="W17" s="87">
        <v>22518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18</v>
      </c>
      <c r="AG17" s="87">
        <v>18</v>
      </c>
      <c r="AH17" s="87">
        <v>0</v>
      </c>
      <c r="AI17" s="87">
        <v>0</v>
      </c>
      <c r="AJ17" s="87">
        <f t="shared" si="11"/>
        <v>18</v>
      </c>
      <c r="AK17" s="87">
        <v>0</v>
      </c>
      <c r="AL17" s="87">
        <v>0</v>
      </c>
      <c r="AM17" s="87">
        <v>18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126</v>
      </c>
      <c r="BA17" s="87">
        <v>126</v>
      </c>
      <c r="BB17" s="87">
        <v>0</v>
      </c>
      <c r="BC17" s="87">
        <v>0</v>
      </c>
    </row>
    <row r="18" spans="1:55" ht="13.5" customHeight="1" x14ac:dyDescent="0.15">
      <c r="A18" s="98" t="s">
        <v>50</v>
      </c>
      <c r="B18" s="96" t="s">
        <v>281</v>
      </c>
      <c r="C18" s="85" t="s">
        <v>282</v>
      </c>
      <c r="D18" s="87">
        <f t="shared" si="0"/>
        <v>32735</v>
      </c>
      <c r="E18" s="87">
        <f t="shared" si="1"/>
        <v>0</v>
      </c>
      <c r="F18" s="87">
        <v>0</v>
      </c>
      <c r="G18" s="87">
        <v>0</v>
      </c>
      <c r="H18" s="87">
        <f t="shared" si="2"/>
        <v>20501</v>
      </c>
      <c r="I18" s="87">
        <v>20501</v>
      </c>
      <c r="J18" s="87">
        <v>0</v>
      </c>
      <c r="K18" s="87">
        <f t="shared" si="3"/>
        <v>12234</v>
      </c>
      <c r="L18" s="87">
        <v>0</v>
      </c>
      <c r="M18" s="87">
        <v>12234</v>
      </c>
      <c r="N18" s="87">
        <f t="shared" si="4"/>
        <v>32735</v>
      </c>
      <c r="O18" s="87">
        <f t="shared" si="5"/>
        <v>20501</v>
      </c>
      <c r="P18" s="87">
        <v>20501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12234</v>
      </c>
      <c r="W18" s="87">
        <v>12234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0</v>
      </c>
      <c r="AG18" s="87">
        <v>0</v>
      </c>
      <c r="AH18" s="87">
        <v>0</v>
      </c>
      <c r="AI18" s="87">
        <v>0</v>
      </c>
      <c r="AJ18" s="87">
        <f t="shared" si="11"/>
        <v>1067</v>
      </c>
      <c r="AK18" s="87">
        <v>180</v>
      </c>
      <c r="AL18" s="87">
        <v>887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50</v>
      </c>
      <c r="B19" s="96" t="s">
        <v>283</v>
      </c>
      <c r="C19" s="85" t="s">
        <v>284</v>
      </c>
      <c r="D19" s="87">
        <f t="shared" si="0"/>
        <v>6548</v>
      </c>
      <c r="E19" s="87">
        <f t="shared" si="1"/>
        <v>0</v>
      </c>
      <c r="F19" s="87">
        <v>0</v>
      </c>
      <c r="G19" s="87">
        <v>0</v>
      </c>
      <c r="H19" s="87">
        <f t="shared" si="2"/>
        <v>0</v>
      </c>
      <c r="I19" s="87">
        <v>0</v>
      </c>
      <c r="J19" s="87">
        <v>0</v>
      </c>
      <c r="K19" s="87">
        <f t="shared" si="3"/>
        <v>6548</v>
      </c>
      <c r="L19" s="87">
        <v>2014</v>
      </c>
      <c r="M19" s="87">
        <v>4534</v>
      </c>
      <c r="N19" s="87">
        <f t="shared" si="4"/>
        <v>6548</v>
      </c>
      <c r="O19" s="87">
        <f t="shared" si="5"/>
        <v>2014</v>
      </c>
      <c r="P19" s="87">
        <v>2014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4534</v>
      </c>
      <c r="W19" s="87">
        <v>4534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8</v>
      </c>
      <c r="AG19" s="87">
        <v>8</v>
      </c>
      <c r="AH19" s="87">
        <v>0</v>
      </c>
      <c r="AI19" s="87">
        <v>0</v>
      </c>
      <c r="AJ19" s="87">
        <f t="shared" si="11"/>
        <v>145</v>
      </c>
      <c r="AK19" s="87">
        <v>145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8</v>
      </c>
      <c r="AU19" s="87">
        <v>8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17</v>
      </c>
      <c r="BA19" s="87">
        <v>17</v>
      </c>
      <c r="BB19" s="87">
        <v>0</v>
      </c>
      <c r="BC19" s="87">
        <v>0</v>
      </c>
    </row>
    <row r="20" spans="1:55" ht="13.5" customHeight="1" x14ac:dyDescent="0.15">
      <c r="A20" s="98" t="s">
        <v>50</v>
      </c>
      <c r="B20" s="96" t="s">
        <v>285</v>
      </c>
      <c r="C20" s="85" t="s">
        <v>286</v>
      </c>
      <c r="D20" s="87">
        <f t="shared" si="0"/>
        <v>86228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86228</v>
      </c>
      <c r="L20" s="87">
        <v>51653</v>
      </c>
      <c r="M20" s="87">
        <v>34575</v>
      </c>
      <c r="N20" s="87">
        <f t="shared" si="4"/>
        <v>86228</v>
      </c>
      <c r="O20" s="87">
        <f t="shared" si="5"/>
        <v>51653</v>
      </c>
      <c r="P20" s="87">
        <v>51653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34575</v>
      </c>
      <c r="W20" s="87">
        <v>34575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1044</v>
      </c>
      <c r="AG20" s="87">
        <v>1044</v>
      </c>
      <c r="AH20" s="87">
        <v>0</v>
      </c>
      <c r="AI20" s="87">
        <v>0</v>
      </c>
      <c r="AJ20" s="87">
        <f t="shared" si="11"/>
        <v>1290</v>
      </c>
      <c r="AK20" s="87">
        <v>0</v>
      </c>
      <c r="AL20" s="87">
        <v>397</v>
      </c>
      <c r="AM20" s="87">
        <v>893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151</v>
      </c>
      <c r="AU20" s="87">
        <v>151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397</v>
      </c>
      <c r="BA20" s="87">
        <v>397</v>
      </c>
      <c r="BB20" s="87">
        <v>0</v>
      </c>
      <c r="BC20" s="87">
        <v>0</v>
      </c>
    </row>
    <row r="21" spans="1:55" ht="13.5" customHeight="1" x14ac:dyDescent="0.15">
      <c r="A21" s="98" t="s">
        <v>50</v>
      </c>
      <c r="B21" s="96" t="s">
        <v>287</v>
      </c>
      <c r="C21" s="85" t="s">
        <v>288</v>
      </c>
      <c r="D21" s="87">
        <f t="shared" si="0"/>
        <v>2221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2221</v>
      </c>
      <c r="L21" s="87">
        <v>503</v>
      </c>
      <c r="M21" s="87">
        <v>1718</v>
      </c>
      <c r="N21" s="87">
        <f t="shared" si="4"/>
        <v>2221</v>
      </c>
      <c r="O21" s="87">
        <f t="shared" si="5"/>
        <v>503</v>
      </c>
      <c r="P21" s="87">
        <v>503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1718</v>
      </c>
      <c r="W21" s="87">
        <v>1718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2</v>
      </c>
      <c r="AG21" s="87">
        <v>2</v>
      </c>
      <c r="AH21" s="87">
        <v>0</v>
      </c>
      <c r="AI21" s="87">
        <v>0</v>
      </c>
      <c r="AJ21" s="87">
        <f t="shared" si="11"/>
        <v>31</v>
      </c>
      <c r="AK21" s="87">
        <v>31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2</v>
      </c>
      <c r="AU21" s="87">
        <v>2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50</v>
      </c>
      <c r="B22" s="96" t="s">
        <v>289</v>
      </c>
      <c r="C22" s="85" t="s">
        <v>290</v>
      </c>
      <c r="D22" s="87">
        <f t="shared" si="0"/>
        <v>3883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3883</v>
      </c>
      <c r="L22" s="87">
        <v>1641</v>
      </c>
      <c r="M22" s="87">
        <v>2242</v>
      </c>
      <c r="N22" s="87">
        <f t="shared" si="4"/>
        <v>3883</v>
      </c>
      <c r="O22" s="87">
        <f t="shared" si="5"/>
        <v>1641</v>
      </c>
      <c r="P22" s="87">
        <v>1641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2242</v>
      </c>
      <c r="W22" s="87">
        <v>2242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98</v>
      </c>
      <c r="AG22" s="87">
        <v>98</v>
      </c>
      <c r="AH22" s="87">
        <v>0</v>
      </c>
      <c r="AI22" s="87">
        <v>0</v>
      </c>
      <c r="AJ22" s="87">
        <f t="shared" si="11"/>
        <v>98</v>
      </c>
      <c r="AK22" s="87">
        <v>0</v>
      </c>
      <c r="AL22" s="87">
        <v>0</v>
      </c>
      <c r="AM22" s="87">
        <v>98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50</v>
      </c>
      <c r="B23" s="96" t="s">
        <v>291</v>
      </c>
      <c r="C23" s="85" t="s">
        <v>292</v>
      </c>
      <c r="D23" s="87">
        <f t="shared" si="0"/>
        <v>273</v>
      </c>
      <c r="E23" s="87">
        <f t="shared" si="1"/>
        <v>0</v>
      </c>
      <c r="F23" s="87">
        <v>0</v>
      </c>
      <c r="G23" s="87">
        <v>0</v>
      </c>
      <c r="H23" s="87">
        <f t="shared" si="2"/>
        <v>0</v>
      </c>
      <c r="I23" s="87">
        <v>0</v>
      </c>
      <c r="J23" s="87">
        <v>0</v>
      </c>
      <c r="K23" s="87">
        <f t="shared" si="3"/>
        <v>273</v>
      </c>
      <c r="L23" s="87">
        <v>174</v>
      </c>
      <c r="M23" s="87">
        <v>99</v>
      </c>
      <c r="N23" s="87">
        <f t="shared" si="4"/>
        <v>273</v>
      </c>
      <c r="O23" s="87">
        <f t="shared" si="5"/>
        <v>174</v>
      </c>
      <c r="P23" s="87">
        <v>174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99</v>
      </c>
      <c r="W23" s="87">
        <v>99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10</v>
      </c>
      <c r="AG23" s="87">
        <v>10</v>
      </c>
      <c r="AH23" s="87">
        <v>0</v>
      </c>
      <c r="AI23" s="87">
        <v>0</v>
      </c>
      <c r="AJ23" s="87">
        <f t="shared" si="11"/>
        <v>10</v>
      </c>
      <c r="AK23" s="87">
        <v>0</v>
      </c>
      <c r="AL23" s="87">
        <v>0</v>
      </c>
      <c r="AM23" s="87">
        <v>10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50</v>
      </c>
      <c r="B24" s="96" t="s">
        <v>293</v>
      </c>
      <c r="C24" s="85" t="s">
        <v>294</v>
      </c>
      <c r="D24" s="87">
        <f t="shared" si="0"/>
        <v>1731</v>
      </c>
      <c r="E24" s="87">
        <f t="shared" si="1"/>
        <v>0</v>
      </c>
      <c r="F24" s="87">
        <v>0</v>
      </c>
      <c r="G24" s="87">
        <v>0</v>
      </c>
      <c r="H24" s="87">
        <f t="shared" si="2"/>
        <v>0</v>
      </c>
      <c r="I24" s="87">
        <v>0</v>
      </c>
      <c r="J24" s="87">
        <v>0</v>
      </c>
      <c r="K24" s="87">
        <f t="shared" si="3"/>
        <v>1731</v>
      </c>
      <c r="L24" s="87">
        <v>852</v>
      </c>
      <c r="M24" s="87">
        <v>879</v>
      </c>
      <c r="N24" s="87">
        <f t="shared" si="4"/>
        <v>1731</v>
      </c>
      <c r="O24" s="87">
        <f t="shared" si="5"/>
        <v>852</v>
      </c>
      <c r="P24" s="87">
        <v>852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879</v>
      </c>
      <c r="W24" s="87">
        <v>879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51</v>
      </c>
      <c r="AG24" s="87">
        <v>51</v>
      </c>
      <c r="AH24" s="87">
        <v>0</v>
      </c>
      <c r="AI24" s="87">
        <v>0</v>
      </c>
      <c r="AJ24" s="87">
        <f t="shared" si="11"/>
        <v>51</v>
      </c>
      <c r="AK24" s="87">
        <v>0</v>
      </c>
      <c r="AL24" s="87">
        <v>0</v>
      </c>
      <c r="AM24" s="87">
        <v>51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50</v>
      </c>
      <c r="B25" s="96" t="s">
        <v>295</v>
      </c>
      <c r="C25" s="85" t="s">
        <v>296</v>
      </c>
      <c r="D25" s="87">
        <f t="shared" si="0"/>
        <v>3800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3800</v>
      </c>
      <c r="L25" s="87">
        <v>1903</v>
      </c>
      <c r="M25" s="87">
        <v>1897</v>
      </c>
      <c r="N25" s="87">
        <f t="shared" si="4"/>
        <v>3800</v>
      </c>
      <c r="O25" s="87">
        <f t="shared" si="5"/>
        <v>1903</v>
      </c>
      <c r="P25" s="87">
        <v>1903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1897</v>
      </c>
      <c r="W25" s="87">
        <v>1897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113</v>
      </c>
      <c r="AG25" s="87">
        <v>113</v>
      </c>
      <c r="AH25" s="87">
        <v>0</v>
      </c>
      <c r="AI25" s="87">
        <v>0</v>
      </c>
      <c r="AJ25" s="87">
        <f t="shared" si="11"/>
        <v>113</v>
      </c>
      <c r="AK25" s="87">
        <v>0</v>
      </c>
      <c r="AL25" s="87">
        <v>0</v>
      </c>
      <c r="AM25" s="87">
        <v>113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50</v>
      </c>
      <c r="B26" s="96" t="s">
        <v>297</v>
      </c>
      <c r="C26" s="85" t="s">
        <v>298</v>
      </c>
      <c r="D26" s="87">
        <f t="shared" si="0"/>
        <v>8111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8111</v>
      </c>
      <c r="L26" s="87">
        <v>3146</v>
      </c>
      <c r="M26" s="87">
        <v>4965</v>
      </c>
      <c r="N26" s="87">
        <f t="shared" si="4"/>
        <v>8111</v>
      </c>
      <c r="O26" s="87">
        <f t="shared" si="5"/>
        <v>3146</v>
      </c>
      <c r="P26" s="87">
        <v>3146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4965</v>
      </c>
      <c r="W26" s="87">
        <v>4965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188</v>
      </c>
      <c r="AG26" s="87">
        <v>188</v>
      </c>
      <c r="AH26" s="87">
        <v>0</v>
      </c>
      <c r="AI26" s="87">
        <v>0</v>
      </c>
      <c r="AJ26" s="87">
        <f t="shared" si="11"/>
        <v>188</v>
      </c>
      <c r="AK26" s="87">
        <v>0</v>
      </c>
      <c r="AL26" s="87">
        <v>0</v>
      </c>
      <c r="AM26" s="87">
        <v>188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50</v>
      </c>
      <c r="B27" s="96" t="s">
        <v>299</v>
      </c>
      <c r="C27" s="85" t="s">
        <v>300</v>
      </c>
      <c r="D27" s="87">
        <f t="shared" si="0"/>
        <v>2390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2390</v>
      </c>
      <c r="L27" s="87">
        <v>1270</v>
      </c>
      <c r="M27" s="87">
        <v>1120</v>
      </c>
      <c r="N27" s="87">
        <f t="shared" si="4"/>
        <v>2390</v>
      </c>
      <c r="O27" s="87">
        <f t="shared" si="5"/>
        <v>1270</v>
      </c>
      <c r="P27" s="87">
        <v>1270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1120</v>
      </c>
      <c r="W27" s="87">
        <v>1120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76</v>
      </c>
      <c r="AG27" s="87">
        <v>76</v>
      </c>
      <c r="AH27" s="87">
        <v>0</v>
      </c>
      <c r="AI27" s="87">
        <v>0</v>
      </c>
      <c r="AJ27" s="87">
        <f t="shared" si="11"/>
        <v>76</v>
      </c>
      <c r="AK27" s="87">
        <v>0</v>
      </c>
      <c r="AL27" s="87">
        <v>0</v>
      </c>
      <c r="AM27" s="87">
        <v>76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50</v>
      </c>
      <c r="B28" s="96" t="s">
        <v>301</v>
      </c>
      <c r="C28" s="85" t="s">
        <v>302</v>
      </c>
      <c r="D28" s="87">
        <f t="shared" si="0"/>
        <v>5699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5699</v>
      </c>
      <c r="L28" s="87">
        <v>2042</v>
      </c>
      <c r="M28" s="87">
        <v>3657</v>
      </c>
      <c r="N28" s="87">
        <f t="shared" si="4"/>
        <v>5699</v>
      </c>
      <c r="O28" s="87">
        <f t="shared" si="5"/>
        <v>2042</v>
      </c>
      <c r="P28" s="87">
        <v>2042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3657</v>
      </c>
      <c r="W28" s="87">
        <v>3657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160</v>
      </c>
      <c r="AG28" s="87">
        <v>160</v>
      </c>
      <c r="AH28" s="87">
        <v>0</v>
      </c>
      <c r="AI28" s="87">
        <v>0</v>
      </c>
      <c r="AJ28" s="87">
        <f t="shared" si="11"/>
        <v>160</v>
      </c>
      <c r="AK28" s="87">
        <v>0</v>
      </c>
      <c r="AL28" s="87">
        <v>0</v>
      </c>
      <c r="AM28" s="87">
        <v>160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50</v>
      </c>
      <c r="B29" s="96" t="s">
        <v>303</v>
      </c>
      <c r="C29" s="85" t="s">
        <v>304</v>
      </c>
      <c r="D29" s="87">
        <f t="shared" si="0"/>
        <v>5502</v>
      </c>
      <c r="E29" s="87">
        <f t="shared" si="1"/>
        <v>0</v>
      </c>
      <c r="F29" s="87">
        <v>0</v>
      </c>
      <c r="G29" s="87">
        <v>0</v>
      </c>
      <c r="H29" s="87">
        <f t="shared" si="2"/>
        <v>1383</v>
      </c>
      <c r="I29" s="87">
        <v>1383</v>
      </c>
      <c r="J29" s="87">
        <v>0</v>
      </c>
      <c r="K29" s="87">
        <f t="shared" si="3"/>
        <v>4119</v>
      </c>
      <c r="L29" s="87">
        <v>0</v>
      </c>
      <c r="M29" s="87">
        <v>4119</v>
      </c>
      <c r="N29" s="87">
        <f t="shared" si="4"/>
        <v>5502</v>
      </c>
      <c r="O29" s="87">
        <f t="shared" si="5"/>
        <v>1383</v>
      </c>
      <c r="P29" s="87">
        <v>1383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4119</v>
      </c>
      <c r="W29" s="87">
        <v>4119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59</v>
      </c>
      <c r="AG29" s="87">
        <v>59</v>
      </c>
      <c r="AH29" s="87">
        <v>0</v>
      </c>
      <c r="AI29" s="87">
        <v>0</v>
      </c>
      <c r="AJ29" s="87">
        <f t="shared" si="11"/>
        <v>59</v>
      </c>
      <c r="AK29" s="87">
        <v>0</v>
      </c>
      <c r="AL29" s="87">
        <v>0</v>
      </c>
      <c r="AM29" s="87">
        <v>59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 t="shared" si="13"/>
        <v>15</v>
      </c>
      <c r="AU29" s="87">
        <v>0</v>
      </c>
      <c r="AV29" s="87">
        <v>0</v>
      </c>
      <c r="AW29" s="87">
        <v>15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50</v>
      </c>
      <c r="B30" s="96" t="s">
        <v>305</v>
      </c>
      <c r="C30" s="85" t="s">
        <v>306</v>
      </c>
      <c r="D30" s="87">
        <f t="shared" si="0"/>
        <v>3016</v>
      </c>
      <c r="E30" s="87">
        <f t="shared" si="1"/>
        <v>0</v>
      </c>
      <c r="F30" s="87">
        <v>0</v>
      </c>
      <c r="G30" s="87">
        <v>0</v>
      </c>
      <c r="H30" s="87">
        <f t="shared" si="2"/>
        <v>911</v>
      </c>
      <c r="I30" s="87">
        <v>911</v>
      </c>
      <c r="J30" s="87">
        <v>0</v>
      </c>
      <c r="K30" s="87">
        <f t="shared" si="3"/>
        <v>2105</v>
      </c>
      <c r="L30" s="87">
        <v>0</v>
      </c>
      <c r="M30" s="87">
        <v>2105</v>
      </c>
      <c r="N30" s="87">
        <f t="shared" si="4"/>
        <v>3016</v>
      </c>
      <c r="O30" s="87">
        <f t="shared" si="5"/>
        <v>911</v>
      </c>
      <c r="P30" s="87">
        <v>911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2105</v>
      </c>
      <c r="W30" s="87">
        <v>2105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0</v>
      </c>
      <c r="AD30" s="87">
        <v>0</v>
      </c>
      <c r="AE30" s="87">
        <v>0</v>
      </c>
      <c r="AF30" s="87">
        <f t="shared" si="10"/>
        <v>9</v>
      </c>
      <c r="AG30" s="87">
        <v>9</v>
      </c>
      <c r="AH30" s="87">
        <v>0</v>
      </c>
      <c r="AI30" s="87">
        <v>0</v>
      </c>
      <c r="AJ30" s="87">
        <f t="shared" si="11"/>
        <v>34</v>
      </c>
      <c r="AK30" s="87">
        <v>34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0</v>
      </c>
      <c r="AT30" s="87">
        <f t="shared" si="13"/>
        <v>9</v>
      </c>
      <c r="AU30" s="87">
        <v>9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50</v>
      </c>
      <c r="B31" s="96" t="s">
        <v>307</v>
      </c>
      <c r="C31" s="85" t="s">
        <v>308</v>
      </c>
      <c r="D31" s="87">
        <f t="shared" si="0"/>
        <v>3749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3749</v>
      </c>
      <c r="L31" s="87">
        <v>2423</v>
      </c>
      <c r="M31" s="87">
        <v>1326</v>
      </c>
      <c r="N31" s="87">
        <f t="shared" si="4"/>
        <v>3749</v>
      </c>
      <c r="O31" s="87">
        <f t="shared" si="5"/>
        <v>2423</v>
      </c>
      <c r="P31" s="87">
        <v>2423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1326</v>
      </c>
      <c r="W31" s="87">
        <v>1326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0</v>
      </c>
      <c r="AD31" s="87">
        <v>0</v>
      </c>
      <c r="AE31" s="87">
        <v>0</v>
      </c>
      <c r="AF31" s="87">
        <f t="shared" si="10"/>
        <v>5</v>
      </c>
      <c r="AG31" s="87">
        <v>5</v>
      </c>
      <c r="AH31" s="87">
        <v>0</v>
      </c>
      <c r="AI31" s="87">
        <v>0</v>
      </c>
      <c r="AJ31" s="87">
        <f t="shared" si="11"/>
        <v>5</v>
      </c>
      <c r="AK31" s="87">
        <v>0</v>
      </c>
      <c r="AL31" s="87">
        <v>0</v>
      </c>
      <c r="AM31" s="87">
        <v>5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56</v>
      </c>
      <c r="BA31" s="87">
        <v>56</v>
      </c>
      <c r="BB31" s="87">
        <v>0</v>
      </c>
      <c r="BC31" s="87">
        <v>0</v>
      </c>
    </row>
    <row r="32" spans="1:55" ht="13.5" customHeight="1" x14ac:dyDescent="0.15">
      <c r="A32" s="98" t="s">
        <v>50</v>
      </c>
      <c r="B32" s="96" t="s">
        <v>309</v>
      </c>
      <c r="C32" s="85" t="s">
        <v>310</v>
      </c>
      <c r="D32" s="87">
        <f t="shared" si="0"/>
        <v>489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489</v>
      </c>
      <c r="L32" s="87">
        <v>363</v>
      </c>
      <c r="M32" s="87">
        <v>126</v>
      </c>
      <c r="N32" s="87">
        <f t="shared" si="4"/>
        <v>489</v>
      </c>
      <c r="O32" s="87">
        <f t="shared" si="5"/>
        <v>363</v>
      </c>
      <c r="P32" s="87">
        <v>363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126</v>
      </c>
      <c r="W32" s="87">
        <v>126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8</v>
      </c>
      <c r="AG32" s="87">
        <v>8</v>
      </c>
      <c r="AH32" s="87">
        <v>0</v>
      </c>
      <c r="AI32" s="87">
        <v>0</v>
      </c>
      <c r="AJ32" s="87">
        <f t="shared" si="11"/>
        <v>8</v>
      </c>
      <c r="AK32" s="87">
        <v>0</v>
      </c>
      <c r="AL32" s="87">
        <v>0</v>
      </c>
      <c r="AM32" s="87">
        <v>1</v>
      </c>
      <c r="AN32" s="87">
        <v>0</v>
      </c>
      <c r="AO32" s="87">
        <v>0</v>
      </c>
      <c r="AP32" s="87">
        <v>0</v>
      </c>
      <c r="AQ32" s="87">
        <v>7</v>
      </c>
      <c r="AR32" s="87">
        <v>0</v>
      </c>
      <c r="AS32" s="87">
        <v>0</v>
      </c>
      <c r="AT32" s="87">
        <f t="shared" si="13"/>
        <v>0</v>
      </c>
      <c r="AU32" s="87">
        <v>0</v>
      </c>
      <c r="AV32" s="87">
        <v>0</v>
      </c>
      <c r="AW32" s="87">
        <v>0</v>
      </c>
      <c r="AX32" s="87">
        <v>0</v>
      </c>
      <c r="AY32" s="87">
        <v>0</v>
      </c>
      <c r="AZ32" s="87">
        <f t="shared" si="14"/>
        <v>7</v>
      </c>
      <c r="BA32" s="87">
        <v>7</v>
      </c>
      <c r="BB32" s="87">
        <v>0</v>
      </c>
      <c r="BC32" s="87">
        <v>0</v>
      </c>
    </row>
    <row r="33" spans="1:55" ht="13.5" customHeight="1" x14ac:dyDescent="0.15">
      <c r="A33" s="98" t="s">
        <v>50</v>
      </c>
      <c r="B33" s="96" t="s">
        <v>311</v>
      </c>
      <c r="C33" s="85" t="s">
        <v>312</v>
      </c>
      <c r="D33" s="87">
        <f t="shared" si="0"/>
        <v>2172</v>
      </c>
      <c r="E33" s="87">
        <f t="shared" si="1"/>
        <v>0</v>
      </c>
      <c r="F33" s="87">
        <v>0</v>
      </c>
      <c r="G33" s="87">
        <v>0</v>
      </c>
      <c r="H33" s="87">
        <f t="shared" si="2"/>
        <v>0</v>
      </c>
      <c r="I33" s="87">
        <v>0</v>
      </c>
      <c r="J33" s="87">
        <v>0</v>
      </c>
      <c r="K33" s="87">
        <f t="shared" si="3"/>
        <v>2172</v>
      </c>
      <c r="L33" s="87">
        <v>1094</v>
      </c>
      <c r="M33" s="87">
        <v>1078</v>
      </c>
      <c r="N33" s="87">
        <f t="shared" si="4"/>
        <v>2172</v>
      </c>
      <c r="O33" s="87">
        <f t="shared" si="5"/>
        <v>1094</v>
      </c>
      <c r="P33" s="87">
        <v>1094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1078</v>
      </c>
      <c r="W33" s="87">
        <v>1078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2</v>
      </c>
      <c r="AG33" s="87">
        <v>2</v>
      </c>
      <c r="AH33" s="87">
        <v>0</v>
      </c>
      <c r="AI33" s="87">
        <v>0</v>
      </c>
      <c r="AJ33" s="87">
        <f t="shared" si="11"/>
        <v>35</v>
      </c>
      <c r="AK33" s="87">
        <v>0</v>
      </c>
      <c r="AL33" s="87">
        <v>33</v>
      </c>
      <c r="AM33" s="87">
        <v>2</v>
      </c>
      <c r="AN33" s="87">
        <v>0</v>
      </c>
      <c r="AO33" s="87">
        <v>0</v>
      </c>
      <c r="AP33" s="87">
        <v>0</v>
      </c>
      <c r="AQ33" s="87">
        <v>0</v>
      </c>
      <c r="AR33" s="87">
        <v>0</v>
      </c>
      <c r="AS33" s="87">
        <v>0</v>
      </c>
      <c r="AT33" s="87">
        <f t="shared" si="13"/>
        <v>0</v>
      </c>
      <c r="AU33" s="87">
        <v>0</v>
      </c>
      <c r="AV33" s="87">
        <v>0</v>
      </c>
      <c r="AW33" s="87">
        <v>0</v>
      </c>
      <c r="AX33" s="87">
        <v>0</v>
      </c>
      <c r="AY33" s="87">
        <v>0</v>
      </c>
      <c r="AZ33" s="87">
        <f t="shared" si="14"/>
        <v>33</v>
      </c>
      <c r="BA33" s="87">
        <v>33</v>
      </c>
      <c r="BB33" s="87">
        <v>0</v>
      </c>
      <c r="BC33" s="87">
        <v>0</v>
      </c>
    </row>
    <row r="34" spans="1:55" ht="13.5" customHeight="1" x14ac:dyDescent="0.15">
      <c r="A34" s="98" t="s">
        <v>50</v>
      </c>
      <c r="B34" s="96" t="s">
        <v>313</v>
      </c>
      <c r="C34" s="85" t="s">
        <v>314</v>
      </c>
      <c r="D34" s="87">
        <f t="shared" si="0"/>
        <v>4759</v>
      </c>
      <c r="E34" s="87">
        <f t="shared" si="1"/>
        <v>0</v>
      </c>
      <c r="F34" s="87">
        <v>0</v>
      </c>
      <c r="G34" s="87">
        <v>0</v>
      </c>
      <c r="H34" s="87">
        <f t="shared" si="2"/>
        <v>0</v>
      </c>
      <c r="I34" s="87">
        <v>0</v>
      </c>
      <c r="J34" s="87">
        <v>0</v>
      </c>
      <c r="K34" s="87">
        <f t="shared" si="3"/>
        <v>4759</v>
      </c>
      <c r="L34" s="87">
        <v>1601</v>
      </c>
      <c r="M34" s="87">
        <v>3158</v>
      </c>
      <c r="N34" s="87">
        <f t="shared" si="4"/>
        <v>4759</v>
      </c>
      <c r="O34" s="87">
        <f t="shared" si="5"/>
        <v>1601</v>
      </c>
      <c r="P34" s="87">
        <v>1601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3158</v>
      </c>
      <c r="W34" s="87">
        <v>3158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4</v>
      </c>
      <c r="AG34" s="87">
        <v>4</v>
      </c>
      <c r="AH34" s="87">
        <v>0</v>
      </c>
      <c r="AI34" s="87">
        <v>0</v>
      </c>
      <c r="AJ34" s="87">
        <f t="shared" si="11"/>
        <v>66</v>
      </c>
      <c r="AK34" s="87">
        <v>66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87">
        <v>0</v>
      </c>
      <c r="AT34" s="87">
        <f t="shared" si="13"/>
        <v>4</v>
      </c>
      <c r="AU34" s="87">
        <v>4</v>
      </c>
      <c r="AV34" s="87">
        <v>0</v>
      </c>
      <c r="AW34" s="87">
        <v>0</v>
      </c>
      <c r="AX34" s="87">
        <v>0</v>
      </c>
      <c r="AY34" s="87">
        <v>0</v>
      </c>
      <c r="AZ34" s="87">
        <f t="shared" si="14"/>
        <v>0</v>
      </c>
      <c r="BA34" s="87">
        <v>0</v>
      </c>
      <c r="BB34" s="87">
        <v>0</v>
      </c>
      <c r="BC34" s="87">
        <v>0</v>
      </c>
    </row>
    <row r="35" spans="1:55" ht="13.5" customHeight="1" x14ac:dyDescent="0.15">
      <c r="A35" s="98" t="s">
        <v>50</v>
      </c>
      <c r="B35" s="96" t="s">
        <v>315</v>
      </c>
      <c r="C35" s="85" t="s">
        <v>316</v>
      </c>
      <c r="D35" s="87">
        <f t="shared" si="0"/>
        <v>4404</v>
      </c>
      <c r="E35" s="87">
        <f t="shared" si="1"/>
        <v>0</v>
      </c>
      <c r="F35" s="87">
        <v>0</v>
      </c>
      <c r="G35" s="87">
        <v>0</v>
      </c>
      <c r="H35" s="87">
        <f t="shared" si="2"/>
        <v>0</v>
      </c>
      <c r="I35" s="87">
        <v>0</v>
      </c>
      <c r="J35" s="87">
        <v>0</v>
      </c>
      <c r="K35" s="87">
        <f t="shared" si="3"/>
        <v>4404</v>
      </c>
      <c r="L35" s="87">
        <v>1517</v>
      </c>
      <c r="M35" s="87">
        <v>2887</v>
      </c>
      <c r="N35" s="87">
        <f t="shared" si="4"/>
        <v>4404</v>
      </c>
      <c r="O35" s="87">
        <f t="shared" si="5"/>
        <v>1517</v>
      </c>
      <c r="P35" s="87">
        <v>1517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2887</v>
      </c>
      <c r="W35" s="87">
        <v>2887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4</v>
      </c>
      <c r="AG35" s="87">
        <v>4</v>
      </c>
      <c r="AH35" s="87">
        <v>0</v>
      </c>
      <c r="AI35" s="87">
        <v>0</v>
      </c>
      <c r="AJ35" s="87">
        <f t="shared" si="11"/>
        <v>61</v>
      </c>
      <c r="AK35" s="87">
        <v>61</v>
      </c>
      <c r="AL35" s="87">
        <v>0</v>
      </c>
      <c r="AM35" s="87">
        <v>0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 t="shared" si="13"/>
        <v>4</v>
      </c>
      <c r="AU35" s="87">
        <v>4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0</v>
      </c>
      <c r="BA35" s="87">
        <v>0</v>
      </c>
      <c r="BB35" s="87">
        <v>0</v>
      </c>
      <c r="BC35" s="87">
        <v>0</v>
      </c>
    </row>
    <row r="36" spans="1:55" ht="13.5" customHeight="1" x14ac:dyDescent="0.15">
      <c r="A36" s="98" t="s">
        <v>50</v>
      </c>
      <c r="B36" s="96" t="s">
        <v>317</v>
      </c>
      <c r="C36" s="85" t="s">
        <v>318</v>
      </c>
      <c r="D36" s="87">
        <f t="shared" si="0"/>
        <v>3033</v>
      </c>
      <c r="E36" s="87">
        <f t="shared" si="1"/>
        <v>0</v>
      </c>
      <c r="F36" s="87">
        <v>0</v>
      </c>
      <c r="G36" s="87">
        <v>0</v>
      </c>
      <c r="H36" s="87">
        <f t="shared" si="2"/>
        <v>0</v>
      </c>
      <c r="I36" s="87">
        <v>0</v>
      </c>
      <c r="J36" s="87">
        <v>0</v>
      </c>
      <c r="K36" s="87">
        <f t="shared" si="3"/>
        <v>3033</v>
      </c>
      <c r="L36" s="87">
        <v>766</v>
      </c>
      <c r="M36" s="87">
        <v>2267</v>
      </c>
      <c r="N36" s="87">
        <f t="shared" si="4"/>
        <v>3033</v>
      </c>
      <c r="O36" s="87">
        <f t="shared" si="5"/>
        <v>766</v>
      </c>
      <c r="P36" s="87">
        <v>766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2267</v>
      </c>
      <c r="W36" s="87">
        <v>2267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0</v>
      </c>
      <c r="AD36" s="87">
        <v>0</v>
      </c>
      <c r="AE36" s="87">
        <v>0</v>
      </c>
      <c r="AF36" s="87">
        <f t="shared" si="10"/>
        <v>2</v>
      </c>
      <c r="AG36" s="87">
        <v>2</v>
      </c>
      <c r="AH36" s="87">
        <v>0</v>
      </c>
      <c r="AI36" s="87">
        <v>0</v>
      </c>
      <c r="AJ36" s="87">
        <f t="shared" si="11"/>
        <v>42</v>
      </c>
      <c r="AK36" s="87">
        <v>42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 t="shared" si="13"/>
        <v>2</v>
      </c>
      <c r="AU36" s="87">
        <v>2</v>
      </c>
      <c r="AV36" s="87">
        <v>0</v>
      </c>
      <c r="AW36" s="87">
        <v>0</v>
      </c>
      <c r="AX36" s="87">
        <v>0</v>
      </c>
      <c r="AY36" s="87">
        <v>0</v>
      </c>
      <c r="AZ36" s="87">
        <f t="shared" si="14"/>
        <v>0</v>
      </c>
      <c r="BA36" s="87">
        <v>0</v>
      </c>
      <c r="BB36" s="87">
        <v>0</v>
      </c>
      <c r="BC36" s="87">
        <v>0</v>
      </c>
    </row>
    <row r="37" spans="1:55" ht="13.5" customHeight="1" x14ac:dyDescent="0.15">
      <c r="A37" s="98" t="s">
        <v>50</v>
      </c>
      <c r="B37" s="96" t="s">
        <v>319</v>
      </c>
      <c r="C37" s="85" t="s">
        <v>320</v>
      </c>
      <c r="D37" s="87">
        <f t="shared" si="0"/>
        <v>3770</v>
      </c>
      <c r="E37" s="87">
        <f t="shared" si="1"/>
        <v>0</v>
      </c>
      <c r="F37" s="87">
        <v>0</v>
      </c>
      <c r="G37" s="87">
        <v>0</v>
      </c>
      <c r="H37" s="87">
        <f t="shared" si="2"/>
        <v>0</v>
      </c>
      <c r="I37" s="87">
        <v>0</v>
      </c>
      <c r="J37" s="87">
        <v>0</v>
      </c>
      <c r="K37" s="87">
        <f t="shared" si="3"/>
        <v>3770</v>
      </c>
      <c r="L37" s="87">
        <v>2106</v>
      </c>
      <c r="M37" s="87">
        <v>1664</v>
      </c>
      <c r="N37" s="87">
        <f t="shared" si="4"/>
        <v>3770</v>
      </c>
      <c r="O37" s="87">
        <f t="shared" si="5"/>
        <v>2106</v>
      </c>
      <c r="P37" s="87">
        <v>2106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 t="shared" si="7"/>
        <v>1664</v>
      </c>
      <c r="W37" s="87">
        <v>1664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103</v>
      </c>
      <c r="AG37" s="87">
        <v>103</v>
      </c>
      <c r="AH37" s="87">
        <v>0</v>
      </c>
      <c r="AI37" s="87">
        <v>0</v>
      </c>
      <c r="AJ37" s="87">
        <f t="shared" si="11"/>
        <v>94</v>
      </c>
      <c r="AK37" s="87">
        <v>0</v>
      </c>
      <c r="AL37" s="87">
        <v>1</v>
      </c>
      <c r="AM37" s="87">
        <v>93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 t="shared" si="13"/>
        <v>10</v>
      </c>
      <c r="AU37" s="87">
        <v>10</v>
      </c>
      <c r="AV37" s="87">
        <v>0</v>
      </c>
      <c r="AW37" s="87">
        <v>0</v>
      </c>
      <c r="AX37" s="87">
        <v>0</v>
      </c>
      <c r="AY37" s="87">
        <v>0</v>
      </c>
      <c r="AZ37" s="87">
        <f t="shared" si="14"/>
        <v>1</v>
      </c>
      <c r="BA37" s="87">
        <v>1</v>
      </c>
      <c r="BB37" s="87">
        <v>0</v>
      </c>
      <c r="BC37" s="87">
        <v>0</v>
      </c>
    </row>
    <row r="38" spans="1:55" ht="13.5" customHeight="1" x14ac:dyDescent="0.15">
      <c r="A38" s="98" t="s">
        <v>50</v>
      </c>
      <c r="B38" s="96" t="s">
        <v>321</v>
      </c>
      <c r="C38" s="85" t="s">
        <v>322</v>
      </c>
      <c r="D38" s="87">
        <f t="shared" si="0"/>
        <v>9064</v>
      </c>
      <c r="E38" s="87">
        <f t="shared" si="1"/>
        <v>0</v>
      </c>
      <c r="F38" s="87">
        <v>0</v>
      </c>
      <c r="G38" s="87">
        <v>0</v>
      </c>
      <c r="H38" s="87">
        <f t="shared" si="2"/>
        <v>0</v>
      </c>
      <c r="I38" s="87">
        <v>0</v>
      </c>
      <c r="J38" s="87">
        <v>0</v>
      </c>
      <c r="K38" s="87">
        <f t="shared" si="3"/>
        <v>9064</v>
      </c>
      <c r="L38" s="87">
        <v>6051</v>
      </c>
      <c r="M38" s="87">
        <v>3013</v>
      </c>
      <c r="N38" s="87">
        <f t="shared" si="4"/>
        <v>9064</v>
      </c>
      <c r="O38" s="87">
        <f t="shared" si="5"/>
        <v>6051</v>
      </c>
      <c r="P38" s="87">
        <v>6051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 t="shared" si="7"/>
        <v>3013</v>
      </c>
      <c r="W38" s="87">
        <v>3013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 t="shared" si="9"/>
        <v>0</v>
      </c>
      <c r="AD38" s="87">
        <v>0</v>
      </c>
      <c r="AE38" s="87">
        <v>0</v>
      </c>
      <c r="AF38" s="87">
        <f t="shared" si="10"/>
        <v>248</v>
      </c>
      <c r="AG38" s="87">
        <v>248</v>
      </c>
      <c r="AH38" s="87">
        <v>0</v>
      </c>
      <c r="AI38" s="87">
        <v>0</v>
      </c>
      <c r="AJ38" s="87">
        <f t="shared" si="11"/>
        <v>225</v>
      </c>
      <c r="AK38" s="87">
        <v>0</v>
      </c>
      <c r="AL38" s="87">
        <v>1</v>
      </c>
      <c r="AM38" s="87">
        <v>224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 t="shared" si="13"/>
        <v>24</v>
      </c>
      <c r="AU38" s="87">
        <v>24</v>
      </c>
      <c r="AV38" s="87">
        <v>0</v>
      </c>
      <c r="AW38" s="87">
        <v>0</v>
      </c>
      <c r="AX38" s="87">
        <v>0</v>
      </c>
      <c r="AY38" s="87">
        <v>0</v>
      </c>
      <c r="AZ38" s="87">
        <f t="shared" si="14"/>
        <v>0</v>
      </c>
      <c r="BA38" s="87">
        <v>0</v>
      </c>
      <c r="BB38" s="87">
        <v>0</v>
      </c>
      <c r="BC38" s="87">
        <v>0</v>
      </c>
    </row>
    <row r="39" spans="1:55" ht="13.5" customHeight="1" x14ac:dyDescent="0.15">
      <c r="A39" s="98" t="s">
        <v>50</v>
      </c>
      <c r="B39" s="96" t="s">
        <v>323</v>
      </c>
      <c r="C39" s="85" t="s">
        <v>324</v>
      </c>
      <c r="D39" s="87">
        <f t="shared" si="0"/>
        <v>8821</v>
      </c>
      <c r="E39" s="87">
        <f t="shared" si="1"/>
        <v>0</v>
      </c>
      <c r="F39" s="87">
        <v>0</v>
      </c>
      <c r="G39" s="87">
        <v>0</v>
      </c>
      <c r="H39" s="87">
        <f t="shared" si="2"/>
        <v>0</v>
      </c>
      <c r="I39" s="87">
        <v>0</v>
      </c>
      <c r="J39" s="87">
        <v>0</v>
      </c>
      <c r="K39" s="87">
        <f t="shared" si="3"/>
        <v>8821</v>
      </c>
      <c r="L39" s="87">
        <v>5964</v>
      </c>
      <c r="M39" s="87">
        <v>2857</v>
      </c>
      <c r="N39" s="87">
        <f t="shared" si="4"/>
        <v>8821</v>
      </c>
      <c r="O39" s="87">
        <f t="shared" si="5"/>
        <v>5964</v>
      </c>
      <c r="P39" s="87">
        <v>5964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 t="shared" si="7"/>
        <v>2857</v>
      </c>
      <c r="W39" s="87">
        <v>2857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 t="shared" si="9"/>
        <v>0</v>
      </c>
      <c r="AD39" s="87">
        <v>0</v>
      </c>
      <c r="AE39" s="87">
        <v>0</v>
      </c>
      <c r="AF39" s="87">
        <f t="shared" si="10"/>
        <v>223</v>
      </c>
      <c r="AG39" s="87">
        <v>223</v>
      </c>
      <c r="AH39" s="87">
        <v>0</v>
      </c>
      <c r="AI39" s="87">
        <v>0</v>
      </c>
      <c r="AJ39" s="87">
        <f t="shared" si="11"/>
        <v>478</v>
      </c>
      <c r="AK39" s="87">
        <v>0</v>
      </c>
      <c r="AL39" s="87">
        <v>255</v>
      </c>
      <c r="AM39" s="87">
        <v>223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 t="shared" si="13"/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 t="shared" si="14"/>
        <v>255</v>
      </c>
      <c r="BA39" s="87">
        <v>255</v>
      </c>
      <c r="BB39" s="87">
        <v>0</v>
      </c>
      <c r="BC39" s="87">
        <v>0</v>
      </c>
    </row>
    <row r="40" spans="1:55" ht="13.5" customHeight="1" x14ac:dyDescent="0.15">
      <c r="A40" s="98" t="s">
        <v>50</v>
      </c>
      <c r="B40" s="96" t="s">
        <v>325</v>
      </c>
      <c r="C40" s="85" t="s">
        <v>326</v>
      </c>
      <c r="D40" s="87">
        <f t="shared" si="0"/>
        <v>12625</v>
      </c>
      <c r="E40" s="87">
        <f t="shared" si="1"/>
        <v>0</v>
      </c>
      <c r="F40" s="87">
        <v>0</v>
      </c>
      <c r="G40" s="87">
        <v>0</v>
      </c>
      <c r="H40" s="87">
        <f t="shared" si="2"/>
        <v>0</v>
      </c>
      <c r="I40" s="87">
        <v>0</v>
      </c>
      <c r="J40" s="87">
        <v>0</v>
      </c>
      <c r="K40" s="87">
        <f t="shared" si="3"/>
        <v>12625</v>
      </c>
      <c r="L40" s="87">
        <v>5609</v>
      </c>
      <c r="M40" s="87">
        <v>7016</v>
      </c>
      <c r="N40" s="87">
        <f t="shared" si="4"/>
        <v>12625</v>
      </c>
      <c r="O40" s="87">
        <f t="shared" si="5"/>
        <v>5609</v>
      </c>
      <c r="P40" s="87">
        <v>5609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 t="shared" si="7"/>
        <v>7016</v>
      </c>
      <c r="W40" s="87">
        <v>7016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 t="shared" si="9"/>
        <v>0</v>
      </c>
      <c r="AD40" s="87">
        <v>0</v>
      </c>
      <c r="AE40" s="87">
        <v>0</v>
      </c>
      <c r="AF40" s="87">
        <f t="shared" si="10"/>
        <v>320</v>
      </c>
      <c r="AG40" s="87">
        <v>320</v>
      </c>
      <c r="AH40" s="87">
        <v>0</v>
      </c>
      <c r="AI40" s="87">
        <v>0</v>
      </c>
      <c r="AJ40" s="87">
        <f t="shared" si="11"/>
        <v>685</v>
      </c>
      <c r="AK40" s="87">
        <v>0</v>
      </c>
      <c r="AL40" s="87">
        <v>365</v>
      </c>
      <c r="AM40" s="87">
        <v>320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 t="shared" si="13"/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 t="shared" si="14"/>
        <v>365</v>
      </c>
      <c r="BA40" s="87">
        <v>365</v>
      </c>
      <c r="BB40" s="87">
        <v>0</v>
      </c>
      <c r="BC40" s="87">
        <v>0</v>
      </c>
    </row>
    <row r="41" spans="1:55" ht="13.5" customHeight="1" x14ac:dyDescent="0.15">
      <c r="A41" s="98" t="s">
        <v>50</v>
      </c>
      <c r="B41" s="96" t="s">
        <v>327</v>
      </c>
      <c r="C41" s="85" t="s">
        <v>328</v>
      </c>
      <c r="D41" s="87">
        <f t="shared" si="0"/>
        <v>1852</v>
      </c>
      <c r="E41" s="87">
        <f t="shared" si="1"/>
        <v>0</v>
      </c>
      <c r="F41" s="87">
        <v>0</v>
      </c>
      <c r="G41" s="87">
        <v>0</v>
      </c>
      <c r="H41" s="87">
        <f t="shared" si="2"/>
        <v>0</v>
      </c>
      <c r="I41" s="87">
        <v>0</v>
      </c>
      <c r="J41" s="87">
        <v>0</v>
      </c>
      <c r="K41" s="87">
        <f t="shared" si="3"/>
        <v>1852</v>
      </c>
      <c r="L41" s="87">
        <v>486</v>
      </c>
      <c r="M41" s="87">
        <v>1366</v>
      </c>
      <c r="N41" s="87">
        <f t="shared" si="4"/>
        <v>1852</v>
      </c>
      <c r="O41" s="87">
        <f t="shared" si="5"/>
        <v>486</v>
      </c>
      <c r="P41" s="87">
        <v>486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f t="shared" si="7"/>
        <v>1366</v>
      </c>
      <c r="W41" s="87">
        <v>1366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f t="shared" si="9"/>
        <v>0</v>
      </c>
      <c r="AD41" s="87">
        <v>0</v>
      </c>
      <c r="AE41" s="87">
        <v>0</v>
      </c>
      <c r="AF41" s="87">
        <f t="shared" si="10"/>
        <v>2</v>
      </c>
      <c r="AG41" s="87">
        <v>2</v>
      </c>
      <c r="AH41" s="87">
        <v>0</v>
      </c>
      <c r="AI41" s="87">
        <v>0</v>
      </c>
      <c r="AJ41" s="87">
        <f t="shared" si="11"/>
        <v>41</v>
      </c>
      <c r="AK41" s="87">
        <v>41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87">
        <v>0</v>
      </c>
      <c r="AT41" s="87">
        <f t="shared" si="13"/>
        <v>2</v>
      </c>
      <c r="AU41" s="87">
        <v>2</v>
      </c>
      <c r="AV41" s="87">
        <v>0</v>
      </c>
      <c r="AW41" s="87">
        <v>0</v>
      </c>
      <c r="AX41" s="87">
        <v>0</v>
      </c>
      <c r="AY41" s="87">
        <v>0</v>
      </c>
      <c r="AZ41" s="87">
        <f t="shared" si="14"/>
        <v>5</v>
      </c>
      <c r="BA41" s="87">
        <v>5</v>
      </c>
      <c r="BB41" s="87">
        <v>0</v>
      </c>
      <c r="BC41" s="87">
        <v>0</v>
      </c>
    </row>
    <row r="42" spans="1:55" ht="13.5" customHeight="1" x14ac:dyDescent="0.15">
      <c r="A42" s="98" t="s">
        <v>50</v>
      </c>
      <c r="B42" s="96" t="s">
        <v>329</v>
      </c>
      <c r="C42" s="85" t="s">
        <v>330</v>
      </c>
      <c r="D42" s="87">
        <f t="shared" si="0"/>
        <v>10011</v>
      </c>
      <c r="E42" s="87">
        <f t="shared" si="1"/>
        <v>0</v>
      </c>
      <c r="F42" s="87">
        <v>0</v>
      </c>
      <c r="G42" s="87">
        <v>0</v>
      </c>
      <c r="H42" s="87">
        <f t="shared" si="2"/>
        <v>2933</v>
      </c>
      <c r="I42" s="87">
        <v>2933</v>
      </c>
      <c r="J42" s="87">
        <v>0</v>
      </c>
      <c r="K42" s="87">
        <f t="shared" si="3"/>
        <v>7078</v>
      </c>
      <c r="L42" s="87">
        <v>0</v>
      </c>
      <c r="M42" s="87">
        <v>7078</v>
      </c>
      <c r="N42" s="87">
        <f t="shared" si="4"/>
        <v>10011</v>
      </c>
      <c r="O42" s="87">
        <f t="shared" si="5"/>
        <v>2933</v>
      </c>
      <c r="P42" s="87">
        <v>2933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f t="shared" si="7"/>
        <v>7078</v>
      </c>
      <c r="W42" s="87">
        <v>7078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f t="shared" si="9"/>
        <v>0</v>
      </c>
      <c r="AD42" s="87">
        <v>0</v>
      </c>
      <c r="AE42" s="87">
        <v>0</v>
      </c>
      <c r="AF42" s="87">
        <f t="shared" si="10"/>
        <v>0</v>
      </c>
      <c r="AG42" s="87">
        <v>0</v>
      </c>
      <c r="AH42" s="87">
        <v>0</v>
      </c>
      <c r="AI42" s="87">
        <v>0</v>
      </c>
      <c r="AJ42" s="87">
        <f t="shared" si="11"/>
        <v>0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0</v>
      </c>
      <c r="AT42" s="87">
        <f t="shared" si="13"/>
        <v>0</v>
      </c>
      <c r="AU42" s="87">
        <v>0</v>
      </c>
      <c r="AV42" s="87">
        <v>0</v>
      </c>
      <c r="AW42" s="87">
        <v>0</v>
      </c>
      <c r="AX42" s="87">
        <v>0</v>
      </c>
      <c r="AY42" s="87">
        <v>0</v>
      </c>
      <c r="AZ42" s="87">
        <f t="shared" si="14"/>
        <v>0</v>
      </c>
      <c r="BA42" s="87">
        <v>0</v>
      </c>
      <c r="BB42" s="87">
        <v>0</v>
      </c>
      <c r="BC42" s="87">
        <v>0</v>
      </c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42">
    <sortCondition ref="A8:A42"/>
    <sortCondition ref="B8:B42"/>
    <sortCondition ref="C8:C4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04000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04100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04202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04203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04205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04206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04207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04208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04209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04211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04212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04213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04214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04215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04216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04301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04302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04321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04322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04323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04324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04341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04361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04362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04401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04404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04406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04421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04422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04424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04444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04445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04501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04505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 t="str">
        <f>+水洗化人口等!B41</f>
        <v>04581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 t="str">
        <f>+水洗化人口等!B42</f>
        <v>04606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2025-01-10T05:26:49Z</dcterms:modified>
</cp:coreProperties>
</file>