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03岩手県\環境省廃棄物実態調査集約結果（03岩手県）\"/>
    </mc:Choice>
  </mc:AlternateContent>
  <xr:revisionPtr revIDLastSave="0" documentId="13_ncr:1_{BD84EA18-DC66-41E7-B7E6-A9FA518F52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水洗化人口等!$A$6:$AD$39</definedName>
    <definedName name="_xlnm.Print_Area" localSheetId="2">し尿集計結果!$A$1:$M$37</definedName>
    <definedName name="_xlnm.Print_Area" localSheetId="1">し尿処理状況!$2:$40</definedName>
    <definedName name="_xlnm.Print_Area" localSheetId="0">水洗化人口等!$2:$40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N31" i="2" s="1"/>
  <c r="AC32" i="2"/>
  <c r="AC33" i="2"/>
  <c r="AC34" i="2"/>
  <c r="AC35" i="2"/>
  <c r="AC36" i="2"/>
  <c r="AC37" i="2"/>
  <c r="N37" i="2" s="1"/>
  <c r="AC38" i="2"/>
  <c r="AC39" i="2"/>
  <c r="AC40" i="2"/>
  <c r="V8" i="2"/>
  <c r="V9" i="2"/>
  <c r="N9" i="2" s="1"/>
  <c r="V10" i="2"/>
  <c r="V11" i="2"/>
  <c r="V12" i="2"/>
  <c r="N12" i="2" s="1"/>
  <c r="V13" i="2"/>
  <c r="V14" i="2"/>
  <c r="N14" i="2" s="1"/>
  <c r="V15" i="2"/>
  <c r="N15" i="2" s="1"/>
  <c r="V16" i="2"/>
  <c r="V17" i="2"/>
  <c r="V18" i="2"/>
  <c r="V19" i="2"/>
  <c r="V20" i="2"/>
  <c r="N20" i="2" s="1"/>
  <c r="V21" i="2"/>
  <c r="V22" i="2"/>
  <c r="V23" i="2"/>
  <c r="N23" i="2" s="1"/>
  <c r="V24" i="2"/>
  <c r="N24" i="2" s="1"/>
  <c r="V25" i="2"/>
  <c r="N25" i="2" s="1"/>
  <c r="V26" i="2"/>
  <c r="V27" i="2"/>
  <c r="V28" i="2"/>
  <c r="N28" i="2" s="1"/>
  <c r="V29" i="2"/>
  <c r="V30" i="2"/>
  <c r="V31" i="2"/>
  <c r="V32" i="2"/>
  <c r="V33" i="2"/>
  <c r="V34" i="2"/>
  <c r="V35" i="2"/>
  <c r="V36" i="2"/>
  <c r="N36" i="2" s="1"/>
  <c r="V37" i="2"/>
  <c r="V38" i="2"/>
  <c r="V39" i="2"/>
  <c r="V40" i="2"/>
  <c r="N40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N22" i="2"/>
  <c r="N30" i="2"/>
  <c r="N38" i="2"/>
  <c r="N39" i="2"/>
  <c r="K8" i="2"/>
  <c r="K9" i="2"/>
  <c r="K10" i="2"/>
  <c r="D10" i="2" s="1"/>
  <c r="K11" i="2"/>
  <c r="K12" i="2"/>
  <c r="K13" i="2"/>
  <c r="K14" i="2"/>
  <c r="D14" i="2" s="1"/>
  <c r="K15" i="2"/>
  <c r="K16" i="2"/>
  <c r="K17" i="2"/>
  <c r="K18" i="2"/>
  <c r="D18" i="2" s="1"/>
  <c r="K19" i="2"/>
  <c r="K20" i="2"/>
  <c r="K21" i="2"/>
  <c r="K22" i="2"/>
  <c r="K23" i="2"/>
  <c r="K24" i="2"/>
  <c r="K25" i="2"/>
  <c r="K26" i="2"/>
  <c r="D26" i="2" s="1"/>
  <c r="K27" i="2"/>
  <c r="K28" i="2"/>
  <c r="K29" i="2"/>
  <c r="K30" i="2"/>
  <c r="D30" i="2" s="1"/>
  <c r="K31" i="2"/>
  <c r="K32" i="2"/>
  <c r="K33" i="2"/>
  <c r="K34" i="2"/>
  <c r="D34" i="2" s="1"/>
  <c r="K35" i="2"/>
  <c r="K36" i="2"/>
  <c r="K37" i="2"/>
  <c r="K38" i="2"/>
  <c r="K39" i="2"/>
  <c r="K40" i="2"/>
  <c r="H8" i="2"/>
  <c r="H9" i="2"/>
  <c r="H10" i="2"/>
  <c r="H11" i="2"/>
  <c r="H12" i="2"/>
  <c r="H13" i="2"/>
  <c r="D13" i="2" s="1"/>
  <c r="H14" i="2"/>
  <c r="H15" i="2"/>
  <c r="H16" i="2"/>
  <c r="H17" i="2"/>
  <c r="H18" i="2"/>
  <c r="H19" i="2"/>
  <c r="D19" i="2" s="1"/>
  <c r="H20" i="2"/>
  <c r="H21" i="2"/>
  <c r="H22" i="2"/>
  <c r="H23" i="2"/>
  <c r="D23" i="2" s="1"/>
  <c r="H24" i="2"/>
  <c r="H25" i="2"/>
  <c r="H26" i="2"/>
  <c r="H27" i="2"/>
  <c r="D27" i="2" s="1"/>
  <c r="H28" i="2"/>
  <c r="H29" i="2"/>
  <c r="D29" i="2" s="1"/>
  <c r="H30" i="2"/>
  <c r="H31" i="2"/>
  <c r="H32" i="2"/>
  <c r="H33" i="2"/>
  <c r="H34" i="2"/>
  <c r="H35" i="2"/>
  <c r="D35" i="2" s="1"/>
  <c r="H36" i="2"/>
  <c r="H37" i="2"/>
  <c r="H38" i="2"/>
  <c r="H39" i="2"/>
  <c r="D39" i="2" s="1"/>
  <c r="H40" i="2"/>
  <c r="E8" i="2"/>
  <c r="E9" i="2"/>
  <c r="E10" i="2"/>
  <c r="E11" i="2"/>
  <c r="D11" i="2" s="1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P8" i="1"/>
  <c r="I8" i="1" s="1"/>
  <c r="P9" i="1"/>
  <c r="I9" i="1" s="1"/>
  <c r="D9" i="1" s="1"/>
  <c r="P10" i="1"/>
  <c r="P11" i="1"/>
  <c r="I11" i="1" s="1"/>
  <c r="D11" i="1" s="1"/>
  <c r="P12" i="1"/>
  <c r="I12" i="1" s="1"/>
  <c r="D12" i="1" s="1"/>
  <c r="P13" i="1"/>
  <c r="I13" i="1" s="1"/>
  <c r="D13" i="1" s="1"/>
  <c r="P14" i="1"/>
  <c r="P15" i="1"/>
  <c r="P16" i="1"/>
  <c r="I16" i="1" s="1"/>
  <c r="D16" i="1" s="1"/>
  <c r="P17" i="1"/>
  <c r="I17" i="1" s="1"/>
  <c r="D17" i="1" s="1"/>
  <c r="P18" i="1"/>
  <c r="I18" i="1" s="1"/>
  <c r="D18" i="1" s="1"/>
  <c r="N18" i="1" s="1"/>
  <c r="P19" i="1"/>
  <c r="I19" i="1" s="1"/>
  <c r="D19" i="1" s="1"/>
  <c r="P20" i="1"/>
  <c r="P21" i="1"/>
  <c r="P22" i="1"/>
  <c r="P23" i="1"/>
  <c r="P24" i="1"/>
  <c r="I24" i="1" s="1"/>
  <c r="P25" i="1"/>
  <c r="I25" i="1" s="1"/>
  <c r="P26" i="1"/>
  <c r="P27" i="1"/>
  <c r="I27" i="1" s="1"/>
  <c r="D27" i="1" s="1"/>
  <c r="P28" i="1"/>
  <c r="I28" i="1" s="1"/>
  <c r="D28" i="1" s="1"/>
  <c r="P29" i="1"/>
  <c r="I29" i="1" s="1"/>
  <c r="D29" i="1" s="1"/>
  <c r="P30" i="1"/>
  <c r="I30" i="1" s="1"/>
  <c r="P31" i="1"/>
  <c r="I31" i="1" s="1"/>
  <c r="D31" i="1" s="1"/>
  <c r="P32" i="1"/>
  <c r="I32" i="1" s="1"/>
  <c r="D32" i="1" s="1"/>
  <c r="P33" i="1"/>
  <c r="I33" i="1" s="1"/>
  <c r="D33" i="1" s="1"/>
  <c r="P34" i="1"/>
  <c r="I34" i="1" s="1"/>
  <c r="D34" i="1" s="1"/>
  <c r="N34" i="1" s="1"/>
  <c r="P35" i="1"/>
  <c r="I35" i="1" s="1"/>
  <c r="D35" i="1" s="1"/>
  <c r="P36" i="1"/>
  <c r="P37" i="1"/>
  <c r="P38" i="1"/>
  <c r="P39" i="1"/>
  <c r="P40" i="1"/>
  <c r="I40" i="1" s="1"/>
  <c r="I10" i="1"/>
  <c r="I14" i="1"/>
  <c r="I15" i="1"/>
  <c r="D15" i="1" s="1"/>
  <c r="I20" i="1"/>
  <c r="D20" i="1" s="1"/>
  <c r="I21" i="1"/>
  <c r="I22" i="1"/>
  <c r="I23" i="1"/>
  <c r="I26" i="1"/>
  <c r="D26" i="1" s="1"/>
  <c r="L26" i="1" s="1"/>
  <c r="I36" i="1"/>
  <c r="D36" i="1" s="1"/>
  <c r="I37" i="1"/>
  <c r="D37" i="1" s="1"/>
  <c r="I38" i="1"/>
  <c r="I39" i="1"/>
  <c r="E8" i="1"/>
  <c r="E9" i="1"/>
  <c r="E10" i="1"/>
  <c r="D10" i="1" s="1"/>
  <c r="N10" i="1" s="1"/>
  <c r="E11" i="1"/>
  <c r="E12" i="1"/>
  <c r="E13" i="1"/>
  <c r="E14" i="1"/>
  <c r="E15" i="1"/>
  <c r="E16" i="1"/>
  <c r="E17" i="1"/>
  <c r="E18" i="1"/>
  <c r="E19" i="1"/>
  <c r="E20" i="1"/>
  <c r="E21" i="1"/>
  <c r="E22" i="1"/>
  <c r="D22" i="1" s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D38" i="1" s="1"/>
  <c r="E39" i="1"/>
  <c r="E40" i="1"/>
  <c r="N33" i="2" l="1"/>
  <c r="N17" i="2"/>
  <c r="N34" i="2"/>
  <c r="N18" i="2"/>
  <c r="D37" i="2"/>
  <c r="D21" i="2"/>
  <c r="D38" i="2"/>
  <c r="D22" i="2"/>
  <c r="N32" i="2"/>
  <c r="N16" i="2"/>
  <c r="D36" i="2"/>
  <c r="D20" i="2"/>
  <c r="D40" i="1"/>
  <c r="J40" i="1" s="1"/>
  <c r="D24" i="1"/>
  <c r="J24" i="1" s="1"/>
  <c r="D8" i="1"/>
  <c r="L8" i="1" s="1"/>
  <c r="N29" i="2"/>
  <c r="N13" i="2"/>
  <c r="D39" i="1"/>
  <c r="D32" i="2"/>
  <c r="D16" i="2"/>
  <c r="D33" i="2"/>
  <c r="D17" i="2"/>
  <c r="N27" i="2"/>
  <c r="N11" i="2"/>
  <c r="D25" i="1"/>
  <c r="N25" i="1" s="1"/>
  <c r="D31" i="2"/>
  <c r="D15" i="2"/>
  <c r="N26" i="2"/>
  <c r="N10" i="2"/>
  <c r="D14" i="1"/>
  <c r="L14" i="1" s="1"/>
  <c r="N8" i="2"/>
  <c r="D23" i="1"/>
  <c r="F23" i="1" s="1"/>
  <c r="D28" i="2"/>
  <c r="D12" i="2"/>
  <c r="D21" i="1"/>
  <c r="N21" i="1" s="1"/>
  <c r="N21" i="2"/>
  <c r="D30" i="1"/>
  <c r="F30" i="1" s="1"/>
  <c r="D40" i="2"/>
  <c r="D24" i="2"/>
  <c r="D8" i="2"/>
  <c r="D25" i="2"/>
  <c r="D9" i="2"/>
  <c r="N35" i="2"/>
  <c r="N19" i="2"/>
  <c r="N19" i="1"/>
  <c r="L19" i="1"/>
  <c r="J19" i="1"/>
  <c r="F19" i="1"/>
  <c r="T19" i="1"/>
  <c r="T29" i="1"/>
  <c r="N29" i="1"/>
  <c r="L29" i="1"/>
  <c r="J29" i="1"/>
  <c r="F29" i="1"/>
  <c r="N15" i="1"/>
  <c r="F15" i="1"/>
  <c r="T15" i="1"/>
  <c r="J15" i="1"/>
  <c r="L15" i="1"/>
  <c r="T28" i="1"/>
  <c r="N28" i="1"/>
  <c r="F28" i="1"/>
  <c r="L28" i="1"/>
  <c r="J28" i="1"/>
  <c r="N39" i="1"/>
  <c r="F39" i="1"/>
  <c r="L39" i="1"/>
  <c r="T39" i="1"/>
  <c r="J39" i="1"/>
  <c r="T14" i="1"/>
  <c r="N14" i="1"/>
  <c r="J38" i="1"/>
  <c r="T38" i="1"/>
  <c r="L38" i="1"/>
  <c r="N38" i="1"/>
  <c r="F38" i="1"/>
  <c r="N11" i="1"/>
  <c r="L11" i="1"/>
  <c r="J11" i="1"/>
  <c r="T11" i="1"/>
  <c r="F11" i="1"/>
  <c r="T37" i="1"/>
  <c r="N37" i="1"/>
  <c r="L37" i="1"/>
  <c r="F37" i="1"/>
  <c r="J37" i="1"/>
  <c r="T12" i="1"/>
  <c r="N12" i="1"/>
  <c r="F12" i="1"/>
  <c r="L12" i="1"/>
  <c r="J12" i="1"/>
  <c r="F22" i="1"/>
  <c r="T22" i="1"/>
  <c r="N22" i="1"/>
  <c r="L22" i="1"/>
  <c r="J22" i="1"/>
  <c r="L33" i="1"/>
  <c r="J33" i="1"/>
  <c r="T33" i="1"/>
  <c r="F33" i="1"/>
  <c r="N33" i="1"/>
  <c r="L25" i="1"/>
  <c r="J25" i="1"/>
  <c r="F25" i="1"/>
  <c r="T25" i="1"/>
  <c r="L17" i="1"/>
  <c r="J17" i="1"/>
  <c r="F17" i="1"/>
  <c r="N17" i="1"/>
  <c r="T17" i="1"/>
  <c r="L9" i="1"/>
  <c r="J9" i="1"/>
  <c r="T9" i="1"/>
  <c r="F9" i="1"/>
  <c r="N9" i="1"/>
  <c r="N35" i="1"/>
  <c r="L35" i="1"/>
  <c r="J35" i="1"/>
  <c r="T35" i="1"/>
  <c r="F35" i="1"/>
  <c r="F40" i="1"/>
  <c r="N40" i="1"/>
  <c r="L40" i="1"/>
  <c r="N32" i="1"/>
  <c r="F32" i="1"/>
  <c r="T32" i="1"/>
  <c r="L32" i="1"/>
  <c r="J32" i="1"/>
  <c r="F24" i="1"/>
  <c r="T24" i="1"/>
  <c r="N24" i="1"/>
  <c r="L24" i="1"/>
  <c r="J16" i="1"/>
  <c r="F16" i="1"/>
  <c r="T16" i="1"/>
  <c r="L16" i="1"/>
  <c r="N16" i="1"/>
  <c r="N8" i="1"/>
  <c r="F8" i="1"/>
  <c r="T8" i="1"/>
  <c r="N27" i="1"/>
  <c r="L27" i="1"/>
  <c r="J27" i="1"/>
  <c r="T27" i="1"/>
  <c r="F27" i="1"/>
  <c r="T21" i="1"/>
  <c r="J21" i="1"/>
  <c r="L21" i="1"/>
  <c r="F21" i="1"/>
  <c r="L31" i="1"/>
  <c r="F31" i="1"/>
  <c r="T31" i="1"/>
  <c r="J31" i="1"/>
  <c r="N31" i="1"/>
  <c r="T20" i="1"/>
  <c r="N20" i="1"/>
  <c r="L20" i="1"/>
  <c r="F20" i="1"/>
  <c r="J20" i="1"/>
  <c r="T30" i="1"/>
  <c r="J30" i="1"/>
  <c r="N30" i="1"/>
  <c r="L30" i="1"/>
  <c r="J13" i="1"/>
  <c r="T13" i="1"/>
  <c r="N13" i="1"/>
  <c r="L13" i="1"/>
  <c r="F13" i="1"/>
  <c r="T36" i="1"/>
  <c r="N36" i="1"/>
  <c r="L36" i="1"/>
  <c r="J36" i="1"/>
  <c r="F36" i="1"/>
  <c r="T18" i="1"/>
  <c r="N26" i="1"/>
  <c r="T26" i="1"/>
  <c r="F34" i="1"/>
  <c r="F26" i="1"/>
  <c r="F18" i="1"/>
  <c r="F10" i="1"/>
  <c r="T10" i="1"/>
  <c r="J34" i="1"/>
  <c r="J26" i="1"/>
  <c r="J18" i="1"/>
  <c r="J10" i="1"/>
  <c r="T34" i="1"/>
  <c r="L34" i="1"/>
  <c r="L18" i="1"/>
  <c r="L10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J23" i="1" l="1"/>
  <c r="N23" i="1"/>
  <c r="T23" i="1"/>
  <c r="L23" i="1"/>
  <c r="J8" i="1"/>
  <c r="J14" i="1"/>
  <c r="F14" i="1"/>
  <c r="T40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<sst xmlns="http://schemas.openxmlformats.org/spreadsheetml/2006/main" count="791" uniqueCount="328">
  <si>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</si>
  <si>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</si>
  <si>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</si>
  <si>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</si>
  <si>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</si>
  <si>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</si>
  <si>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</si>
  <si>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</si>
  <si>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</si>
  <si>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</si>
  <si>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</si>
  <si>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</si>
  <si>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</si>
  <si>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</si>
  <si>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</si>
  <si>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</si>
  <si>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</si>
  <si>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</si>
  <si>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</si>
  <si>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</si>
  <si>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</si>
  <si>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</si>
  <si>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</si>
  <si>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</si>
  <si>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</si>
  <si>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</si>
  <si>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</si>
  <si>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</si>
  <si>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</si>
  <si>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</si>
  <si>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</si>
  <si>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</si>
  <si>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</si>
  <si>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</si>
  <si>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</si>
  <si>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</si>
  <si>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</si>
  <si>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</si>
  <si>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</si>
  <si>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</si>
  <si>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</si>
  <si>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</si>
  <si>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</si>
  <si>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</si>
  <si>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</si>
  <si>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</si>
  <si>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</si>
  <si>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</si>
  <si>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</si>
  <si>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</si>
  <si>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</si>
  <si>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</si>
  <si>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</si>
  <si>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</si>
  <si>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</si>
  <si>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</si>
  <si>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</si>
  <si>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</si>
  <si>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</si>
  <si>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</si>
  <si>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</si>
  <si>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</si>
  <si>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</si>
  <si>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</si>
  <si>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</si>
  <si>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</si>
  <si>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</si>
  <si>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</si>
  <si>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</si>
  <si>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</si>
  <si>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</si>
  <si>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</si>
  <si>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</si>
  <si>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</si>
  <si>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</si>
  <si>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</si>
  <si>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</si>
  <si>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</si>
  <si>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</si>
  <si>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</si>
  <si>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</si>
  <si>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</si>
  <si>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</si>
  <si>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</si>
  <si>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</si>
  <si>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</si>
  <si>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</si>
  <si>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</si>
  <si>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</si>
  <si>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</si>
  <si>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</si>
  <si>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</si>
  <si>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</si>
  <si>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</si>
  <si>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</si>
  <si>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</si>
  <si>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</si>
  <si>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</si>
  <si>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</si>
  <si>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</si>
  <si>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</si>
  <si>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</si>
  <si>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</si>
  <si>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</si>
  <si>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</si>
  <si>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</si>
  <si>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</si>
  <si>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</si>
  <si>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</si>
  <si>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</si>
  <si>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</si>
  <si>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</si>
  <si>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</si>
  <si>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</si>
  <si>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</si>
  <si>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</si>
  <si>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</si>
  <si>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</si>
  <si>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</si>
  <si>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</si>
  <si>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</si>
  <si>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</si>
  <si>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</si>
  <si>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</si>
  <si>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</si>
  <si>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</si>
  <si>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</si>
  <si>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</si>
  <si>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</si>
  <si>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</si>
  <si>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</si>
  <si>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</si>
  <si>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</si>
  <si>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</si>
  <si>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</si>
  <si>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</si>
  <si>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</si>
  <si>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</si>
  <si>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</si>
  <si>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</si>
  <si>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</si>
  <si>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</si>
  <si>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</si>
  <si>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</si>
  <si>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</si>
  <si>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</si>
  <si>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</si>
  <si>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</si>
  <si>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</si>
  <si>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</si>
  <si>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</si>
  <si>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</si>
  <si>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</si>
  <si>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</si>
  <si>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</si>
  <si>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</si>
  <si>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</si>
  <si>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</si>
  <si>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</si>
  <si>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</si>
  <si>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</si>
  <si>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</si>
  <si>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</si>
  <si>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</si>
  <si>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</si>
  <si>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</si>
  <si>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</si>
  <si>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</si>
  <si>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</si>
  <si>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</si>
  <si>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</si>
  <si>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</si>
  <si>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</si>
  <si>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</si>
  <si>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</si>
  <si>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</si>
  <si>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</si>
  <si>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</si>
  <si>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</si>
  <si>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</si>
  <si>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</si>
  <si>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</si>
  <si>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</si>
  <si>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</si>
  <si>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</si>
  <si>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</si>
  <si>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</si>
  <si>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</si>
  <si>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</si>
  <si>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</si>
  <si>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</si>
  <si>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</si>
  <si>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</si>
  <si>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</si>
  <si>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</si>
  <si>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</si>
  <si>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</si>
  <si>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</si>
  <si>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</si>
  <si>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</si>
  <si>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</si>
  <si>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</si>
  <si>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</si>
  <si>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</si>
  <si>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</si>
  <si>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</si>
  <si>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</si>
  <si>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</si>
  <si>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</si>
  <si>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</si>
  <si>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</si>
  <si>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</si>
  <si>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</si>
  <si>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</si>
  <si>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</si>
  <si>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</si>
  <si>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</si>
  <si>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</si>
  <si>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</si>
  <si>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</si>
  <si>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</si>
  <si>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</si>
  <si>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</si>
  <si>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</si>
  <si>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</si>
  <si>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</si>
  <si>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</si>
  <si>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</si>
  <si>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</si>
  <si>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</si>
  <si>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</si>
  <si>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</si>
  <si>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</si>
  <si>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</si>
  <si>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</si>
  <si>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</si>
  <si>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</si>
  <si>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</si>
  <si>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</si>
  <si>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</si>
  <si>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</si>
  <si>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</si>
  <si>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</si>
  <si>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</si>
  <si>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</si>
  <si>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</si>
  <si>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</si>
  <si>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</si>
  <si>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</si>
  <si>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</si>
  <si>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</si>
  <si>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</si>
  <si>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</si>
  <si>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</si>
  <si>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</si>
  <si>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</si>
  <si>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03000</t>
  </si>
  <si>
    <t>水洗化人口等（令和5年度実績）</t>
    <phoneticPr fontId="3"/>
  </si>
  <si>
    <t>し尿処理の状況（令和5年度実績）</t>
    <phoneticPr fontId="3"/>
  </si>
  <si>
    <t>03201</t>
  </si>
  <si>
    <t>盛岡市</t>
  </si>
  <si>
    <t/>
  </si>
  <si>
    <t>○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</si>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</sst>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375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327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51</v>
      </c>
      <c r="B7" s="108" t="s">
        <v>256</v>
      </c>
      <c r="C7" s="92" t="s">
        <v>198</v>
      </c>
      <c r="D7" s="93">
        <f t="shared" ref="D7:D40" si="0">+SUM(E7,+I7)</f>
        <v>1176017</v>
      </c>
      <c r="E7" s="93">
        <f t="shared" ref="E7:E40" si="1">+SUM(G7+H7)</f>
        <v>230323</v>
      </c>
      <c r="F7" s="94">
        <f t="shared" ref="F7:F40" si="2">IF(D7&gt;0,E7/D7*100,"-")</f>
        <v>19.585005999062936</v>
      </c>
      <c r="G7" s="93">
        <f>SUM(G$8:G$207)</f>
        <v>229729</v>
      </c>
      <c r="H7" s="93">
        <f>SUM(H$8:H$207)</f>
        <v>594</v>
      </c>
      <c r="I7" s="93">
        <f t="shared" ref="I7:I40" si="3">+SUM(K7,+M7,O7+P7)</f>
        <v>945694</v>
      </c>
      <c r="J7" s="94">
        <f t="shared" ref="J7:J40" si="4">IF(D7&gt;0,I7/D7*100,"-")</f>
        <v>80.414994000937057</v>
      </c>
      <c r="K7" s="93">
        <f>SUM(K$8:K$207)</f>
        <v>676603</v>
      </c>
      <c r="L7" s="94">
        <f t="shared" ref="L7:L40" si="5">IF(D7&gt;0,K7/D7*100,"-")</f>
        <v>57.533437016641763</v>
      </c>
      <c r="M7" s="93">
        <f>SUM(M$8:M$207)</f>
        <v>1246</v>
      </c>
      <c r="N7" s="94">
        <f t="shared" ref="N7:N40" si="6">IF(D7&gt;0,M7/D7*100,"-")</f>
        <v>0.10595084934996689</v>
      </c>
      <c r="O7" s="91">
        <f>SUM(O$8:O$207)</f>
        <v>62694</v>
      </c>
      <c r="P7" s="93">
        <f t="shared" ref="P7:P40" si="7">SUM(Q7:S7)</f>
        <v>205151</v>
      </c>
      <c r="Q7" s="93">
        <f>SUM(Q$8:Q$207)</f>
        <v>6752</v>
      </c>
      <c r="R7" s="93">
        <f>SUM(R$8:R$207)</f>
        <v>197460</v>
      </c>
      <c r="S7" s="93">
        <f>SUM(S$8:S$207)</f>
        <v>939</v>
      </c>
      <c r="T7" s="94">
        <f t="shared" ref="T7:T40" si="8">IF(D7&gt;0,P7/D7*100,"-")</f>
        <v>17.444560750397315</v>
      </c>
      <c r="U7" s="93">
        <f>SUM(U$8:U$207)</f>
        <v>9580</v>
      </c>
      <c r="V7" s="95">
        <f t="shared" ref="V7:AC7" si="9">COUNTIF(V$8:V$207,"○")</f>
        <v>29</v>
      </c>
      <c r="W7" s="95">
        <f t="shared" si="9"/>
        <v>0</v>
      </c>
      <c r="X7" s="95">
        <f t="shared" si="9"/>
        <v>0</v>
      </c>
      <c r="Y7" s="95">
        <f t="shared" si="9"/>
        <v>4</v>
      </c>
      <c r="Z7" s="95">
        <f t="shared" si="9"/>
        <v>26</v>
      </c>
      <c r="AA7" s="95">
        <f t="shared" si="9"/>
        <v>0</v>
      </c>
      <c r="AB7" s="95">
        <f t="shared" si="9"/>
        <v>0</v>
      </c>
      <c r="AC7" s="95">
        <f t="shared" si="9"/>
        <v>7</v>
      </c>
    </row>
    <row r="8" spans="1:31" ht="13.5" customHeight="1" x14ac:dyDescent="0.15">
      <c r="A8" s="85" t="s">
        <v>51</v>
      </c>
      <c r="B8" s="86" t="s">
        <v>259</v>
      </c>
      <c r="C8" s="85" t="s">
        <v>260</v>
      </c>
      <c r="D8" s="87">
        <f t="shared" si="0"/>
        <v>280851</v>
      </c>
      <c r="E8" s="87">
        <f t="shared" si="1"/>
        <v>11585</v>
      </c>
      <c r="F8" s="106">
        <f t="shared" si="2"/>
        <v>4.1249630587037256</v>
      </c>
      <c r="G8" s="87">
        <v>11585</v>
      </c>
      <c r="H8" s="87">
        <v>0</v>
      </c>
      <c r="I8" s="87">
        <f t="shared" si="3"/>
        <v>269266</v>
      </c>
      <c r="J8" s="88">
        <f t="shared" si="4"/>
        <v>95.875036941296273</v>
      </c>
      <c r="K8" s="87">
        <v>247996</v>
      </c>
      <c r="L8" s="88">
        <f t="shared" si="5"/>
        <v>88.301626129157455</v>
      </c>
      <c r="M8" s="87">
        <v>0</v>
      </c>
      <c r="N8" s="88">
        <f t="shared" si="6"/>
        <v>0</v>
      </c>
      <c r="O8" s="87">
        <v>5964</v>
      </c>
      <c r="P8" s="87">
        <f t="shared" si="7"/>
        <v>15306</v>
      </c>
      <c r="Q8" s="87">
        <v>1247</v>
      </c>
      <c r="R8" s="87">
        <v>14059</v>
      </c>
      <c r="S8" s="87">
        <v>0</v>
      </c>
      <c r="T8" s="88">
        <f t="shared" si="8"/>
        <v>5.4498648749692897</v>
      </c>
      <c r="U8" s="87">
        <v>1829</v>
      </c>
      <c r="V8" s="85" t="s">
        <v>262</v>
      </c>
      <c r="W8" s="85"/>
      <c r="X8" s="85"/>
      <c r="Y8" s="85"/>
      <c r="Z8" s="85" t="s">
        <v>262</v>
      </c>
      <c r="AA8" s="85"/>
      <c r="AB8" s="85"/>
      <c r="AC8" s="85"/>
      <c r="AD8" s="115" t="s">
        <v>261</v>
      </c>
    </row>
    <row r="9" spans="1:31" ht="13.5" customHeight="1" x14ac:dyDescent="0.15">
      <c r="A9" s="85" t="s">
        <v>51</v>
      </c>
      <c r="B9" s="86" t="s">
        <v>263</v>
      </c>
      <c r="C9" s="85" t="s">
        <v>264</v>
      </c>
      <c r="D9" s="87">
        <f t="shared" si="0"/>
        <v>47033</v>
      </c>
      <c r="E9" s="87">
        <f t="shared" si="1"/>
        <v>11481</v>
      </c>
      <c r="F9" s="106">
        <f t="shared" si="2"/>
        <v>24.410520272999808</v>
      </c>
      <c r="G9" s="87">
        <v>11481</v>
      </c>
      <c r="H9" s="87">
        <v>0</v>
      </c>
      <c r="I9" s="87">
        <f t="shared" si="3"/>
        <v>35552</v>
      </c>
      <c r="J9" s="88">
        <f t="shared" si="4"/>
        <v>75.589479727000182</v>
      </c>
      <c r="K9" s="87">
        <v>27909</v>
      </c>
      <c r="L9" s="88">
        <f t="shared" si="5"/>
        <v>59.339187379074268</v>
      </c>
      <c r="M9" s="87">
        <v>0</v>
      </c>
      <c r="N9" s="88">
        <f t="shared" si="6"/>
        <v>0</v>
      </c>
      <c r="O9" s="87">
        <v>612</v>
      </c>
      <c r="P9" s="87">
        <f t="shared" si="7"/>
        <v>7031</v>
      </c>
      <c r="Q9" s="87">
        <v>73</v>
      </c>
      <c r="R9" s="87">
        <v>6958</v>
      </c>
      <c r="S9" s="87">
        <v>0</v>
      </c>
      <c r="T9" s="88">
        <f t="shared" si="8"/>
        <v>14.949078306720814</v>
      </c>
      <c r="U9" s="87">
        <v>166</v>
      </c>
      <c r="V9" s="85" t="s">
        <v>262</v>
      </c>
      <c r="W9" s="85"/>
      <c r="X9" s="85"/>
      <c r="Y9" s="85"/>
      <c r="Z9" s="85" t="s">
        <v>262</v>
      </c>
      <c r="AA9" s="85"/>
      <c r="AB9" s="85"/>
      <c r="AC9" s="85"/>
      <c r="AD9" s="115" t="s">
        <v>261</v>
      </c>
    </row>
    <row r="10" spans="1:31" ht="13.5" customHeight="1" x14ac:dyDescent="0.15">
      <c r="A10" s="85" t="s">
        <v>51</v>
      </c>
      <c r="B10" s="86" t="s">
        <v>265</v>
      </c>
      <c r="C10" s="85" t="s">
        <v>266</v>
      </c>
      <c r="D10" s="87">
        <f t="shared" si="0"/>
        <v>32999</v>
      </c>
      <c r="E10" s="87">
        <f t="shared" si="1"/>
        <v>7538</v>
      </c>
      <c r="F10" s="106">
        <f t="shared" si="2"/>
        <v>22.843116458074487</v>
      </c>
      <c r="G10" s="87">
        <v>7478</v>
      </c>
      <c r="H10" s="87">
        <v>60</v>
      </c>
      <c r="I10" s="87">
        <f t="shared" si="3"/>
        <v>25461</v>
      </c>
      <c r="J10" s="88">
        <f t="shared" si="4"/>
        <v>77.156883541925509</v>
      </c>
      <c r="K10" s="87">
        <v>11372</v>
      </c>
      <c r="L10" s="88">
        <f t="shared" si="5"/>
        <v>34.461650353041001</v>
      </c>
      <c r="M10" s="87">
        <v>0</v>
      </c>
      <c r="N10" s="88">
        <f t="shared" si="6"/>
        <v>0</v>
      </c>
      <c r="O10" s="87">
        <v>0</v>
      </c>
      <c r="P10" s="87">
        <f t="shared" si="7"/>
        <v>14089</v>
      </c>
      <c r="Q10" s="87">
        <v>696</v>
      </c>
      <c r="R10" s="87">
        <v>13393</v>
      </c>
      <c r="S10" s="87">
        <v>0</v>
      </c>
      <c r="T10" s="88">
        <f t="shared" si="8"/>
        <v>42.695233188884515</v>
      </c>
      <c r="U10" s="87">
        <v>366</v>
      </c>
      <c r="V10" s="85" t="s">
        <v>262</v>
      </c>
      <c r="W10" s="85"/>
      <c r="X10" s="85"/>
      <c r="Y10" s="85"/>
      <c r="Z10" s="85" t="s">
        <v>262</v>
      </c>
      <c r="AA10" s="85"/>
      <c r="AB10" s="85"/>
      <c r="AC10" s="85"/>
      <c r="AD10" s="115" t="s">
        <v>261</v>
      </c>
    </row>
    <row r="11" spans="1:31" ht="13.5" customHeight="1" x14ac:dyDescent="0.15">
      <c r="A11" s="85" t="s">
        <v>51</v>
      </c>
      <c r="B11" s="86" t="s">
        <v>267</v>
      </c>
      <c r="C11" s="85" t="s">
        <v>268</v>
      </c>
      <c r="D11" s="87">
        <f t="shared" si="0"/>
        <v>91404</v>
      </c>
      <c r="E11" s="87">
        <f t="shared" si="1"/>
        <v>14859</v>
      </c>
      <c r="F11" s="106">
        <f t="shared" si="2"/>
        <v>16.256400157542338</v>
      </c>
      <c r="G11" s="87">
        <v>14859</v>
      </c>
      <c r="H11" s="87">
        <v>0</v>
      </c>
      <c r="I11" s="87">
        <f t="shared" si="3"/>
        <v>76545</v>
      </c>
      <c r="J11" s="88">
        <f t="shared" si="4"/>
        <v>83.743599842457655</v>
      </c>
      <c r="K11" s="87">
        <v>52904</v>
      </c>
      <c r="L11" s="88">
        <f t="shared" si="5"/>
        <v>57.879305063235741</v>
      </c>
      <c r="M11" s="87">
        <v>0</v>
      </c>
      <c r="N11" s="88">
        <f t="shared" si="6"/>
        <v>0</v>
      </c>
      <c r="O11" s="87">
        <v>11133</v>
      </c>
      <c r="P11" s="87">
        <f t="shared" si="7"/>
        <v>12508</v>
      </c>
      <c r="Q11" s="87">
        <v>417</v>
      </c>
      <c r="R11" s="87">
        <v>11152</v>
      </c>
      <c r="S11" s="87">
        <v>939</v>
      </c>
      <c r="T11" s="88">
        <f t="shared" si="8"/>
        <v>13.68430265633889</v>
      </c>
      <c r="U11" s="87">
        <v>629</v>
      </c>
      <c r="V11" s="85" t="s">
        <v>262</v>
      </c>
      <c r="W11" s="85"/>
      <c r="X11" s="85"/>
      <c r="Y11" s="85"/>
      <c r="Z11" s="85" t="s">
        <v>262</v>
      </c>
      <c r="AA11" s="85"/>
      <c r="AB11" s="85"/>
      <c r="AC11" s="85"/>
      <c r="AD11" s="115" t="s">
        <v>261</v>
      </c>
    </row>
    <row r="12" spans="1:31" ht="13.5" customHeight="1" x14ac:dyDescent="0.15">
      <c r="A12" s="85" t="s">
        <v>51</v>
      </c>
      <c r="B12" s="86" t="s">
        <v>269</v>
      </c>
      <c r="C12" s="85" t="s">
        <v>270</v>
      </c>
      <c r="D12" s="87">
        <f t="shared" si="0"/>
        <v>91694</v>
      </c>
      <c r="E12" s="87">
        <f t="shared" si="1"/>
        <v>12760</v>
      </c>
      <c r="F12" s="106">
        <f t="shared" si="2"/>
        <v>13.915850546382533</v>
      </c>
      <c r="G12" s="87">
        <v>12760</v>
      </c>
      <c r="H12" s="87">
        <v>0</v>
      </c>
      <c r="I12" s="87">
        <f t="shared" si="3"/>
        <v>78934</v>
      </c>
      <c r="J12" s="88">
        <f t="shared" si="4"/>
        <v>86.084149453617471</v>
      </c>
      <c r="K12" s="87">
        <v>60235</v>
      </c>
      <c r="L12" s="88">
        <f t="shared" si="5"/>
        <v>65.691321133334796</v>
      </c>
      <c r="M12" s="87">
        <v>84</v>
      </c>
      <c r="N12" s="88">
        <f t="shared" si="6"/>
        <v>9.1609047484022946E-2</v>
      </c>
      <c r="O12" s="87">
        <v>10600</v>
      </c>
      <c r="P12" s="87">
        <f t="shared" si="7"/>
        <v>8015</v>
      </c>
      <c r="Q12" s="87">
        <v>0</v>
      </c>
      <c r="R12" s="87">
        <v>8015</v>
      </c>
      <c r="S12" s="87">
        <v>0</v>
      </c>
      <c r="T12" s="88">
        <f t="shared" si="8"/>
        <v>8.7410299474338569</v>
      </c>
      <c r="U12" s="87">
        <v>1122</v>
      </c>
      <c r="V12" s="85" t="s">
        <v>262</v>
      </c>
      <c r="W12" s="85"/>
      <c r="X12" s="85"/>
      <c r="Y12" s="85"/>
      <c r="Z12" s="85"/>
      <c r="AA12" s="85"/>
      <c r="AB12" s="85"/>
      <c r="AC12" s="85" t="s">
        <v>262</v>
      </c>
      <c r="AD12" s="115" t="s">
        <v>261</v>
      </c>
    </row>
    <row r="13" spans="1:31" ht="13.5" customHeight="1" x14ac:dyDescent="0.15">
      <c r="A13" s="85" t="s">
        <v>51</v>
      </c>
      <c r="B13" s="86" t="s">
        <v>271</v>
      </c>
      <c r="C13" s="85" t="s">
        <v>272</v>
      </c>
      <c r="D13" s="87">
        <f t="shared" si="0"/>
        <v>32145</v>
      </c>
      <c r="E13" s="87">
        <f t="shared" si="1"/>
        <v>15249</v>
      </c>
      <c r="F13" s="106">
        <f t="shared" si="2"/>
        <v>47.438170788614094</v>
      </c>
      <c r="G13" s="87">
        <v>15249</v>
      </c>
      <c r="H13" s="87">
        <v>0</v>
      </c>
      <c r="I13" s="87">
        <f t="shared" si="3"/>
        <v>16896</v>
      </c>
      <c r="J13" s="88">
        <f t="shared" si="4"/>
        <v>52.561829211385913</v>
      </c>
      <c r="K13" s="87">
        <v>9513</v>
      </c>
      <c r="L13" s="88">
        <f t="shared" si="5"/>
        <v>29.594027064862345</v>
      </c>
      <c r="M13" s="87">
        <v>86</v>
      </c>
      <c r="N13" s="88">
        <f t="shared" si="6"/>
        <v>0.26753771970757501</v>
      </c>
      <c r="O13" s="87">
        <v>2225</v>
      </c>
      <c r="P13" s="87">
        <f t="shared" si="7"/>
        <v>5072</v>
      </c>
      <c r="Q13" s="87">
        <v>74</v>
      </c>
      <c r="R13" s="87">
        <v>4998</v>
      </c>
      <c r="S13" s="87">
        <v>0</v>
      </c>
      <c r="T13" s="88">
        <f t="shared" si="8"/>
        <v>15.778503655311868</v>
      </c>
      <c r="U13" s="87">
        <v>363</v>
      </c>
      <c r="V13" s="85" t="s">
        <v>262</v>
      </c>
      <c r="W13" s="85"/>
      <c r="X13" s="85"/>
      <c r="Y13" s="85"/>
      <c r="Z13" s="85" t="s">
        <v>262</v>
      </c>
      <c r="AA13" s="85"/>
      <c r="AB13" s="85"/>
      <c r="AC13" s="85"/>
      <c r="AD13" s="115" t="s">
        <v>261</v>
      </c>
    </row>
    <row r="14" spans="1:31" ht="13.5" customHeight="1" x14ac:dyDescent="0.15">
      <c r="A14" s="85" t="s">
        <v>51</v>
      </c>
      <c r="B14" s="86" t="s">
        <v>273</v>
      </c>
      <c r="C14" s="85" t="s">
        <v>274</v>
      </c>
      <c r="D14" s="87">
        <f t="shared" si="0"/>
        <v>24681</v>
      </c>
      <c r="E14" s="87">
        <f t="shared" si="1"/>
        <v>6827</v>
      </c>
      <c r="F14" s="106">
        <f t="shared" si="2"/>
        <v>27.660953770106563</v>
      </c>
      <c r="G14" s="87">
        <v>6827</v>
      </c>
      <c r="H14" s="87">
        <v>0</v>
      </c>
      <c r="I14" s="87">
        <f t="shared" si="3"/>
        <v>17854</v>
      </c>
      <c r="J14" s="88">
        <f t="shared" si="4"/>
        <v>72.339046229893441</v>
      </c>
      <c r="K14" s="87">
        <v>10829</v>
      </c>
      <c r="L14" s="88">
        <f t="shared" si="5"/>
        <v>43.875855921559094</v>
      </c>
      <c r="M14" s="87">
        <v>0</v>
      </c>
      <c r="N14" s="88">
        <f t="shared" si="6"/>
        <v>0</v>
      </c>
      <c r="O14" s="87">
        <v>711</v>
      </c>
      <c r="P14" s="87">
        <f t="shared" si="7"/>
        <v>6314</v>
      </c>
      <c r="Q14" s="87">
        <v>31</v>
      </c>
      <c r="R14" s="87">
        <v>6283</v>
      </c>
      <c r="S14" s="87">
        <v>0</v>
      </c>
      <c r="T14" s="88">
        <f t="shared" si="8"/>
        <v>25.582431830152746</v>
      </c>
      <c r="U14" s="87">
        <v>289</v>
      </c>
      <c r="V14" s="85" t="s">
        <v>262</v>
      </c>
      <c r="W14" s="85"/>
      <c r="X14" s="85"/>
      <c r="Y14" s="85"/>
      <c r="Z14" s="85"/>
      <c r="AA14" s="85"/>
      <c r="AB14" s="85"/>
      <c r="AC14" s="85" t="s">
        <v>262</v>
      </c>
      <c r="AD14" s="115" t="s">
        <v>261</v>
      </c>
    </row>
    <row r="15" spans="1:31" ht="13.5" customHeight="1" x14ac:dyDescent="0.15">
      <c r="A15" s="85" t="s">
        <v>51</v>
      </c>
      <c r="B15" s="86" t="s">
        <v>275</v>
      </c>
      <c r="C15" s="85" t="s">
        <v>276</v>
      </c>
      <c r="D15" s="87">
        <f t="shared" si="0"/>
        <v>107930</v>
      </c>
      <c r="E15" s="87">
        <f t="shared" si="1"/>
        <v>34008</v>
      </c>
      <c r="F15" s="106">
        <f t="shared" si="2"/>
        <v>31.509311590845918</v>
      </c>
      <c r="G15" s="87">
        <v>34008</v>
      </c>
      <c r="H15" s="87">
        <v>0</v>
      </c>
      <c r="I15" s="87">
        <f t="shared" si="3"/>
        <v>73922</v>
      </c>
      <c r="J15" s="88">
        <f t="shared" si="4"/>
        <v>68.490688409154075</v>
      </c>
      <c r="K15" s="87">
        <v>40515</v>
      </c>
      <c r="L15" s="88">
        <f t="shared" si="5"/>
        <v>37.538219216158616</v>
      </c>
      <c r="M15" s="87">
        <v>0</v>
      </c>
      <c r="N15" s="88">
        <f t="shared" si="6"/>
        <v>0</v>
      </c>
      <c r="O15" s="87">
        <v>2895</v>
      </c>
      <c r="P15" s="87">
        <f t="shared" si="7"/>
        <v>30512</v>
      </c>
      <c r="Q15" s="87">
        <v>303</v>
      </c>
      <c r="R15" s="87">
        <v>30209</v>
      </c>
      <c r="S15" s="87">
        <v>0</v>
      </c>
      <c r="T15" s="88">
        <f t="shared" si="8"/>
        <v>28.270175113499491</v>
      </c>
      <c r="U15" s="87">
        <v>1066</v>
      </c>
      <c r="V15" s="85" t="s">
        <v>262</v>
      </c>
      <c r="W15" s="85"/>
      <c r="X15" s="85"/>
      <c r="Y15" s="85"/>
      <c r="Z15" s="85" t="s">
        <v>262</v>
      </c>
      <c r="AA15" s="85"/>
      <c r="AB15" s="85"/>
      <c r="AC15" s="85"/>
      <c r="AD15" s="115" t="s">
        <v>261</v>
      </c>
    </row>
    <row r="16" spans="1:31" ht="13.5" customHeight="1" x14ac:dyDescent="0.15">
      <c r="A16" s="85" t="s">
        <v>51</v>
      </c>
      <c r="B16" s="86" t="s">
        <v>277</v>
      </c>
      <c r="C16" s="85" t="s">
        <v>278</v>
      </c>
      <c r="D16" s="87">
        <f t="shared" si="0"/>
        <v>17729</v>
      </c>
      <c r="E16" s="87">
        <f t="shared" si="1"/>
        <v>2891</v>
      </c>
      <c r="F16" s="106">
        <f t="shared" si="2"/>
        <v>16.306616278413898</v>
      </c>
      <c r="G16" s="87">
        <v>2891</v>
      </c>
      <c r="H16" s="87">
        <v>0</v>
      </c>
      <c r="I16" s="87">
        <f t="shared" si="3"/>
        <v>14838</v>
      </c>
      <c r="J16" s="88">
        <f t="shared" si="4"/>
        <v>83.693383721586102</v>
      </c>
      <c r="K16" s="87">
        <v>4015</v>
      </c>
      <c r="L16" s="88">
        <f t="shared" si="5"/>
        <v>22.646511365559252</v>
      </c>
      <c r="M16" s="87">
        <v>0</v>
      </c>
      <c r="N16" s="88">
        <f t="shared" si="6"/>
        <v>0</v>
      </c>
      <c r="O16" s="87">
        <v>0</v>
      </c>
      <c r="P16" s="87">
        <f t="shared" si="7"/>
        <v>10823</v>
      </c>
      <c r="Q16" s="87">
        <v>112</v>
      </c>
      <c r="R16" s="87">
        <v>10711</v>
      </c>
      <c r="S16" s="87">
        <v>0</v>
      </c>
      <c r="T16" s="88">
        <f t="shared" si="8"/>
        <v>61.046872356026846</v>
      </c>
      <c r="U16" s="87">
        <v>182</v>
      </c>
      <c r="V16" s="85" t="s">
        <v>262</v>
      </c>
      <c r="W16" s="85"/>
      <c r="X16" s="85"/>
      <c r="Y16" s="85"/>
      <c r="Z16" s="85" t="s">
        <v>262</v>
      </c>
      <c r="AA16" s="85"/>
      <c r="AB16" s="85"/>
      <c r="AC16" s="85"/>
      <c r="AD16" s="115" t="s">
        <v>261</v>
      </c>
    </row>
    <row r="17" spans="1:30" ht="13.5" customHeight="1" x14ac:dyDescent="0.15">
      <c r="A17" s="85" t="s">
        <v>51</v>
      </c>
      <c r="B17" s="86" t="s">
        <v>279</v>
      </c>
      <c r="C17" s="85" t="s">
        <v>280</v>
      </c>
      <c r="D17" s="87">
        <f t="shared" si="0"/>
        <v>30111</v>
      </c>
      <c r="E17" s="87">
        <f t="shared" si="1"/>
        <v>8426</v>
      </c>
      <c r="F17" s="106">
        <f t="shared" si="2"/>
        <v>27.983129089037227</v>
      </c>
      <c r="G17" s="87">
        <v>8426</v>
      </c>
      <c r="H17" s="87">
        <v>0</v>
      </c>
      <c r="I17" s="87">
        <f t="shared" si="3"/>
        <v>21685</v>
      </c>
      <c r="J17" s="88">
        <f t="shared" si="4"/>
        <v>72.016870910962766</v>
      </c>
      <c r="K17" s="87">
        <v>17455</v>
      </c>
      <c r="L17" s="88">
        <f t="shared" si="5"/>
        <v>57.968848593537246</v>
      </c>
      <c r="M17" s="87">
        <v>0</v>
      </c>
      <c r="N17" s="88">
        <f t="shared" si="6"/>
        <v>0</v>
      </c>
      <c r="O17" s="87">
        <v>480</v>
      </c>
      <c r="P17" s="87">
        <f t="shared" si="7"/>
        <v>3750</v>
      </c>
      <c r="Q17" s="87">
        <v>184</v>
      </c>
      <c r="R17" s="87">
        <v>3566</v>
      </c>
      <c r="S17" s="87">
        <v>0</v>
      </c>
      <c r="T17" s="88">
        <f t="shared" si="8"/>
        <v>12.453920494171564</v>
      </c>
      <c r="U17" s="87">
        <v>467</v>
      </c>
      <c r="V17" s="85" t="s">
        <v>262</v>
      </c>
      <c r="W17" s="85"/>
      <c r="X17" s="85"/>
      <c r="Y17" s="85"/>
      <c r="Z17" s="85" t="s">
        <v>262</v>
      </c>
      <c r="AA17" s="85"/>
      <c r="AB17" s="85"/>
      <c r="AC17" s="85"/>
      <c r="AD17" s="115" t="s">
        <v>261</v>
      </c>
    </row>
    <row r="18" spans="1:30" ht="13.5" customHeight="1" x14ac:dyDescent="0.15">
      <c r="A18" s="85" t="s">
        <v>51</v>
      </c>
      <c r="B18" s="86" t="s">
        <v>281</v>
      </c>
      <c r="C18" s="85" t="s">
        <v>282</v>
      </c>
      <c r="D18" s="87">
        <f t="shared" si="0"/>
        <v>24765</v>
      </c>
      <c r="E18" s="87">
        <f t="shared" si="1"/>
        <v>7997</v>
      </c>
      <c r="F18" s="106">
        <f t="shared" si="2"/>
        <v>32.291540480516858</v>
      </c>
      <c r="G18" s="87">
        <v>7997</v>
      </c>
      <c r="H18" s="87">
        <v>0</v>
      </c>
      <c r="I18" s="87">
        <f t="shared" si="3"/>
        <v>16768</v>
      </c>
      <c r="J18" s="88">
        <f t="shared" si="4"/>
        <v>67.708459519483142</v>
      </c>
      <c r="K18" s="87">
        <v>12311</v>
      </c>
      <c r="L18" s="88">
        <f t="shared" si="5"/>
        <v>49.71128608923884</v>
      </c>
      <c r="M18" s="87">
        <v>0</v>
      </c>
      <c r="N18" s="88">
        <f t="shared" si="6"/>
        <v>0</v>
      </c>
      <c r="O18" s="87">
        <v>0</v>
      </c>
      <c r="P18" s="87">
        <f t="shared" si="7"/>
        <v>4457</v>
      </c>
      <c r="Q18" s="87">
        <v>207</v>
      </c>
      <c r="R18" s="87">
        <v>4250</v>
      </c>
      <c r="S18" s="87">
        <v>0</v>
      </c>
      <c r="T18" s="88">
        <f t="shared" si="8"/>
        <v>17.997173430244295</v>
      </c>
      <c r="U18" s="87">
        <v>206</v>
      </c>
      <c r="V18" s="85" t="s">
        <v>262</v>
      </c>
      <c r="W18" s="85"/>
      <c r="X18" s="85"/>
      <c r="Y18" s="85"/>
      <c r="Z18" s="85" t="s">
        <v>262</v>
      </c>
      <c r="AA18" s="85"/>
      <c r="AB18" s="85"/>
      <c r="AC18" s="85"/>
      <c r="AD18" s="115" t="s">
        <v>261</v>
      </c>
    </row>
    <row r="19" spans="1:30" ht="13.5" customHeight="1" x14ac:dyDescent="0.15">
      <c r="A19" s="85" t="s">
        <v>51</v>
      </c>
      <c r="B19" s="86" t="s">
        <v>283</v>
      </c>
      <c r="C19" s="85" t="s">
        <v>284</v>
      </c>
      <c r="D19" s="87">
        <f t="shared" si="0"/>
        <v>23611</v>
      </c>
      <c r="E19" s="87">
        <f t="shared" si="1"/>
        <v>6038</v>
      </c>
      <c r="F19" s="106">
        <f t="shared" si="2"/>
        <v>25.572826225064588</v>
      </c>
      <c r="G19" s="87">
        <v>6038</v>
      </c>
      <c r="H19" s="87">
        <v>0</v>
      </c>
      <c r="I19" s="87">
        <f t="shared" si="3"/>
        <v>17573</v>
      </c>
      <c r="J19" s="88">
        <f t="shared" si="4"/>
        <v>74.427173774935412</v>
      </c>
      <c r="K19" s="87">
        <v>6350</v>
      </c>
      <c r="L19" s="88">
        <f t="shared" si="5"/>
        <v>26.89424420820804</v>
      </c>
      <c r="M19" s="87">
        <v>0</v>
      </c>
      <c r="N19" s="88">
        <f t="shared" si="6"/>
        <v>0</v>
      </c>
      <c r="O19" s="87">
        <v>5340</v>
      </c>
      <c r="P19" s="87">
        <f t="shared" si="7"/>
        <v>5883</v>
      </c>
      <c r="Q19" s="87">
        <v>638</v>
      </c>
      <c r="R19" s="87">
        <v>5245</v>
      </c>
      <c r="S19" s="87">
        <v>0</v>
      </c>
      <c r="T19" s="88">
        <f t="shared" si="8"/>
        <v>24.9163525475414</v>
      </c>
      <c r="U19" s="87">
        <v>302</v>
      </c>
      <c r="V19" s="85" t="s">
        <v>262</v>
      </c>
      <c r="W19" s="85"/>
      <c r="X19" s="85"/>
      <c r="Y19" s="85"/>
      <c r="Z19" s="85" t="s">
        <v>262</v>
      </c>
      <c r="AA19" s="85"/>
      <c r="AB19" s="85"/>
      <c r="AC19" s="85"/>
      <c r="AD19" s="115" t="s">
        <v>261</v>
      </c>
    </row>
    <row r="20" spans="1:30" ht="13.5" customHeight="1" x14ac:dyDescent="0.15">
      <c r="A20" s="85" t="s">
        <v>51</v>
      </c>
      <c r="B20" s="86" t="s">
        <v>285</v>
      </c>
      <c r="C20" s="85" t="s">
        <v>286</v>
      </c>
      <c r="D20" s="87">
        <f t="shared" si="0"/>
        <v>110148</v>
      </c>
      <c r="E20" s="87">
        <f t="shared" si="1"/>
        <v>28386</v>
      </c>
      <c r="F20" s="106">
        <f t="shared" si="2"/>
        <v>25.770781130842142</v>
      </c>
      <c r="G20" s="87">
        <v>28386</v>
      </c>
      <c r="H20" s="87">
        <v>0</v>
      </c>
      <c r="I20" s="87">
        <f t="shared" si="3"/>
        <v>81762</v>
      </c>
      <c r="J20" s="88">
        <f t="shared" si="4"/>
        <v>74.229218869157862</v>
      </c>
      <c r="K20" s="87">
        <v>46578</v>
      </c>
      <c r="L20" s="88">
        <f t="shared" si="5"/>
        <v>42.286741475106219</v>
      </c>
      <c r="M20" s="87">
        <v>1076</v>
      </c>
      <c r="N20" s="88">
        <f t="shared" si="6"/>
        <v>0.97686748738061524</v>
      </c>
      <c r="O20" s="87">
        <v>0</v>
      </c>
      <c r="P20" s="87">
        <f t="shared" si="7"/>
        <v>34108</v>
      </c>
      <c r="Q20" s="87">
        <v>1576</v>
      </c>
      <c r="R20" s="87">
        <v>32532</v>
      </c>
      <c r="S20" s="87">
        <v>0</v>
      </c>
      <c r="T20" s="88">
        <f t="shared" si="8"/>
        <v>30.965609906671027</v>
      </c>
      <c r="U20" s="87">
        <v>761</v>
      </c>
      <c r="V20" s="85"/>
      <c r="W20" s="85"/>
      <c r="X20" s="85"/>
      <c r="Y20" s="85" t="s">
        <v>262</v>
      </c>
      <c r="Z20" s="85"/>
      <c r="AA20" s="85"/>
      <c r="AB20" s="85"/>
      <c r="AC20" s="85" t="s">
        <v>262</v>
      </c>
      <c r="AD20" s="115" t="s">
        <v>261</v>
      </c>
    </row>
    <row r="21" spans="1:30" ht="13.5" customHeight="1" x14ac:dyDescent="0.15">
      <c r="A21" s="85" t="s">
        <v>51</v>
      </c>
      <c r="B21" s="86" t="s">
        <v>287</v>
      </c>
      <c r="C21" s="85" t="s">
        <v>288</v>
      </c>
      <c r="D21" s="87">
        <f t="shared" si="0"/>
        <v>54988</v>
      </c>
      <c r="E21" s="87">
        <f t="shared" si="1"/>
        <v>5185</v>
      </c>
      <c r="F21" s="106">
        <f t="shared" si="2"/>
        <v>9.4293300356441403</v>
      </c>
      <c r="G21" s="87">
        <v>5185</v>
      </c>
      <c r="H21" s="87">
        <v>0</v>
      </c>
      <c r="I21" s="87">
        <f t="shared" si="3"/>
        <v>49803</v>
      </c>
      <c r="J21" s="88">
        <f t="shared" si="4"/>
        <v>90.570669964355858</v>
      </c>
      <c r="K21" s="87">
        <v>37455</v>
      </c>
      <c r="L21" s="88">
        <f t="shared" si="5"/>
        <v>68.11486142431076</v>
      </c>
      <c r="M21" s="87">
        <v>0</v>
      </c>
      <c r="N21" s="88">
        <f t="shared" si="6"/>
        <v>0</v>
      </c>
      <c r="O21" s="87">
        <v>0</v>
      </c>
      <c r="P21" s="87">
        <f t="shared" si="7"/>
        <v>12348</v>
      </c>
      <c r="Q21" s="87">
        <v>24</v>
      </c>
      <c r="R21" s="87">
        <v>12324</v>
      </c>
      <c r="S21" s="87">
        <v>0</v>
      </c>
      <c r="T21" s="88">
        <f t="shared" si="8"/>
        <v>22.455808540045101</v>
      </c>
      <c r="U21" s="87">
        <v>267</v>
      </c>
      <c r="V21" s="85"/>
      <c r="W21" s="85"/>
      <c r="X21" s="85"/>
      <c r="Y21" s="85" t="s">
        <v>262</v>
      </c>
      <c r="Z21" s="85"/>
      <c r="AA21" s="85"/>
      <c r="AB21" s="85"/>
      <c r="AC21" s="85" t="s">
        <v>262</v>
      </c>
      <c r="AD21" s="115" t="s">
        <v>261</v>
      </c>
    </row>
    <row r="22" spans="1:30" ht="13.5" customHeight="1" x14ac:dyDescent="0.15">
      <c r="A22" s="85" t="s">
        <v>51</v>
      </c>
      <c r="B22" s="86" t="s">
        <v>289</v>
      </c>
      <c r="C22" s="85" t="s">
        <v>290</v>
      </c>
      <c r="D22" s="87">
        <f t="shared" si="0"/>
        <v>15378</v>
      </c>
      <c r="E22" s="87">
        <f t="shared" si="1"/>
        <v>3604</v>
      </c>
      <c r="F22" s="106">
        <f t="shared" si="2"/>
        <v>23.436077513330734</v>
      </c>
      <c r="G22" s="87">
        <v>3604</v>
      </c>
      <c r="H22" s="87">
        <v>0</v>
      </c>
      <c r="I22" s="87">
        <f t="shared" si="3"/>
        <v>11774</v>
      </c>
      <c r="J22" s="88">
        <f t="shared" si="4"/>
        <v>76.56392248666927</v>
      </c>
      <c r="K22" s="87">
        <v>7596</v>
      </c>
      <c r="L22" s="88">
        <f t="shared" si="5"/>
        <v>49.395239953179868</v>
      </c>
      <c r="M22" s="87">
        <v>0</v>
      </c>
      <c r="N22" s="88">
        <f t="shared" si="6"/>
        <v>0</v>
      </c>
      <c r="O22" s="87">
        <v>1212</v>
      </c>
      <c r="P22" s="87">
        <f t="shared" si="7"/>
        <v>2966</v>
      </c>
      <c r="Q22" s="87">
        <v>205</v>
      </c>
      <c r="R22" s="87">
        <v>2761</v>
      </c>
      <c r="S22" s="87">
        <v>0</v>
      </c>
      <c r="T22" s="88">
        <f t="shared" si="8"/>
        <v>19.287293536220577</v>
      </c>
      <c r="U22" s="87">
        <v>63</v>
      </c>
      <c r="V22" s="85" t="s">
        <v>262</v>
      </c>
      <c r="W22" s="85"/>
      <c r="X22" s="85"/>
      <c r="Y22" s="85"/>
      <c r="Z22" s="85" t="s">
        <v>262</v>
      </c>
      <c r="AA22" s="85"/>
      <c r="AB22" s="85"/>
      <c r="AC22" s="85"/>
      <c r="AD22" s="115" t="s">
        <v>261</v>
      </c>
    </row>
    <row r="23" spans="1:30" ht="13.5" customHeight="1" x14ac:dyDescent="0.15">
      <c r="A23" s="85" t="s">
        <v>51</v>
      </c>
      <c r="B23" s="86" t="s">
        <v>291</v>
      </c>
      <c r="C23" s="85" t="s">
        <v>292</v>
      </c>
      <c r="D23" s="87">
        <f t="shared" si="0"/>
        <v>5484</v>
      </c>
      <c r="E23" s="87">
        <f t="shared" si="1"/>
        <v>2589</v>
      </c>
      <c r="F23" s="106">
        <f t="shared" si="2"/>
        <v>47.21006564551422</v>
      </c>
      <c r="G23" s="87">
        <v>2220</v>
      </c>
      <c r="H23" s="87">
        <v>369</v>
      </c>
      <c r="I23" s="87">
        <f t="shared" si="3"/>
        <v>2895</v>
      </c>
      <c r="J23" s="88">
        <f t="shared" si="4"/>
        <v>52.78993435448578</v>
      </c>
      <c r="K23" s="87">
        <v>0</v>
      </c>
      <c r="L23" s="88">
        <f t="shared" si="5"/>
        <v>0</v>
      </c>
      <c r="M23" s="87">
        <v>0</v>
      </c>
      <c r="N23" s="88">
        <f t="shared" si="6"/>
        <v>0</v>
      </c>
      <c r="O23" s="87">
        <v>1325</v>
      </c>
      <c r="P23" s="87">
        <f t="shared" si="7"/>
        <v>1570</v>
      </c>
      <c r="Q23" s="87">
        <v>0</v>
      </c>
      <c r="R23" s="87">
        <v>1570</v>
      </c>
      <c r="S23" s="87">
        <v>0</v>
      </c>
      <c r="T23" s="88">
        <f t="shared" si="8"/>
        <v>28.628738147337714</v>
      </c>
      <c r="U23" s="87">
        <v>30</v>
      </c>
      <c r="V23" s="85" t="s">
        <v>262</v>
      </c>
      <c r="W23" s="85"/>
      <c r="X23" s="85"/>
      <c r="Y23" s="85"/>
      <c r="Z23" s="85" t="s">
        <v>262</v>
      </c>
      <c r="AA23" s="85"/>
      <c r="AB23" s="85"/>
      <c r="AC23" s="85"/>
      <c r="AD23" s="115" t="s">
        <v>261</v>
      </c>
    </row>
    <row r="24" spans="1:30" ht="13.5" customHeight="1" x14ac:dyDescent="0.15">
      <c r="A24" s="85" t="s">
        <v>51</v>
      </c>
      <c r="B24" s="86" t="s">
        <v>293</v>
      </c>
      <c r="C24" s="85" t="s">
        <v>294</v>
      </c>
      <c r="D24" s="87">
        <f t="shared" si="0"/>
        <v>11942</v>
      </c>
      <c r="E24" s="87">
        <f t="shared" si="1"/>
        <v>4615</v>
      </c>
      <c r="F24" s="106">
        <f t="shared" si="2"/>
        <v>38.645118070674926</v>
      </c>
      <c r="G24" s="87">
        <v>4615</v>
      </c>
      <c r="H24" s="87">
        <v>0</v>
      </c>
      <c r="I24" s="87">
        <f t="shared" si="3"/>
        <v>7327</v>
      </c>
      <c r="J24" s="88">
        <f t="shared" si="4"/>
        <v>61.354881929325067</v>
      </c>
      <c r="K24" s="87">
        <v>3966</v>
      </c>
      <c r="L24" s="88">
        <f t="shared" si="5"/>
        <v>33.210517501256071</v>
      </c>
      <c r="M24" s="87">
        <v>0</v>
      </c>
      <c r="N24" s="88">
        <f t="shared" si="6"/>
        <v>0</v>
      </c>
      <c r="O24" s="87">
        <v>0</v>
      </c>
      <c r="P24" s="87">
        <f t="shared" si="7"/>
        <v>3361</v>
      </c>
      <c r="Q24" s="87">
        <v>46</v>
      </c>
      <c r="R24" s="87">
        <v>3315</v>
      </c>
      <c r="S24" s="87">
        <v>0</v>
      </c>
      <c r="T24" s="88">
        <f t="shared" si="8"/>
        <v>28.144364428069004</v>
      </c>
      <c r="U24" s="87">
        <v>168</v>
      </c>
      <c r="V24" s="85" t="s">
        <v>262</v>
      </c>
      <c r="W24" s="85"/>
      <c r="X24" s="85"/>
      <c r="Y24" s="85"/>
      <c r="Z24" s="85" t="s">
        <v>262</v>
      </c>
      <c r="AA24" s="85"/>
      <c r="AB24" s="85"/>
      <c r="AC24" s="85"/>
      <c r="AD24" s="115" t="s">
        <v>261</v>
      </c>
    </row>
    <row r="25" spans="1:30" ht="13.5" customHeight="1" x14ac:dyDescent="0.15">
      <c r="A25" s="85" t="s">
        <v>51</v>
      </c>
      <c r="B25" s="86" t="s">
        <v>295</v>
      </c>
      <c r="C25" s="85" t="s">
        <v>296</v>
      </c>
      <c r="D25" s="87">
        <f t="shared" si="0"/>
        <v>32937</v>
      </c>
      <c r="E25" s="87">
        <f t="shared" si="1"/>
        <v>3169</v>
      </c>
      <c r="F25" s="106">
        <f t="shared" si="2"/>
        <v>9.621398427300603</v>
      </c>
      <c r="G25" s="87">
        <v>3169</v>
      </c>
      <c r="H25" s="87">
        <v>0</v>
      </c>
      <c r="I25" s="87">
        <f t="shared" si="3"/>
        <v>29768</v>
      </c>
      <c r="J25" s="88">
        <f t="shared" si="4"/>
        <v>90.378601572699395</v>
      </c>
      <c r="K25" s="87">
        <v>20048</v>
      </c>
      <c r="L25" s="88">
        <f t="shared" si="5"/>
        <v>60.86771715699669</v>
      </c>
      <c r="M25" s="87">
        <v>0</v>
      </c>
      <c r="N25" s="88">
        <f t="shared" si="6"/>
        <v>0</v>
      </c>
      <c r="O25" s="87">
        <v>5024</v>
      </c>
      <c r="P25" s="87">
        <f t="shared" si="7"/>
        <v>4696</v>
      </c>
      <c r="Q25" s="87">
        <v>39</v>
      </c>
      <c r="R25" s="87">
        <v>4657</v>
      </c>
      <c r="S25" s="87">
        <v>0</v>
      </c>
      <c r="T25" s="88">
        <f t="shared" si="8"/>
        <v>14.257521935816865</v>
      </c>
      <c r="U25" s="87">
        <v>118</v>
      </c>
      <c r="V25" s="85"/>
      <c r="W25" s="85"/>
      <c r="X25" s="85"/>
      <c r="Y25" s="85" t="s">
        <v>262</v>
      </c>
      <c r="Z25" s="85"/>
      <c r="AA25" s="85"/>
      <c r="AB25" s="85"/>
      <c r="AC25" s="85" t="s">
        <v>262</v>
      </c>
      <c r="AD25" s="115" t="s">
        <v>261</v>
      </c>
    </row>
    <row r="26" spans="1:30" ht="13.5" customHeight="1" x14ac:dyDescent="0.15">
      <c r="A26" s="85" t="s">
        <v>51</v>
      </c>
      <c r="B26" s="86" t="s">
        <v>297</v>
      </c>
      <c r="C26" s="85" t="s">
        <v>298</v>
      </c>
      <c r="D26" s="87">
        <f t="shared" si="0"/>
        <v>26377</v>
      </c>
      <c r="E26" s="87">
        <f t="shared" si="1"/>
        <v>558</v>
      </c>
      <c r="F26" s="106">
        <f t="shared" si="2"/>
        <v>2.1154793949273989</v>
      </c>
      <c r="G26" s="87">
        <v>558</v>
      </c>
      <c r="H26" s="87">
        <v>0</v>
      </c>
      <c r="I26" s="87">
        <f t="shared" si="3"/>
        <v>25819</v>
      </c>
      <c r="J26" s="88">
        <f t="shared" si="4"/>
        <v>97.884520605072595</v>
      </c>
      <c r="K26" s="87">
        <v>21580</v>
      </c>
      <c r="L26" s="88">
        <f t="shared" si="5"/>
        <v>81.813701330704774</v>
      </c>
      <c r="M26" s="87">
        <v>0</v>
      </c>
      <c r="N26" s="88">
        <f t="shared" si="6"/>
        <v>0</v>
      </c>
      <c r="O26" s="87">
        <v>3688</v>
      </c>
      <c r="P26" s="87">
        <f t="shared" si="7"/>
        <v>551</v>
      </c>
      <c r="Q26" s="87">
        <v>0</v>
      </c>
      <c r="R26" s="87">
        <v>551</v>
      </c>
      <c r="S26" s="87">
        <v>0</v>
      </c>
      <c r="T26" s="88">
        <f t="shared" si="8"/>
        <v>2.088941122948023</v>
      </c>
      <c r="U26" s="87">
        <v>113</v>
      </c>
      <c r="V26" s="85" t="s">
        <v>262</v>
      </c>
      <c r="W26" s="85"/>
      <c r="X26" s="85"/>
      <c r="Y26" s="85"/>
      <c r="Z26" s="85"/>
      <c r="AA26" s="85"/>
      <c r="AB26" s="85"/>
      <c r="AC26" s="85" t="s">
        <v>262</v>
      </c>
      <c r="AD26" s="115" t="s">
        <v>261</v>
      </c>
    </row>
    <row r="27" spans="1:30" ht="13.5" customHeight="1" x14ac:dyDescent="0.15">
      <c r="A27" s="85" t="s">
        <v>51</v>
      </c>
      <c r="B27" s="86" t="s">
        <v>299</v>
      </c>
      <c r="C27" s="85" t="s">
        <v>300</v>
      </c>
      <c r="D27" s="87">
        <f t="shared" si="0"/>
        <v>4894</v>
      </c>
      <c r="E27" s="87">
        <f t="shared" si="1"/>
        <v>825</v>
      </c>
      <c r="F27" s="106">
        <f t="shared" si="2"/>
        <v>16.857376379239884</v>
      </c>
      <c r="G27" s="87">
        <v>825</v>
      </c>
      <c r="H27" s="87">
        <v>0</v>
      </c>
      <c r="I27" s="87">
        <f t="shared" si="3"/>
        <v>4069</v>
      </c>
      <c r="J27" s="88">
        <f t="shared" si="4"/>
        <v>83.142623620760119</v>
      </c>
      <c r="K27" s="87">
        <v>2890</v>
      </c>
      <c r="L27" s="88">
        <f t="shared" si="5"/>
        <v>59.051900286064573</v>
      </c>
      <c r="M27" s="87">
        <v>0</v>
      </c>
      <c r="N27" s="88">
        <f t="shared" si="6"/>
        <v>0</v>
      </c>
      <c r="O27" s="87">
        <v>272</v>
      </c>
      <c r="P27" s="87">
        <f t="shared" si="7"/>
        <v>907</v>
      </c>
      <c r="Q27" s="87">
        <v>87</v>
      </c>
      <c r="R27" s="87">
        <v>820</v>
      </c>
      <c r="S27" s="87">
        <v>0</v>
      </c>
      <c r="T27" s="88">
        <f t="shared" si="8"/>
        <v>18.532897425418881</v>
      </c>
      <c r="U27" s="87">
        <v>47</v>
      </c>
      <c r="V27" s="85" t="s">
        <v>262</v>
      </c>
      <c r="W27" s="85"/>
      <c r="X27" s="85"/>
      <c r="Y27" s="85"/>
      <c r="Z27" s="85" t="s">
        <v>262</v>
      </c>
      <c r="AA27" s="85"/>
      <c r="AB27" s="85"/>
      <c r="AC27" s="85"/>
      <c r="AD27" s="115" t="s">
        <v>261</v>
      </c>
    </row>
    <row r="28" spans="1:30" ht="13.5" customHeight="1" x14ac:dyDescent="0.15">
      <c r="A28" s="85" t="s">
        <v>51</v>
      </c>
      <c r="B28" s="86" t="s">
        <v>301</v>
      </c>
      <c r="C28" s="85" t="s">
        <v>302</v>
      </c>
      <c r="D28" s="87">
        <f t="shared" si="0"/>
        <v>15218</v>
      </c>
      <c r="E28" s="87">
        <f t="shared" si="1"/>
        <v>1843</v>
      </c>
      <c r="F28" s="106">
        <f t="shared" si="2"/>
        <v>12.110658430805625</v>
      </c>
      <c r="G28" s="87">
        <v>1843</v>
      </c>
      <c r="H28" s="87">
        <v>0</v>
      </c>
      <c r="I28" s="87">
        <f t="shared" si="3"/>
        <v>13375</v>
      </c>
      <c r="J28" s="88">
        <f t="shared" si="4"/>
        <v>87.889341569194386</v>
      </c>
      <c r="K28" s="87">
        <v>8316</v>
      </c>
      <c r="L28" s="88">
        <f t="shared" si="5"/>
        <v>54.645814167433301</v>
      </c>
      <c r="M28" s="87">
        <v>0</v>
      </c>
      <c r="N28" s="88">
        <f t="shared" si="6"/>
        <v>0</v>
      </c>
      <c r="O28" s="87">
        <v>4376</v>
      </c>
      <c r="P28" s="87">
        <f t="shared" si="7"/>
        <v>683</v>
      </c>
      <c r="Q28" s="87">
        <v>0</v>
      </c>
      <c r="R28" s="87">
        <v>683</v>
      </c>
      <c r="S28" s="87">
        <v>0</v>
      </c>
      <c r="T28" s="88">
        <f t="shared" si="8"/>
        <v>4.4881061900381134</v>
      </c>
      <c r="U28" s="87">
        <v>210</v>
      </c>
      <c r="V28" s="85"/>
      <c r="W28" s="85"/>
      <c r="X28" s="85"/>
      <c r="Y28" s="85" t="s">
        <v>262</v>
      </c>
      <c r="Z28" s="85"/>
      <c r="AA28" s="85"/>
      <c r="AB28" s="85"/>
      <c r="AC28" s="85" t="s">
        <v>262</v>
      </c>
      <c r="AD28" s="115" t="s">
        <v>261</v>
      </c>
    </row>
    <row r="29" spans="1:30" ht="13.5" customHeight="1" x14ac:dyDescent="0.15">
      <c r="A29" s="85" t="s">
        <v>51</v>
      </c>
      <c r="B29" s="86" t="s">
        <v>303</v>
      </c>
      <c r="C29" s="85" t="s">
        <v>304</v>
      </c>
      <c r="D29" s="87">
        <f t="shared" si="0"/>
        <v>6848</v>
      </c>
      <c r="E29" s="87">
        <f t="shared" si="1"/>
        <v>2346</v>
      </c>
      <c r="F29" s="106">
        <f t="shared" si="2"/>
        <v>34.258177570093459</v>
      </c>
      <c r="G29" s="87">
        <v>2346</v>
      </c>
      <c r="H29" s="87">
        <v>0</v>
      </c>
      <c r="I29" s="87">
        <f t="shared" si="3"/>
        <v>4502</v>
      </c>
      <c r="J29" s="88">
        <f t="shared" si="4"/>
        <v>65.741822429906534</v>
      </c>
      <c r="K29" s="87">
        <v>2379</v>
      </c>
      <c r="L29" s="88">
        <f t="shared" si="5"/>
        <v>34.740070093457945</v>
      </c>
      <c r="M29" s="87">
        <v>0</v>
      </c>
      <c r="N29" s="88">
        <f t="shared" si="6"/>
        <v>0</v>
      </c>
      <c r="O29" s="87">
        <v>569</v>
      </c>
      <c r="P29" s="87">
        <f t="shared" si="7"/>
        <v>1554</v>
      </c>
      <c r="Q29" s="87">
        <v>0</v>
      </c>
      <c r="R29" s="87">
        <v>1554</v>
      </c>
      <c r="S29" s="87">
        <v>0</v>
      </c>
      <c r="T29" s="88">
        <f t="shared" si="8"/>
        <v>22.692757009345794</v>
      </c>
      <c r="U29" s="87">
        <v>43</v>
      </c>
      <c r="V29" s="85" t="s">
        <v>262</v>
      </c>
      <c r="W29" s="85"/>
      <c r="X29" s="85"/>
      <c r="Y29" s="85"/>
      <c r="Z29" s="85" t="s">
        <v>262</v>
      </c>
      <c r="AA29" s="85"/>
      <c r="AB29" s="85"/>
      <c r="AC29" s="85"/>
      <c r="AD29" s="115" t="s">
        <v>261</v>
      </c>
    </row>
    <row r="30" spans="1:30" ht="13.5" customHeight="1" x14ac:dyDescent="0.15">
      <c r="A30" s="85" t="s">
        <v>51</v>
      </c>
      <c r="B30" s="86" t="s">
        <v>305</v>
      </c>
      <c r="C30" s="85" t="s">
        <v>306</v>
      </c>
      <c r="D30" s="87">
        <f t="shared" si="0"/>
        <v>4824</v>
      </c>
      <c r="E30" s="87">
        <f t="shared" si="1"/>
        <v>1443</v>
      </c>
      <c r="F30" s="106">
        <f t="shared" si="2"/>
        <v>29.912935323383081</v>
      </c>
      <c r="G30" s="87">
        <v>1383</v>
      </c>
      <c r="H30" s="87">
        <v>60</v>
      </c>
      <c r="I30" s="87">
        <f t="shared" si="3"/>
        <v>3381</v>
      </c>
      <c r="J30" s="88">
        <f t="shared" si="4"/>
        <v>70.087064676616919</v>
      </c>
      <c r="K30" s="87">
        <v>1534</v>
      </c>
      <c r="L30" s="88">
        <f t="shared" si="5"/>
        <v>31.799336650082921</v>
      </c>
      <c r="M30" s="87">
        <v>0</v>
      </c>
      <c r="N30" s="88">
        <f t="shared" si="6"/>
        <v>0</v>
      </c>
      <c r="O30" s="87">
        <v>0</v>
      </c>
      <c r="P30" s="87">
        <f t="shared" si="7"/>
        <v>1847</v>
      </c>
      <c r="Q30" s="87">
        <v>96</v>
      </c>
      <c r="R30" s="87">
        <v>1751</v>
      </c>
      <c r="S30" s="87">
        <v>0</v>
      </c>
      <c r="T30" s="88">
        <f t="shared" si="8"/>
        <v>38.287728026533998</v>
      </c>
      <c r="U30" s="87">
        <v>112</v>
      </c>
      <c r="V30" s="85" t="s">
        <v>262</v>
      </c>
      <c r="W30" s="85"/>
      <c r="X30" s="85"/>
      <c r="Y30" s="85"/>
      <c r="Z30" s="85" t="s">
        <v>262</v>
      </c>
      <c r="AA30" s="85"/>
      <c r="AB30" s="85"/>
      <c r="AC30" s="85"/>
      <c r="AD30" s="115" t="s">
        <v>261</v>
      </c>
    </row>
    <row r="31" spans="1:30" ht="13.5" customHeight="1" x14ac:dyDescent="0.15">
      <c r="A31" s="85" t="s">
        <v>51</v>
      </c>
      <c r="B31" s="86" t="s">
        <v>307</v>
      </c>
      <c r="C31" s="85" t="s">
        <v>308</v>
      </c>
      <c r="D31" s="87">
        <f t="shared" si="0"/>
        <v>10780</v>
      </c>
      <c r="E31" s="87">
        <f t="shared" si="1"/>
        <v>3716</v>
      </c>
      <c r="F31" s="106">
        <f t="shared" si="2"/>
        <v>34.47124304267161</v>
      </c>
      <c r="G31" s="87">
        <v>3701</v>
      </c>
      <c r="H31" s="87">
        <v>15</v>
      </c>
      <c r="I31" s="87">
        <f t="shared" si="3"/>
        <v>7064</v>
      </c>
      <c r="J31" s="88">
        <f t="shared" si="4"/>
        <v>65.528756957328383</v>
      </c>
      <c r="K31" s="87">
        <v>4591</v>
      </c>
      <c r="L31" s="88">
        <f t="shared" si="5"/>
        <v>42.588126159554726</v>
      </c>
      <c r="M31" s="87">
        <v>0</v>
      </c>
      <c r="N31" s="88">
        <f t="shared" si="6"/>
        <v>0</v>
      </c>
      <c r="O31" s="87">
        <v>1288</v>
      </c>
      <c r="P31" s="87">
        <f t="shared" si="7"/>
        <v>1185</v>
      </c>
      <c r="Q31" s="87">
        <v>15</v>
      </c>
      <c r="R31" s="87">
        <v>1170</v>
      </c>
      <c r="S31" s="87">
        <v>0</v>
      </c>
      <c r="T31" s="88">
        <f t="shared" si="8"/>
        <v>10.992578849721706</v>
      </c>
      <c r="U31" s="87">
        <v>79</v>
      </c>
      <c r="V31" s="85" t="s">
        <v>262</v>
      </c>
      <c r="W31" s="85"/>
      <c r="X31" s="85"/>
      <c r="Y31" s="85"/>
      <c r="Z31" s="85" t="s">
        <v>262</v>
      </c>
      <c r="AA31" s="85"/>
      <c r="AB31" s="85"/>
      <c r="AC31" s="85"/>
      <c r="AD31" s="115" t="s">
        <v>261</v>
      </c>
    </row>
    <row r="32" spans="1:30" ht="13.5" customHeight="1" x14ac:dyDescent="0.15">
      <c r="A32" s="85" t="s">
        <v>51</v>
      </c>
      <c r="B32" s="86" t="s">
        <v>309</v>
      </c>
      <c r="C32" s="85" t="s">
        <v>310</v>
      </c>
      <c r="D32" s="87">
        <f t="shared" si="0"/>
        <v>14299</v>
      </c>
      <c r="E32" s="87">
        <f t="shared" si="1"/>
        <v>5785</v>
      </c>
      <c r="F32" s="106">
        <f t="shared" si="2"/>
        <v>40.457374641583328</v>
      </c>
      <c r="G32" s="87">
        <v>5785</v>
      </c>
      <c r="H32" s="87">
        <v>0</v>
      </c>
      <c r="I32" s="87">
        <f t="shared" si="3"/>
        <v>8514</v>
      </c>
      <c r="J32" s="88">
        <f t="shared" si="4"/>
        <v>59.542625358416664</v>
      </c>
      <c r="K32" s="87">
        <v>4440</v>
      </c>
      <c r="L32" s="88">
        <f t="shared" si="5"/>
        <v>31.051122456115817</v>
      </c>
      <c r="M32" s="87">
        <v>0</v>
      </c>
      <c r="N32" s="88">
        <f t="shared" si="6"/>
        <v>0</v>
      </c>
      <c r="O32" s="87">
        <v>1813</v>
      </c>
      <c r="P32" s="87">
        <f t="shared" si="7"/>
        <v>2261</v>
      </c>
      <c r="Q32" s="87">
        <v>0</v>
      </c>
      <c r="R32" s="87">
        <v>2261</v>
      </c>
      <c r="S32" s="87">
        <v>0</v>
      </c>
      <c r="T32" s="88">
        <f t="shared" si="8"/>
        <v>15.81229456605357</v>
      </c>
      <c r="U32" s="87">
        <v>81</v>
      </c>
      <c r="V32" s="85" t="s">
        <v>262</v>
      </c>
      <c r="W32" s="85"/>
      <c r="X32" s="85"/>
      <c r="Y32" s="85"/>
      <c r="Z32" s="85" t="s">
        <v>262</v>
      </c>
      <c r="AA32" s="85"/>
      <c r="AB32" s="85"/>
      <c r="AC32" s="85"/>
      <c r="AD32" s="115" t="s">
        <v>261</v>
      </c>
    </row>
    <row r="33" spans="1:30" ht="13.5" customHeight="1" x14ac:dyDescent="0.15">
      <c r="A33" s="85" t="s">
        <v>51</v>
      </c>
      <c r="B33" s="86" t="s">
        <v>311</v>
      </c>
      <c r="C33" s="85" t="s">
        <v>312</v>
      </c>
      <c r="D33" s="87">
        <f t="shared" si="0"/>
        <v>8092</v>
      </c>
      <c r="E33" s="87">
        <f t="shared" si="1"/>
        <v>4306</v>
      </c>
      <c r="F33" s="106">
        <f t="shared" si="2"/>
        <v>53.213049925852694</v>
      </c>
      <c r="G33" s="87">
        <v>4306</v>
      </c>
      <c r="H33" s="87">
        <v>0</v>
      </c>
      <c r="I33" s="87">
        <f t="shared" si="3"/>
        <v>3786</v>
      </c>
      <c r="J33" s="88">
        <f t="shared" si="4"/>
        <v>46.786950074147306</v>
      </c>
      <c r="K33" s="87">
        <v>1918</v>
      </c>
      <c r="L33" s="88">
        <f t="shared" si="5"/>
        <v>23.702422145328718</v>
      </c>
      <c r="M33" s="87">
        <v>0</v>
      </c>
      <c r="N33" s="88">
        <f t="shared" si="6"/>
        <v>0</v>
      </c>
      <c r="O33" s="87">
        <v>0</v>
      </c>
      <c r="P33" s="87">
        <f t="shared" si="7"/>
        <v>1868</v>
      </c>
      <c r="Q33" s="87">
        <v>0</v>
      </c>
      <c r="R33" s="87">
        <v>1868</v>
      </c>
      <c r="S33" s="87">
        <v>0</v>
      </c>
      <c r="T33" s="88">
        <f t="shared" si="8"/>
        <v>23.084527928818584</v>
      </c>
      <c r="U33" s="87">
        <v>53</v>
      </c>
      <c r="V33" s="85" t="s">
        <v>262</v>
      </c>
      <c r="W33" s="85"/>
      <c r="X33" s="85"/>
      <c r="Y33" s="85"/>
      <c r="Z33" s="85" t="s">
        <v>262</v>
      </c>
      <c r="AA33" s="85"/>
      <c r="AB33" s="85"/>
      <c r="AC33" s="85"/>
      <c r="AD33" s="115" t="s">
        <v>261</v>
      </c>
    </row>
    <row r="34" spans="1:30" ht="13.5" customHeight="1" x14ac:dyDescent="0.15">
      <c r="A34" s="85" t="s">
        <v>51</v>
      </c>
      <c r="B34" s="86" t="s">
        <v>313</v>
      </c>
      <c r="C34" s="85" t="s">
        <v>314</v>
      </c>
      <c r="D34" s="87">
        <f t="shared" si="0"/>
        <v>2996</v>
      </c>
      <c r="E34" s="87">
        <f t="shared" si="1"/>
        <v>1505</v>
      </c>
      <c r="F34" s="106">
        <f t="shared" si="2"/>
        <v>50.23364485981309</v>
      </c>
      <c r="G34" s="87">
        <v>1505</v>
      </c>
      <c r="H34" s="87">
        <v>0</v>
      </c>
      <c r="I34" s="87">
        <f t="shared" si="3"/>
        <v>1491</v>
      </c>
      <c r="J34" s="88">
        <f t="shared" si="4"/>
        <v>49.766355140186917</v>
      </c>
      <c r="K34" s="87">
        <v>346</v>
      </c>
      <c r="L34" s="88">
        <f t="shared" si="5"/>
        <v>11.548731642189585</v>
      </c>
      <c r="M34" s="87">
        <v>0</v>
      </c>
      <c r="N34" s="88">
        <f t="shared" si="6"/>
        <v>0</v>
      </c>
      <c r="O34" s="87">
        <v>542</v>
      </c>
      <c r="P34" s="87">
        <f t="shared" si="7"/>
        <v>603</v>
      </c>
      <c r="Q34" s="87">
        <v>0</v>
      </c>
      <c r="R34" s="87">
        <v>603</v>
      </c>
      <c r="S34" s="87">
        <v>0</v>
      </c>
      <c r="T34" s="88">
        <f t="shared" si="8"/>
        <v>20.12683578104139</v>
      </c>
      <c r="U34" s="87">
        <v>32</v>
      </c>
      <c r="V34" s="85" t="s">
        <v>262</v>
      </c>
      <c r="W34" s="85"/>
      <c r="X34" s="85"/>
      <c r="Y34" s="85"/>
      <c r="Z34" s="85" t="s">
        <v>262</v>
      </c>
      <c r="AA34" s="85"/>
      <c r="AB34" s="85"/>
      <c r="AC34" s="85"/>
      <c r="AD34" s="115" t="s">
        <v>261</v>
      </c>
    </row>
    <row r="35" spans="1:30" ht="13.5" customHeight="1" x14ac:dyDescent="0.15">
      <c r="A35" s="85" t="s">
        <v>51</v>
      </c>
      <c r="B35" s="86" t="s">
        <v>315</v>
      </c>
      <c r="C35" s="85" t="s">
        <v>316</v>
      </c>
      <c r="D35" s="87">
        <f t="shared" si="0"/>
        <v>2379</v>
      </c>
      <c r="E35" s="87">
        <f t="shared" si="1"/>
        <v>1310</v>
      </c>
      <c r="F35" s="106">
        <f t="shared" si="2"/>
        <v>55.065153425809164</v>
      </c>
      <c r="G35" s="87">
        <v>1310</v>
      </c>
      <c r="H35" s="87">
        <v>0</v>
      </c>
      <c r="I35" s="87">
        <f t="shared" si="3"/>
        <v>1069</v>
      </c>
      <c r="J35" s="88">
        <f t="shared" si="4"/>
        <v>44.934846574190836</v>
      </c>
      <c r="K35" s="87">
        <v>0</v>
      </c>
      <c r="L35" s="88">
        <f t="shared" si="5"/>
        <v>0</v>
      </c>
      <c r="M35" s="87">
        <v>0</v>
      </c>
      <c r="N35" s="88">
        <f t="shared" si="6"/>
        <v>0</v>
      </c>
      <c r="O35" s="87">
        <v>252</v>
      </c>
      <c r="P35" s="87">
        <f t="shared" si="7"/>
        <v>817</v>
      </c>
      <c r="Q35" s="87">
        <v>0</v>
      </c>
      <c r="R35" s="87">
        <v>817</v>
      </c>
      <c r="S35" s="87">
        <v>0</v>
      </c>
      <c r="T35" s="88">
        <f t="shared" si="8"/>
        <v>34.342160571668771</v>
      </c>
      <c r="U35" s="87">
        <v>20</v>
      </c>
      <c r="V35" s="85" t="s">
        <v>262</v>
      </c>
      <c r="W35" s="85"/>
      <c r="X35" s="85"/>
      <c r="Y35" s="85"/>
      <c r="Z35" s="85" t="s">
        <v>262</v>
      </c>
      <c r="AA35" s="85"/>
      <c r="AB35" s="85"/>
      <c r="AC35" s="85"/>
      <c r="AD35" s="115" t="s">
        <v>261</v>
      </c>
    </row>
    <row r="36" spans="1:30" ht="13.5" customHeight="1" x14ac:dyDescent="0.15">
      <c r="A36" s="85" t="s">
        <v>51</v>
      </c>
      <c r="B36" s="86" t="s">
        <v>317</v>
      </c>
      <c r="C36" s="85" t="s">
        <v>318</v>
      </c>
      <c r="D36" s="87">
        <f t="shared" si="0"/>
        <v>8158</v>
      </c>
      <c r="E36" s="87">
        <f t="shared" si="1"/>
        <v>3793</v>
      </c>
      <c r="F36" s="106">
        <f t="shared" si="2"/>
        <v>46.494238784015693</v>
      </c>
      <c r="G36" s="87">
        <v>3703</v>
      </c>
      <c r="H36" s="87">
        <v>90</v>
      </c>
      <c r="I36" s="87">
        <f t="shared" si="3"/>
        <v>4365</v>
      </c>
      <c r="J36" s="88">
        <f t="shared" si="4"/>
        <v>53.505761215984307</v>
      </c>
      <c r="K36" s="87">
        <v>2398</v>
      </c>
      <c r="L36" s="88">
        <f t="shared" si="5"/>
        <v>29.394459426329984</v>
      </c>
      <c r="M36" s="87">
        <v>0</v>
      </c>
      <c r="N36" s="88">
        <f t="shared" si="6"/>
        <v>0</v>
      </c>
      <c r="O36" s="87">
        <v>0</v>
      </c>
      <c r="P36" s="87">
        <f t="shared" si="7"/>
        <v>1967</v>
      </c>
      <c r="Q36" s="87">
        <v>0</v>
      </c>
      <c r="R36" s="87">
        <v>1967</v>
      </c>
      <c r="S36" s="87">
        <v>0</v>
      </c>
      <c r="T36" s="88">
        <f t="shared" si="8"/>
        <v>24.111301789654327</v>
      </c>
      <c r="U36" s="87">
        <v>88</v>
      </c>
      <c r="V36" s="85" t="s">
        <v>262</v>
      </c>
      <c r="W36" s="85"/>
      <c r="X36" s="85"/>
      <c r="Y36" s="85"/>
      <c r="Z36" s="85" t="s">
        <v>262</v>
      </c>
      <c r="AA36" s="85"/>
      <c r="AB36" s="85"/>
      <c r="AC36" s="85"/>
      <c r="AD36" s="115" t="s">
        <v>261</v>
      </c>
    </row>
    <row r="37" spans="1:30" ht="13.5" customHeight="1" x14ac:dyDescent="0.15">
      <c r="A37" s="85" t="s">
        <v>51</v>
      </c>
      <c r="B37" s="86" t="s">
        <v>319</v>
      </c>
      <c r="C37" s="85" t="s">
        <v>320</v>
      </c>
      <c r="D37" s="87">
        <f t="shared" si="0"/>
        <v>3986</v>
      </c>
      <c r="E37" s="87">
        <f t="shared" si="1"/>
        <v>1097</v>
      </c>
      <c r="F37" s="106">
        <f t="shared" si="2"/>
        <v>27.521324636226797</v>
      </c>
      <c r="G37" s="87">
        <v>1097</v>
      </c>
      <c r="H37" s="87">
        <v>0</v>
      </c>
      <c r="I37" s="87">
        <f t="shared" si="3"/>
        <v>2889</v>
      </c>
      <c r="J37" s="88">
        <f t="shared" si="4"/>
        <v>72.478675363773206</v>
      </c>
      <c r="K37" s="87">
        <v>2021</v>
      </c>
      <c r="L37" s="88">
        <f t="shared" si="5"/>
        <v>50.702458605117918</v>
      </c>
      <c r="M37" s="87">
        <v>0</v>
      </c>
      <c r="N37" s="88">
        <f t="shared" si="6"/>
        <v>0</v>
      </c>
      <c r="O37" s="87">
        <v>519</v>
      </c>
      <c r="P37" s="87">
        <f t="shared" si="7"/>
        <v>349</v>
      </c>
      <c r="Q37" s="87">
        <v>0</v>
      </c>
      <c r="R37" s="87">
        <v>349</v>
      </c>
      <c r="S37" s="87">
        <v>0</v>
      </c>
      <c r="T37" s="88">
        <f t="shared" si="8"/>
        <v>8.7556447566482696</v>
      </c>
      <c r="U37" s="87">
        <v>23</v>
      </c>
      <c r="V37" s="85" t="s">
        <v>262</v>
      </c>
      <c r="W37" s="85"/>
      <c r="X37" s="85"/>
      <c r="Y37" s="85"/>
      <c r="Z37" s="85" t="s">
        <v>262</v>
      </c>
      <c r="AA37" s="85"/>
      <c r="AB37" s="85"/>
      <c r="AC37" s="85"/>
      <c r="AD37" s="115" t="s">
        <v>261</v>
      </c>
    </row>
    <row r="38" spans="1:30" ht="13.5" customHeight="1" x14ac:dyDescent="0.15">
      <c r="A38" s="85" t="s">
        <v>51</v>
      </c>
      <c r="B38" s="86" t="s">
        <v>321</v>
      </c>
      <c r="C38" s="85" t="s">
        <v>322</v>
      </c>
      <c r="D38" s="87">
        <f t="shared" si="0"/>
        <v>5186</v>
      </c>
      <c r="E38" s="87">
        <f t="shared" si="1"/>
        <v>1646</v>
      </c>
      <c r="F38" s="106">
        <f t="shared" si="2"/>
        <v>31.739298110296954</v>
      </c>
      <c r="G38" s="87">
        <v>1646</v>
      </c>
      <c r="H38" s="87">
        <v>0</v>
      </c>
      <c r="I38" s="87">
        <f t="shared" si="3"/>
        <v>3540</v>
      </c>
      <c r="J38" s="88">
        <f t="shared" si="4"/>
        <v>68.260701889703043</v>
      </c>
      <c r="K38" s="87">
        <v>1833</v>
      </c>
      <c r="L38" s="88">
        <f t="shared" si="5"/>
        <v>35.345160046278437</v>
      </c>
      <c r="M38" s="87">
        <v>0</v>
      </c>
      <c r="N38" s="88">
        <f t="shared" si="6"/>
        <v>0</v>
      </c>
      <c r="O38" s="87">
        <v>288</v>
      </c>
      <c r="P38" s="87">
        <f t="shared" si="7"/>
        <v>1419</v>
      </c>
      <c r="Q38" s="87">
        <v>0</v>
      </c>
      <c r="R38" s="87">
        <v>1419</v>
      </c>
      <c r="S38" s="87">
        <v>0</v>
      </c>
      <c r="T38" s="88">
        <f t="shared" si="8"/>
        <v>27.362128808330123</v>
      </c>
      <c r="U38" s="87">
        <v>50</v>
      </c>
      <c r="V38" s="85" t="s">
        <v>262</v>
      </c>
      <c r="W38" s="85"/>
      <c r="X38" s="85"/>
      <c r="Y38" s="85"/>
      <c r="Z38" s="85" t="s">
        <v>262</v>
      </c>
      <c r="AA38" s="85"/>
      <c r="AB38" s="85"/>
      <c r="AC38" s="85"/>
      <c r="AD38" s="115" t="s">
        <v>261</v>
      </c>
    </row>
    <row r="39" spans="1:30" ht="13.5" customHeight="1" x14ac:dyDescent="0.15">
      <c r="A39" s="85" t="s">
        <v>51</v>
      </c>
      <c r="B39" s="86" t="s">
        <v>323</v>
      </c>
      <c r="C39" s="85" t="s">
        <v>324</v>
      </c>
      <c r="D39" s="87">
        <f t="shared" si="0"/>
        <v>15135</v>
      </c>
      <c r="E39" s="87">
        <f t="shared" si="1"/>
        <v>7322</v>
      </c>
      <c r="F39" s="106">
        <f t="shared" si="2"/>
        <v>48.377931945820947</v>
      </c>
      <c r="G39" s="87">
        <v>7322</v>
      </c>
      <c r="H39" s="87">
        <v>0</v>
      </c>
      <c r="I39" s="87">
        <f t="shared" si="3"/>
        <v>7813</v>
      </c>
      <c r="J39" s="88">
        <f t="shared" si="4"/>
        <v>51.62206805417906</v>
      </c>
      <c r="K39" s="87">
        <v>2612</v>
      </c>
      <c r="L39" s="88">
        <f t="shared" si="5"/>
        <v>17.258011232243145</v>
      </c>
      <c r="M39" s="87">
        <v>0</v>
      </c>
      <c r="N39" s="88">
        <f t="shared" si="6"/>
        <v>0</v>
      </c>
      <c r="O39" s="87">
        <v>645</v>
      </c>
      <c r="P39" s="87">
        <f t="shared" si="7"/>
        <v>4556</v>
      </c>
      <c r="Q39" s="87">
        <v>622</v>
      </c>
      <c r="R39" s="87">
        <v>3934</v>
      </c>
      <c r="S39" s="87">
        <v>0</v>
      </c>
      <c r="T39" s="88">
        <f t="shared" si="8"/>
        <v>30.102411628675256</v>
      </c>
      <c r="U39" s="87">
        <v>72</v>
      </c>
      <c r="V39" s="85" t="s">
        <v>262</v>
      </c>
      <c r="W39" s="85"/>
      <c r="X39" s="85"/>
      <c r="Y39" s="85"/>
      <c r="Z39" s="85" t="s">
        <v>262</v>
      </c>
      <c r="AA39" s="85"/>
      <c r="AB39" s="85"/>
      <c r="AC39" s="85"/>
      <c r="AD39" s="115" t="s">
        <v>261</v>
      </c>
    </row>
    <row r="40" spans="1:30" ht="13.5" customHeight="1" x14ac:dyDescent="0.15">
      <c r="A40" s="85" t="s">
        <v>51</v>
      </c>
      <c r="B40" s="86" t="s">
        <v>325</v>
      </c>
      <c r="C40" s="85" t="s">
        <v>326</v>
      </c>
      <c r="D40" s="87">
        <f t="shared" si="0"/>
        <v>11015</v>
      </c>
      <c r="E40" s="87">
        <f t="shared" si="1"/>
        <v>5621</v>
      </c>
      <c r="F40" s="106">
        <f t="shared" si="2"/>
        <v>51.030413073082158</v>
      </c>
      <c r="G40" s="87">
        <v>5621</v>
      </c>
      <c r="H40" s="87">
        <v>0</v>
      </c>
      <c r="I40" s="87">
        <f t="shared" si="3"/>
        <v>5394</v>
      </c>
      <c r="J40" s="88">
        <f t="shared" si="4"/>
        <v>48.969586926917842</v>
      </c>
      <c r="K40" s="87">
        <v>2698</v>
      </c>
      <c r="L40" s="88">
        <f t="shared" si="5"/>
        <v>24.493871992737176</v>
      </c>
      <c r="M40" s="87">
        <v>0</v>
      </c>
      <c r="N40" s="88">
        <f t="shared" si="6"/>
        <v>0</v>
      </c>
      <c r="O40" s="87">
        <v>921</v>
      </c>
      <c r="P40" s="87">
        <f t="shared" si="7"/>
        <v>1775</v>
      </c>
      <c r="Q40" s="87">
        <v>60</v>
      </c>
      <c r="R40" s="87">
        <v>1715</v>
      </c>
      <c r="S40" s="87">
        <v>0</v>
      </c>
      <c r="T40" s="88">
        <f t="shared" si="8"/>
        <v>16.114389468906037</v>
      </c>
      <c r="U40" s="87">
        <v>163</v>
      </c>
      <c r="V40" s="85" t="s">
        <v>262</v>
      </c>
      <c r="W40" s="85"/>
      <c r="X40" s="85"/>
      <c r="Y40" s="85"/>
      <c r="Z40" s="85" t="s">
        <v>262</v>
      </c>
      <c r="AA40" s="85"/>
      <c r="AB40" s="85"/>
      <c r="AC40" s="85"/>
      <c r="AD40" s="115" t="s">
        <v>261</v>
      </c>
    </row>
    <row r="41" spans="1:30" ht="13.5" customHeight="1" x14ac:dyDescent="0.15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30" ht="13.5" customHeight="1" x14ac:dyDescent="0.15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30" ht="13.5" customHeight="1" x14ac:dyDescent="0.15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30" ht="13.5" customHeight="1" x14ac:dyDescent="0.15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30" ht="13.5" customHeight="1" x14ac:dyDescent="0.15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30" ht="13.5" customHeight="1" x14ac:dyDescent="0.15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30" ht="13.5" customHeight="1" x14ac:dyDescent="0.15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30" ht="13.5" customHeight="1" x14ac:dyDescent="0.15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 x14ac:dyDescent="0.15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 x14ac:dyDescent="0.15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 x14ac:dyDescent="0.15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 x14ac:dyDescent="0.15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 x14ac:dyDescent="0.15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 x14ac:dyDescent="0.15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 x14ac:dyDescent="0.15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 x14ac:dyDescent="0.15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 x14ac:dyDescent="0.15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 x14ac:dyDescent="0.15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 x14ac:dyDescent="0.15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 x14ac:dyDescent="0.15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 x14ac:dyDescent="0.15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40">
    <sortCondition ref="A8:A40"/>
    <sortCondition ref="B8:B40"/>
    <sortCondition ref="C8:C40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岩手県</v>
      </c>
      <c r="B7" s="90" t="str">
        <f>水洗化人口等!B7</f>
        <v>03000</v>
      </c>
      <c r="C7" s="89" t="s">
        <v>198</v>
      </c>
      <c r="D7" s="91">
        <f t="shared" ref="D7:D40" si="0">SUM(E7,+H7,+K7)</f>
        <v>460226</v>
      </c>
      <c r="E7" s="91">
        <f t="shared" ref="E7:E40" si="1">SUM(F7:G7)</f>
        <v>0</v>
      </c>
      <c r="F7" s="91">
        <f>SUM(F$8:F$207)</f>
        <v>0</v>
      </c>
      <c r="G7" s="91">
        <f>SUM(G$8:G$207)</f>
        <v>0</v>
      </c>
      <c r="H7" s="91">
        <f t="shared" ref="H7:H40" si="2">SUM(I7:J7)</f>
        <v>149959</v>
      </c>
      <c r="I7" s="91">
        <f>SUM(I$8:I$207)</f>
        <v>134076</v>
      </c>
      <c r="J7" s="91">
        <f>SUM(J$8:J$207)</f>
        <v>15883</v>
      </c>
      <c r="K7" s="91">
        <f t="shared" ref="K7:K40" si="3">SUM(L7:M7)</f>
        <v>310267</v>
      </c>
      <c r="L7" s="91">
        <f>SUM(L$8:L$207)</f>
        <v>164480</v>
      </c>
      <c r="M7" s="91">
        <f>SUM(M$8:M$207)</f>
        <v>145787</v>
      </c>
      <c r="N7" s="91">
        <f t="shared" ref="N7:N40" si="4">SUM(O7,+V7,+AC7)</f>
        <v>460804</v>
      </c>
      <c r="O7" s="91">
        <f t="shared" ref="O7:O40" si="5">SUM(P7:U7)</f>
        <v>298556</v>
      </c>
      <c r="P7" s="91">
        <f t="shared" ref="P7:U7" si="6">SUM(P$8:P$207)</f>
        <v>298556</v>
      </c>
      <c r="Q7" s="91">
        <f t="shared" si="6"/>
        <v>0</v>
      </c>
      <c r="R7" s="91">
        <f t="shared" si="6"/>
        <v>0</v>
      </c>
      <c r="S7" s="91">
        <f t="shared" si="6"/>
        <v>0</v>
      </c>
      <c r="T7" s="91">
        <f t="shared" si="6"/>
        <v>0</v>
      </c>
      <c r="U7" s="91">
        <f t="shared" si="6"/>
        <v>0</v>
      </c>
      <c r="V7" s="91">
        <f t="shared" ref="V7:V40" si="7">SUM(W7:AB7)</f>
        <v>161670</v>
      </c>
      <c r="W7" s="91">
        <f t="shared" ref="W7:AB7" si="8">SUM(W$8:W$207)</f>
        <v>161670</v>
      </c>
      <c r="X7" s="91">
        <f t="shared" si="8"/>
        <v>0</v>
      </c>
      <c r="Y7" s="91">
        <f t="shared" si="8"/>
        <v>0</v>
      </c>
      <c r="Z7" s="91">
        <f t="shared" si="8"/>
        <v>0</v>
      </c>
      <c r="AA7" s="91">
        <f t="shared" si="8"/>
        <v>0</v>
      </c>
      <c r="AB7" s="91">
        <f t="shared" si="8"/>
        <v>0</v>
      </c>
      <c r="AC7" s="91">
        <f t="shared" ref="AC7:AC40" si="9">SUM(AD7:AE7)</f>
        <v>578</v>
      </c>
      <c r="AD7" s="91">
        <f>SUM(AD$8:AD$207)</f>
        <v>578</v>
      </c>
      <c r="AE7" s="91">
        <f>SUM(AE$8:AE$207)</f>
        <v>0</v>
      </c>
      <c r="AF7" s="91">
        <f t="shared" ref="AF7:AF40" si="10">SUM(AG7:AI7)</f>
        <v>9673</v>
      </c>
      <c r="AG7" s="91">
        <f>SUM(AG$8:AG$207)</f>
        <v>9673</v>
      </c>
      <c r="AH7" s="91">
        <f>SUM(AH$8:AH$207)</f>
        <v>0</v>
      </c>
      <c r="AI7" s="91">
        <f>SUM(AI$8:AI$207)</f>
        <v>0</v>
      </c>
      <c r="AJ7" s="91">
        <f t="shared" ref="AJ7:AJ40" si="11">SUM(AK7:AS7)</f>
        <v>9914</v>
      </c>
      <c r="AK7" s="91">
        <f t="shared" ref="AK7:AS7" si="12">SUM(AK$8:AK$207)</f>
        <v>0</v>
      </c>
      <c r="AL7" s="91">
        <f t="shared" si="12"/>
        <v>312</v>
      </c>
      <c r="AM7" s="91">
        <f t="shared" si="12"/>
        <v>3569</v>
      </c>
      <c r="AN7" s="91">
        <f t="shared" si="12"/>
        <v>2671</v>
      </c>
      <c r="AO7" s="91">
        <f t="shared" si="12"/>
        <v>0</v>
      </c>
      <c r="AP7" s="91">
        <f t="shared" si="12"/>
        <v>0</v>
      </c>
      <c r="AQ7" s="91">
        <f t="shared" si="12"/>
        <v>11</v>
      </c>
      <c r="AR7" s="91">
        <f t="shared" si="12"/>
        <v>51</v>
      </c>
      <c r="AS7" s="91">
        <f t="shared" si="12"/>
        <v>3300</v>
      </c>
      <c r="AT7" s="91">
        <f t="shared" ref="AT7:AT40" si="13">SUM(AU7:AY7)</f>
        <v>363</v>
      </c>
      <c r="AU7" s="91">
        <f>SUM(AU$8:AU$207)</f>
        <v>71</v>
      </c>
      <c r="AV7" s="91">
        <f>SUM(AV$8:AV$207)</f>
        <v>0</v>
      </c>
      <c r="AW7" s="91">
        <f>SUM(AW$8:AW$207)</f>
        <v>292</v>
      </c>
      <c r="AX7" s="91">
        <f>SUM(AX$8:AX$207)</f>
        <v>0</v>
      </c>
      <c r="AY7" s="91">
        <f>SUM(AY$8:AY$207)</f>
        <v>0</v>
      </c>
      <c r="AZ7" s="91">
        <f t="shared" ref="AZ7:AZ40" si="14">SUM(BA7:BC7)</f>
        <v>1289</v>
      </c>
      <c r="BA7" s="91">
        <f>SUM(BA$8:BA$207)</f>
        <v>1289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51</v>
      </c>
      <c r="B8" s="96" t="s">
        <v>259</v>
      </c>
      <c r="C8" s="85" t="s">
        <v>260</v>
      </c>
      <c r="D8" s="87">
        <f t="shared" si="0"/>
        <v>23286</v>
      </c>
      <c r="E8" s="87">
        <f t="shared" si="1"/>
        <v>0</v>
      </c>
      <c r="F8" s="87">
        <v>0</v>
      </c>
      <c r="G8" s="87">
        <v>0</v>
      </c>
      <c r="H8" s="87">
        <f t="shared" si="2"/>
        <v>5566</v>
      </c>
      <c r="I8" s="87">
        <v>3535</v>
      </c>
      <c r="J8" s="87">
        <v>2031</v>
      </c>
      <c r="K8" s="87">
        <f t="shared" si="3"/>
        <v>17720</v>
      </c>
      <c r="L8" s="87">
        <v>11166</v>
      </c>
      <c r="M8" s="87">
        <v>6554</v>
      </c>
      <c r="N8" s="87">
        <f t="shared" si="4"/>
        <v>23286</v>
      </c>
      <c r="O8" s="87">
        <f t="shared" si="5"/>
        <v>14701</v>
      </c>
      <c r="P8" s="87">
        <v>14701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f t="shared" si="7"/>
        <v>8585</v>
      </c>
      <c r="W8" s="87">
        <v>8585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f t="shared" si="9"/>
        <v>0</v>
      </c>
      <c r="AD8" s="87">
        <v>0</v>
      </c>
      <c r="AE8" s="87">
        <v>0</v>
      </c>
      <c r="AF8" s="87">
        <f t="shared" si="10"/>
        <v>14</v>
      </c>
      <c r="AG8" s="87">
        <v>14</v>
      </c>
      <c r="AH8" s="87">
        <v>0</v>
      </c>
      <c r="AI8" s="87">
        <v>0</v>
      </c>
      <c r="AJ8" s="87">
        <f t="shared" si="11"/>
        <v>0</v>
      </c>
      <c r="AK8" s="87">
        <v>0</v>
      </c>
      <c r="AL8" s="87">
        <v>0</v>
      </c>
      <c r="AM8" s="87">
        <v>0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 t="shared" si="13"/>
        <v>14</v>
      </c>
      <c r="AU8" s="87">
        <v>14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151</v>
      </c>
      <c r="BA8" s="87">
        <v>151</v>
      </c>
      <c r="BB8" s="87">
        <v>0</v>
      </c>
      <c r="BC8" s="87">
        <v>0</v>
      </c>
    </row>
    <row r="9" spans="1:55" ht="13.5" customHeight="1" x14ac:dyDescent="0.15">
      <c r="A9" s="98" t="s">
        <v>51</v>
      </c>
      <c r="B9" s="96" t="s">
        <v>263</v>
      </c>
      <c r="C9" s="85" t="s">
        <v>264</v>
      </c>
      <c r="D9" s="87">
        <f t="shared" si="0"/>
        <v>23108</v>
      </c>
      <c r="E9" s="87">
        <f t="shared" si="1"/>
        <v>0</v>
      </c>
      <c r="F9" s="87">
        <v>0</v>
      </c>
      <c r="G9" s="87">
        <v>0</v>
      </c>
      <c r="H9" s="87">
        <f t="shared" si="2"/>
        <v>0</v>
      </c>
      <c r="I9" s="87">
        <v>0</v>
      </c>
      <c r="J9" s="87">
        <v>0</v>
      </c>
      <c r="K9" s="87">
        <f t="shared" si="3"/>
        <v>23108</v>
      </c>
      <c r="L9" s="87">
        <v>16395</v>
      </c>
      <c r="M9" s="87">
        <v>6713</v>
      </c>
      <c r="N9" s="87">
        <f t="shared" si="4"/>
        <v>23108</v>
      </c>
      <c r="O9" s="87">
        <f t="shared" si="5"/>
        <v>16395</v>
      </c>
      <c r="P9" s="87">
        <v>16395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f t="shared" si="7"/>
        <v>6713</v>
      </c>
      <c r="W9" s="87">
        <v>6713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f t="shared" si="9"/>
        <v>0</v>
      </c>
      <c r="AD9" s="87">
        <v>0</v>
      </c>
      <c r="AE9" s="87">
        <v>0</v>
      </c>
      <c r="AF9" s="87">
        <f t="shared" si="10"/>
        <v>700</v>
      </c>
      <c r="AG9" s="87">
        <v>700</v>
      </c>
      <c r="AH9" s="87">
        <v>0</v>
      </c>
      <c r="AI9" s="87">
        <v>0</v>
      </c>
      <c r="AJ9" s="87">
        <f t="shared" si="11"/>
        <v>700</v>
      </c>
      <c r="AK9" s="87">
        <v>0</v>
      </c>
      <c r="AL9" s="87">
        <v>0</v>
      </c>
      <c r="AM9" s="87">
        <v>669</v>
      </c>
      <c r="AN9" s="87">
        <v>0</v>
      </c>
      <c r="AO9" s="87">
        <v>0</v>
      </c>
      <c r="AP9" s="87">
        <v>0</v>
      </c>
      <c r="AQ9" s="87">
        <v>0</v>
      </c>
      <c r="AR9" s="87">
        <v>31</v>
      </c>
      <c r="AS9" s="87">
        <v>0</v>
      </c>
      <c r="AT9" s="87">
        <f t="shared" si="13"/>
        <v>56</v>
      </c>
      <c r="AU9" s="87">
        <v>0</v>
      </c>
      <c r="AV9" s="87">
        <v>0</v>
      </c>
      <c r="AW9" s="87">
        <v>56</v>
      </c>
      <c r="AX9" s="87">
        <v>0</v>
      </c>
      <c r="AY9" s="87">
        <v>0</v>
      </c>
      <c r="AZ9" s="87">
        <f t="shared" si="14"/>
        <v>0</v>
      </c>
      <c r="BA9" s="87">
        <v>0</v>
      </c>
      <c r="BB9" s="87">
        <v>0</v>
      </c>
      <c r="BC9" s="87">
        <v>0</v>
      </c>
    </row>
    <row r="10" spans="1:55" ht="13.5" customHeight="1" x14ac:dyDescent="0.15">
      <c r="A10" s="98" t="s">
        <v>51</v>
      </c>
      <c r="B10" s="96" t="s">
        <v>265</v>
      </c>
      <c r="C10" s="85" t="s">
        <v>266</v>
      </c>
      <c r="D10" s="87">
        <f t="shared" si="0"/>
        <v>24971</v>
      </c>
      <c r="E10" s="87">
        <f t="shared" si="1"/>
        <v>0</v>
      </c>
      <c r="F10" s="87">
        <v>0</v>
      </c>
      <c r="G10" s="87">
        <v>0</v>
      </c>
      <c r="H10" s="87">
        <f t="shared" si="2"/>
        <v>15207</v>
      </c>
      <c r="I10" s="87">
        <v>15207</v>
      </c>
      <c r="J10" s="87">
        <v>0</v>
      </c>
      <c r="K10" s="87">
        <f t="shared" si="3"/>
        <v>9764</v>
      </c>
      <c r="L10" s="87">
        <v>0</v>
      </c>
      <c r="M10" s="87">
        <v>9764</v>
      </c>
      <c r="N10" s="87">
        <f t="shared" si="4"/>
        <v>25097</v>
      </c>
      <c r="O10" s="87">
        <f t="shared" si="5"/>
        <v>15207</v>
      </c>
      <c r="P10" s="87">
        <v>15207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9764</v>
      </c>
      <c r="W10" s="87">
        <v>9764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126</v>
      </c>
      <c r="AD10" s="87">
        <v>126</v>
      </c>
      <c r="AE10" s="87">
        <v>0</v>
      </c>
      <c r="AF10" s="87">
        <f t="shared" si="10"/>
        <v>736</v>
      </c>
      <c r="AG10" s="87">
        <v>736</v>
      </c>
      <c r="AH10" s="87">
        <v>0</v>
      </c>
      <c r="AI10" s="87">
        <v>0</v>
      </c>
      <c r="AJ10" s="87">
        <f t="shared" si="11"/>
        <v>736</v>
      </c>
      <c r="AK10" s="87">
        <v>0</v>
      </c>
      <c r="AL10" s="87">
        <v>0</v>
      </c>
      <c r="AM10" s="87">
        <v>14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722</v>
      </c>
      <c r="AT10" s="87">
        <f t="shared" si="13"/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 t="shared" si="14"/>
        <v>0</v>
      </c>
      <c r="BA10" s="87">
        <v>0</v>
      </c>
      <c r="BB10" s="87">
        <v>0</v>
      </c>
      <c r="BC10" s="87">
        <v>0</v>
      </c>
    </row>
    <row r="11" spans="1:55" ht="13.5" customHeight="1" x14ac:dyDescent="0.15">
      <c r="A11" s="98" t="s">
        <v>51</v>
      </c>
      <c r="B11" s="96" t="s">
        <v>267</v>
      </c>
      <c r="C11" s="85" t="s">
        <v>268</v>
      </c>
      <c r="D11" s="87">
        <f t="shared" si="0"/>
        <v>34644</v>
      </c>
      <c r="E11" s="87">
        <f t="shared" si="1"/>
        <v>0</v>
      </c>
      <c r="F11" s="87">
        <v>0</v>
      </c>
      <c r="G11" s="87">
        <v>0</v>
      </c>
      <c r="H11" s="87">
        <f t="shared" si="2"/>
        <v>15845</v>
      </c>
      <c r="I11" s="87">
        <v>15845</v>
      </c>
      <c r="J11" s="87">
        <v>0</v>
      </c>
      <c r="K11" s="87">
        <f t="shared" si="3"/>
        <v>18799</v>
      </c>
      <c r="L11" s="87">
        <v>0</v>
      </c>
      <c r="M11" s="87">
        <v>18799</v>
      </c>
      <c r="N11" s="87">
        <f t="shared" si="4"/>
        <v>34644</v>
      </c>
      <c r="O11" s="87">
        <f t="shared" si="5"/>
        <v>15845</v>
      </c>
      <c r="P11" s="87">
        <v>15845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 t="shared" si="7"/>
        <v>18799</v>
      </c>
      <c r="W11" s="87">
        <v>18799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 t="shared" si="9"/>
        <v>0</v>
      </c>
      <c r="AD11" s="87">
        <v>0</v>
      </c>
      <c r="AE11" s="87">
        <v>0</v>
      </c>
      <c r="AF11" s="87">
        <f t="shared" si="10"/>
        <v>908</v>
      </c>
      <c r="AG11" s="87">
        <v>908</v>
      </c>
      <c r="AH11" s="87">
        <v>0</v>
      </c>
      <c r="AI11" s="87">
        <v>0</v>
      </c>
      <c r="AJ11" s="87">
        <f t="shared" si="11"/>
        <v>908</v>
      </c>
      <c r="AK11" s="87">
        <v>0</v>
      </c>
      <c r="AL11" s="87">
        <v>0</v>
      </c>
      <c r="AM11" s="87">
        <v>22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886</v>
      </c>
      <c r="AT11" s="87">
        <f t="shared" si="13"/>
        <v>0</v>
      </c>
      <c r="AU11" s="87">
        <v>0</v>
      </c>
      <c r="AV11" s="87">
        <v>0</v>
      </c>
      <c r="AW11" s="87">
        <v>0</v>
      </c>
      <c r="AX11" s="87">
        <v>0</v>
      </c>
      <c r="AY11" s="87">
        <v>0</v>
      </c>
      <c r="AZ11" s="87">
        <f t="shared" si="14"/>
        <v>0</v>
      </c>
      <c r="BA11" s="87">
        <v>0</v>
      </c>
      <c r="BB11" s="87">
        <v>0</v>
      </c>
      <c r="BC11" s="87">
        <v>0</v>
      </c>
    </row>
    <row r="12" spans="1:55" ht="13.5" customHeight="1" x14ac:dyDescent="0.15">
      <c r="A12" s="98" t="s">
        <v>51</v>
      </c>
      <c r="B12" s="96" t="s">
        <v>269</v>
      </c>
      <c r="C12" s="85" t="s">
        <v>270</v>
      </c>
      <c r="D12" s="87">
        <f t="shared" si="0"/>
        <v>27403</v>
      </c>
      <c r="E12" s="87">
        <f t="shared" si="1"/>
        <v>0</v>
      </c>
      <c r="F12" s="87">
        <v>0</v>
      </c>
      <c r="G12" s="87">
        <v>0</v>
      </c>
      <c r="H12" s="87">
        <f t="shared" si="2"/>
        <v>16313</v>
      </c>
      <c r="I12" s="87">
        <v>16313</v>
      </c>
      <c r="J12" s="87">
        <v>0</v>
      </c>
      <c r="K12" s="87">
        <f t="shared" si="3"/>
        <v>11090</v>
      </c>
      <c r="L12" s="87">
        <v>0</v>
      </c>
      <c r="M12" s="87">
        <v>11090</v>
      </c>
      <c r="N12" s="87">
        <f t="shared" si="4"/>
        <v>27403</v>
      </c>
      <c r="O12" s="87">
        <f t="shared" si="5"/>
        <v>16313</v>
      </c>
      <c r="P12" s="87">
        <v>16313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11090</v>
      </c>
      <c r="W12" s="87">
        <v>11090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f t="shared" si="9"/>
        <v>0</v>
      </c>
      <c r="AD12" s="87">
        <v>0</v>
      </c>
      <c r="AE12" s="87">
        <v>0</v>
      </c>
      <c r="AF12" s="87">
        <f t="shared" si="10"/>
        <v>720</v>
      </c>
      <c r="AG12" s="87">
        <v>720</v>
      </c>
      <c r="AH12" s="87">
        <v>0</v>
      </c>
      <c r="AI12" s="87">
        <v>0</v>
      </c>
      <c r="AJ12" s="87">
        <f t="shared" si="11"/>
        <v>720</v>
      </c>
      <c r="AK12" s="87">
        <v>0</v>
      </c>
      <c r="AL12" s="87">
        <v>0</v>
      </c>
      <c r="AM12" s="87">
        <v>19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701</v>
      </c>
      <c r="AT12" s="87">
        <f t="shared" si="13"/>
        <v>0</v>
      </c>
      <c r="AU12" s="87">
        <v>0</v>
      </c>
      <c r="AV12" s="87">
        <v>0</v>
      </c>
      <c r="AW12" s="87">
        <v>0</v>
      </c>
      <c r="AX12" s="87">
        <v>0</v>
      </c>
      <c r="AY12" s="87">
        <v>0</v>
      </c>
      <c r="AZ12" s="87">
        <f t="shared" si="14"/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51</v>
      </c>
      <c r="B13" s="96" t="s">
        <v>271</v>
      </c>
      <c r="C13" s="85" t="s">
        <v>272</v>
      </c>
      <c r="D13" s="87">
        <f t="shared" si="0"/>
        <v>22320</v>
      </c>
      <c r="E13" s="87">
        <f t="shared" si="1"/>
        <v>0</v>
      </c>
      <c r="F13" s="87">
        <v>0</v>
      </c>
      <c r="G13" s="87">
        <v>0</v>
      </c>
      <c r="H13" s="87">
        <f t="shared" si="2"/>
        <v>17561</v>
      </c>
      <c r="I13" s="87">
        <v>17561</v>
      </c>
      <c r="J13" s="87">
        <v>0</v>
      </c>
      <c r="K13" s="87">
        <f t="shared" si="3"/>
        <v>4759</v>
      </c>
      <c r="L13" s="87">
        <v>0</v>
      </c>
      <c r="M13" s="87">
        <v>4759</v>
      </c>
      <c r="N13" s="87">
        <f t="shared" si="4"/>
        <v>22320</v>
      </c>
      <c r="O13" s="87">
        <f t="shared" si="5"/>
        <v>17561</v>
      </c>
      <c r="P13" s="87">
        <v>17561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 t="shared" si="7"/>
        <v>4759</v>
      </c>
      <c r="W13" s="87">
        <v>4759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 t="shared" si="9"/>
        <v>0</v>
      </c>
      <c r="AD13" s="87">
        <v>0</v>
      </c>
      <c r="AE13" s="87">
        <v>0</v>
      </c>
      <c r="AF13" s="87">
        <f t="shared" si="10"/>
        <v>33</v>
      </c>
      <c r="AG13" s="87">
        <v>33</v>
      </c>
      <c r="AH13" s="87">
        <v>0</v>
      </c>
      <c r="AI13" s="87">
        <v>0</v>
      </c>
      <c r="AJ13" s="87">
        <f t="shared" si="11"/>
        <v>172</v>
      </c>
      <c r="AK13" s="87">
        <v>0</v>
      </c>
      <c r="AL13" s="87">
        <v>139</v>
      </c>
      <c r="AM13" s="87">
        <v>33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f t="shared" si="13"/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 t="shared" si="14"/>
        <v>139</v>
      </c>
      <c r="BA13" s="87">
        <v>139</v>
      </c>
      <c r="BB13" s="87">
        <v>0</v>
      </c>
      <c r="BC13" s="87">
        <v>0</v>
      </c>
    </row>
    <row r="14" spans="1:55" ht="13.5" customHeight="1" x14ac:dyDescent="0.15">
      <c r="A14" s="98" t="s">
        <v>51</v>
      </c>
      <c r="B14" s="96" t="s">
        <v>273</v>
      </c>
      <c r="C14" s="85" t="s">
        <v>274</v>
      </c>
      <c r="D14" s="87">
        <f t="shared" si="0"/>
        <v>16378</v>
      </c>
      <c r="E14" s="87">
        <f t="shared" si="1"/>
        <v>0</v>
      </c>
      <c r="F14" s="87">
        <v>0</v>
      </c>
      <c r="G14" s="87">
        <v>0</v>
      </c>
      <c r="H14" s="87">
        <f t="shared" si="2"/>
        <v>16378</v>
      </c>
      <c r="I14" s="87">
        <v>12610</v>
      </c>
      <c r="J14" s="87">
        <v>3768</v>
      </c>
      <c r="K14" s="87">
        <f t="shared" si="3"/>
        <v>0</v>
      </c>
      <c r="L14" s="87">
        <v>0</v>
      </c>
      <c r="M14" s="87">
        <v>0</v>
      </c>
      <c r="N14" s="87">
        <f t="shared" si="4"/>
        <v>16378</v>
      </c>
      <c r="O14" s="87">
        <f t="shared" si="5"/>
        <v>12610</v>
      </c>
      <c r="P14" s="87">
        <v>12610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3768</v>
      </c>
      <c r="W14" s="87">
        <v>3768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0</v>
      </c>
      <c r="AD14" s="87">
        <v>0</v>
      </c>
      <c r="AE14" s="87">
        <v>0</v>
      </c>
      <c r="AF14" s="87">
        <f t="shared" si="10"/>
        <v>463</v>
      </c>
      <c r="AG14" s="87">
        <v>463</v>
      </c>
      <c r="AH14" s="87">
        <v>0</v>
      </c>
      <c r="AI14" s="87">
        <v>0</v>
      </c>
      <c r="AJ14" s="87">
        <f t="shared" si="11"/>
        <v>463</v>
      </c>
      <c r="AK14" s="87">
        <v>0</v>
      </c>
      <c r="AL14" s="87">
        <v>0</v>
      </c>
      <c r="AM14" s="87">
        <v>43</v>
      </c>
      <c r="AN14" s="87">
        <v>328</v>
      </c>
      <c r="AO14" s="87">
        <v>0</v>
      </c>
      <c r="AP14" s="87">
        <v>0</v>
      </c>
      <c r="AQ14" s="87">
        <v>11</v>
      </c>
      <c r="AR14" s="87">
        <v>0</v>
      </c>
      <c r="AS14" s="87">
        <v>81</v>
      </c>
      <c r="AT14" s="87">
        <f t="shared" si="13"/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0</v>
      </c>
      <c r="BA14" s="87">
        <v>0</v>
      </c>
      <c r="BB14" s="87">
        <v>0</v>
      </c>
      <c r="BC14" s="87">
        <v>0</v>
      </c>
    </row>
    <row r="15" spans="1:55" ht="13.5" customHeight="1" x14ac:dyDescent="0.15">
      <c r="A15" s="98" t="s">
        <v>51</v>
      </c>
      <c r="B15" s="96" t="s">
        <v>275</v>
      </c>
      <c r="C15" s="85" t="s">
        <v>276</v>
      </c>
      <c r="D15" s="87">
        <f t="shared" si="0"/>
        <v>66296</v>
      </c>
      <c r="E15" s="87">
        <f t="shared" si="1"/>
        <v>0</v>
      </c>
      <c r="F15" s="87">
        <v>0</v>
      </c>
      <c r="G15" s="87">
        <v>0</v>
      </c>
      <c r="H15" s="87">
        <f t="shared" si="2"/>
        <v>0</v>
      </c>
      <c r="I15" s="87">
        <v>0</v>
      </c>
      <c r="J15" s="87">
        <v>0</v>
      </c>
      <c r="K15" s="87">
        <f t="shared" si="3"/>
        <v>66296</v>
      </c>
      <c r="L15" s="87">
        <v>52079</v>
      </c>
      <c r="M15" s="87">
        <v>14217</v>
      </c>
      <c r="N15" s="87">
        <f t="shared" si="4"/>
        <v>66296</v>
      </c>
      <c r="O15" s="87">
        <f t="shared" si="5"/>
        <v>52079</v>
      </c>
      <c r="P15" s="87">
        <v>52079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 t="shared" si="7"/>
        <v>14217</v>
      </c>
      <c r="W15" s="87">
        <v>14217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 t="shared" si="9"/>
        <v>0</v>
      </c>
      <c r="AD15" s="87">
        <v>0</v>
      </c>
      <c r="AE15" s="87">
        <v>0</v>
      </c>
      <c r="AF15" s="87">
        <f t="shared" si="10"/>
        <v>2660</v>
      </c>
      <c r="AG15" s="87">
        <v>2660</v>
      </c>
      <c r="AH15" s="87">
        <v>0</v>
      </c>
      <c r="AI15" s="87">
        <v>0</v>
      </c>
      <c r="AJ15" s="87">
        <f t="shared" si="11"/>
        <v>2660</v>
      </c>
      <c r="AK15" s="87">
        <v>0</v>
      </c>
      <c r="AL15" s="87">
        <v>0</v>
      </c>
      <c r="AM15" s="87">
        <v>57</v>
      </c>
      <c r="AN15" s="87">
        <v>2192</v>
      </c>
      <c r="AO15" s="87">
        <v>0</v>
      </c>
      <c r="AP15" s="87">
        <v>0</v>
      </c>
      <c r="AQ15" s="87">
        <v>0</v>
      </c>
      <c r="AR15" s="87">
        <v>0</v>
      </c>
      <c r="AS15" s="87">
        <v>411</v>
      </c>
      <c r="AT15" s="87">
        <f t="shared" si="13"/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0</v>
      </c>
      <c r="BA15" s="87">
        <v>0</v>
      </c>
      <c r="BB15" s="87">
        <v>0</v>
      </c>
      <c r="BC15" s="87">
        <v>0</v>
      </c>
    </row>
    <row r="16" spans="1:55" ht="13.5" customHeight="1" x14ac:dyDescent="0.15">
      <c r="A16" s="98" t="s">
        <v>51</v>
      </c>
      <c r="B16" s="96" t="s">
        <v>277</v>
      </c>
      <c r="C16" s="85" t="s">
        <v>278</v>
      </c>
      <c r="D16" s="87">
        <f t="shared" si="0"/>
        <v>12516</v>
      </c>
      <c r="E16" s="87">
        <f t="shared" si="1"/>
        <v>0</v>
      </c>
      <c r="F16" s="87">
        <v>0</v>
      </c>
      <c r="G16" s="87">
        <v>0</v>
      </c>
      <c r="H16" s="87">
        <f t="shared" si="2"/>
        <v>5151</v>
      </c>
      <c r="I16" s="87">
        <v>5151</v>
      </c>
      <c r="J16" s="87">
        <v>0</v>
      </c>
      <c r="K16" s="87">
        <f t="shared" si="3"/>
        <v>7365</v>
      </c>
      <c r="L16" s="87">
        <v>0</v>
      </c>
      <c r="M16" s="87">
        <v>7365</v>
      </c>
      <c r="N16" s="87">
        <f t="shared" si="4"/>
        <v>12516</v>
      </c>
      <c r="O16" s="87">
        <f t="shared" si="5"/>
        <v>5151</v>
      </c>
      <c r="P16" s="87">
        <v>5151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 t="shared" si="7"/>
        <v>7365</v>
      </c>
      <c r="W16" s="87">
        <v>7365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 t="shared" si="9"/>
        <v>0</v>
      </c>
      <c r="AD16" s="87">
        <v>0</v>
      </c>
      <c r="AE16" s="87">
        <v>0</v>
      </c>
      <c r="AF16" s="87">
        <f t="shared" si="10"/>
        <v>369</v>
      </c>
      <c r="AG16" s="87">
        <v>369</v>
      </c>
      <c r="AH16" s="87">
        <v>0</v>
      </c>
      <c r="AI16" s="87">
        <v>0</v>
      </c>
      <c r="AJ16" s="87">
        <f t="shared" si="11"/>
        <v>369</v>
      </c>
      <c r="AK16" s="87">
        <v>0</v>
      </c>
      <c r="AL16" s="87">
        <v>0</v>
      </c>
      <c r="AM16" s="87">
        <v>7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362</v>
      </c>
      <c r="AT16" s="87">
        <f t="shared" si="13"/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 t="shared" si="14"/>
        <v>0</v>
      </c>
      <c r="BA16" s="87">
        <v>0</v>
      </c>
      <c r="BB16" s="87">
        <v>0</v>
      </c>
      <c r="BC16" s="87">
        <v>0</v>
      </c>
    </row>
    <row r="17" spans="1:55" ht="13.5" customHeight="1" x14ac:dyDescent="0.15">
      <c r="A17" s="98" t="s">
        <v>51</v>
      </c>
      <c r="B17" s="96" t="s">
        <v>279</v>
      </c>
      <c r="C17" s="85" t="s">
        <v>280</v>
      </c>
      <c r="D17" s="87">
        <f t="shared" si="0"/>
        <v>11876</v>
      </c>
      <c r="E17" s="87">
        <f t="shared" si="1"/>
        <v>0</v>
      </c>
      <c r="F17" s="87">
        <v>0</v>
      </c>
      <c r="G17" s="87">
        <v>0</v>
      </c>
      <c r="H17" s="87">
        <f t="shared" si="2"/>
        <v>0</v>
      </c>
      <c r="I17" s="87">
        <v>0</v>
      </c>
      <c r="J17" s="87">
        <v>0</v>
      </c>
      <c r="K17" s="87">
        <f t="shared" si="3"/>
        <v>11876</v>
      </c>
      <c r="L17" s="87">
        <v>8250</v>
      </c>
      <c r="M17" s="87">
        <v>3626</v>
      </c>
      <c r="N17" s="87">
        <f t="shared" si="4"/>
        <v>11876</v>
      </c>
      <c r="O17" s="87">
        <f t="shared" si="5"/>
        <v>8250</v>
      </c>
      <c r="P17" s="87">
        <v>8250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f t="shared" si="7"/>
        <v>3626</v>
      </c>
      <c r="W17" s="87">
        <v>3626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f t="shared" si="9"/>
        <v>0</v>
      </c>
      <c r="AD17" s="87">
        <v>0</v>
      </c>
      <c r="AE17" s="87">
        <v>0</v>
      </c>
      <c r="AF17" s="87">
        <f t="shared" si="10"/>
        <v>7</v>
      </c>
      <c r="AG17" s="87">
        <v>7</v>
      </c>
      <c r="AH17" s="87">
        <v>0</v>
      </c>
      <c r="AI17" s="87">
        <v>0</v>
      </c>
      <c r="AJ17" s="87">
        <f t="shared" si="11"/>
        <v>22</v>
      </c>
      <c r="AK17" s="87">
        <v>0</v>
      </c>
      <c r="AL17" s="87">
        <v>15</v>
      </c>
      <c r="AM17" s="87">
        <v>7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 t="shared" si="13"/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15</v>
      </c>
      <c r="BA17" s="87">
        <v>15</v>
      </c>
      <c r="BB17" s="87">
        <v>0</v>
      </c>
      <c r="BC17" s="87">
        <v>0</v>
      </c>
    </row>
    <row r="18" spans="1:55" ht="13.5" customHeight="1" x14ac:dyDescent="0.15">
      <c r="A18" s="98" t="s">
        <v>51</v>
      </c>
      <c r="B18" s="96" t="s">
        <v>281</v>
      </c>
      <c r="C18" s="85" t="s">
        <v>282</v>
      </c>
      <c r="D18" s="87">
        <f t="shared" si="0"/>
        <v>15329</v>
      </c>
      <c r="E18" s="87">
        <f t="shared" si="1"/>
        <v>0</v>
      </c>
      <c r="F18" s="87">
        <v>0</v>
      </c>
      <c r="G18" s="87">
        <v>0</v>
      </c>
      <c r="H18" s="87">
        <f t="shared" si="2"/>
        <v>12333</v>
      </c>
      <c r="I18" s="87">
        <v>12333</v>
      </c>
      <c r="J18" s="87">
        <v>0</v>
      </c>
      <c r="K18" s="87">
        <f t="shared" si="3"/>
        <v>2996</v>
      </c>
      <c r="L18" s="87">
        <v>0</v>
      </c>
      <c r="M18" s="87">
        <v>2996</v>
      </c>
      <c r="N18" s="87">
        <f t="shared" si="4"/>
        <v>15329</v>
      </c>
      <c r="O18" s="87">
        <f t="shared" si="5"/>
        <v>12333</v>
      </c>
      <c r="P18" s="87">
        <v>12333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 t="shared" si="7"/>
        <v>2996</v>
      </c>
      <c r="W18" s="87">
        <v>2996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 t="shared" si="9"/>
        <v>0</v>
      </c>
      <c r="AD18" s="87">
        <v>0</v>
      </c>
      <c r="AE18" s="87">
        <v>0</v>
      </c>
      <c r="AF18" s="87">
        <f t="shared" si="10"/>
        <v>669</v>
      </c>
      <c r="AG18" s="87">
        <v>669</v>
      </c>
      <c r="AH18" s="87">
        <v>0</v>
      </c>
      <c r="AI18" s="87">
        <v>0</v>
      </c>
      <c r="AJ18" s="87">
        <f t="shared" si="11"/>
        <v>669</v>
      </c>
      <c r="AK18" s="87">
        <v>0</v>
      </c>
      <c r="AL18" s="87">
        <v>0</v>
      </c>
      <c r="AM18" s="87">
        <v>669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 t="shared" si="13"/>
        <v>53</v>
      </c>
      <c r="AU18" s="87">
        <v>0</v>
      </c>
      <c r="AV18" s="87">
        <v>0</v>
      </c>
      <c r="AW18" s="87">
        <v>53</v>
      </c>
      <c r="AX18" s="87">
        <v>0</v>
      </c>
      <c r="AY18" s="87">
        <v>0</v>
      </c>
      <c r="AZ18" s="87">
        <f t="shared" si="14"/>
        <v>0</v>
      </c>
      <c r="BA18" s="87">
        <v>0</v>
      </c>
      <c r="BB18" s="87">
        <v>0</v>
      </c>
      <c r="BC18" s="87">
        <v>0</v>
      </c>
    </row>
    <row r="19" spans="1:55" ht="13.5" customHeight="1" x14ac:dyDescent="0.15">
      <c r="A19" s="98" t="s">
        <v>51</v>
      </c>
      <c r="B19" s="96" t="s">
        <v>283</v>
      </c>
      <c r="C19" s="85" t="s">
        <v>284</v>
      </c>
      <c r="D19" s="87">
        <f t="shared" si="0"/>
        <v>14088</v>
      </c>
      <c r="E19" s="87">
        <f t="shared" si="1"/>
        <v>0</v>
      </c>
      <c r="F19" s="87">
        <v>0</v>
      </c>
      <c r="G19" s="87">
        <v>0</v>
      </c>
      <c r="H19" s="87">
        <f t="shared" si="2"/>
        <v>14088</v>
      </c>
      <c r="I19" s="87">
        <v>8153</v>
      </c>
      <c r="J19" s="87">
        <v>5935</v>
      </c>
      <c r="K19" s="87">
        <f t="shared" si="3"/>
        <v>0</v>
      </c>
      <c r="L19" s="87">
        <v>0</v>
      </c>
      <c r="M19" s="87">
        <v>0</v>
      </c>
      <c r="N19" s="87">
        <f t="shared" si="4"/>
        <v>14088</v>
      </c>
      <c r="O19" s="87">
        <f t="shared" si="5"/>
        <v>8153</v>
      </c>
      <c r="P19" s="87">
        <v>8153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f t="shared" si="7"/>
        <v>5935</v>
      </c>
      <c r="W19" s="87">
        <v>5935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f t="shared" si="9"/>
        <v>0</v>
      </c>
      <c r="AD19" s="87">
        <v>0</v>
      </c>
      <c r="AE19" s="87">
        <v>0</v>
      </c>
      <c r="AF19" s="87">
        <f t="shared" si="10"/>
        <v>36</v>
      </c>
      <c r="AG19" s="87">
        <v>36</v>
      </c>
      <c r="AH19" s="87">
        <v>0</v>
      </c>
      <c r="AI19" s="87">
        <v>0</v>
      </c>
      <c r="AJ19" s="87">
        <f t="shared" si="11"/>
        <v>0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f t="shared" si="13"/>
        <v>36</v>
      </c>
      <c r="AU19" s="87">
        <v>36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0</v>
      </c>
      <c r="BA19" s="87">
        <v>0</v>
      </c>
      <c r="BB19" s="87">
        <v>0</v>
      </c>
      <c r="BC19" s="87">
        <v>0</v>
      </c>
    </row>
    <row r="20" spans="1:55" ht="13.5" customHeight="1" x14ac:dyDescent="0.15">
      <c r="A20" s="98" t="s">
        <v>51</v>
      </c>
      <c r="B20" s="96" t="s">
        <v>285</v>
      </c>
      <c r="C20" s="85" t="s">
        <v>286</v>
      </c>
      <c r="D20" s="87">
        <f t="shared" si="0"/>
        <v>60676</v>
      </c>
      <c r="E20" s="87">
        <f t="shared" si="1"/>
        <v>0</v>
      </c>
      <c r="F20" s="87">
        <v>0</v>
      </c>
      <c r="G20" s="87">
        <v>0</v>
      </c>
      <c r="H20" s="87">
        <f t="shared" si="2"/>
        <v>0</v>
      </c>
      <c r="I20" s="87">
        <v>0</v>
      </c>
      <c r="J20" s="87">
        <v>0</v>
      </c>
      <c r="K20" s="87">
        <f t="shared" si="3"/>
        <v>60676</v>
      </c>
      <c r="L20" s="87">
        <v>37926</v>
      </c>
      <c r="M20" s="87">
        <v>22750</v>
      </c>
      <c r="N20" s="87">
        <f t="shared" si="4"/>
        <v>60676</v>
      </c>
      <c r="O20" s="87">
        <f t="shared" si="5"/>
        <v>37926</v>
      </c>
      <c r="P20" s="87">
        <v>37926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22750</v>
      </c>
      <c r="W20" s="87">
        <v>22750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872</v>
      </c>
      <c r="AG20" s="87">
        <v>872</v>
      </c>
      <c r="AH20" s="87">
        <v>0</v>
      </c>
      <c r="AI20" s="87">
        <v>0</v>
      </c>
      <c r="AJ20" s="87">
        <f t="shared" si="11"/>
        <v>948</v>
      </c>
      <c r="AK20" s="87">
        <v>0</v>
      </c>
      <c r="AL20" s="87">
        <v>76</v>
      </c>
      <c r="AM20" s="87">
        <v>872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0</v>
      </c>
      <c r="AT20" s="87">
        <f t="shared" si="13"/>
        <v>119</v>
      </c>
      <c r="AU20" s="87">
        <v>0</v>
      </c>
      <c r="AV20" s="87">
        <v>0</v>
      </c>
      <c r="AW20" s="87">
        <v>119</v>
      </c>
      <c r="AX20" s="87">
        <v>0</v>
      </c>
      <c r="AY20" s="87">
        <v>0</v>
      </c>
      <c r="AZ20" s="87">
        <f t="shared" si="14"/>
        <v>76</v>
      </c>
      <c r="BA20" s="87">
        <v>76</v>
      </c>
      <c r="BB20" s="87">
        <v>0</v>
      </c>
      <c r="BC20" s="87">
        <v>0</v>
      </c>
    </row>
    <row r="21" spans="1:55" ht="13.5" customHeight="1" x14ac:dyDescent="0.15">
      <c r="A21" s="98" t="s">
        <v>51</v>
      </c>
      <c r="B21" s="96" t="s">
        <v>287</v>
      </c>
      <c r="C21" s="85" t="s">
        <v>288</v>
      </c>
      <c r="D21" s="87">
        <f t="shared" si="0"/>
        <v>16467</v>
      </c>
      <c r="E21" s="87">
        <f t="shared" si="1"/>
        <v>0</v>
      </c>
      <c r="F21" s="87">
        <v>0</v>
      </c>
      <c r="G21" s="87">
        <v>0</v>
      </c>
      <c r="H21" s="87">
        <f t="shared" si="2"/>
        <v>0</v>
      </c>
      <c r="I21" s="87">
        <v>0</v>
      </c>
      <c r="J21" s="87">
        <v>0</v>
      </c>
      <c r="K21" s="87">
        <f t="shared" si="3"/>
        <v>16467</v>
      </c>
      <c r="L21" s="87">
        <v>11769</v>
      </c>
      <c r="M21" s="87">
        <v>4698</v>
      </c>
      <c r="N21" s="87">
        <f t="shared" si="4"/>
        <v>16467</v>
      </c>
      <c r="O21" s="87">
        <f t="shared" si="5"/>
        <v>11769</v>
      </c>
      <c r="P21" s="87">
        <v>11769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f t="shared" si="7"/>
        <v>4698</v>
      </c>
      <c r="W21" s="87">
        <v>4698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0</v>
      </c>
      <c r="AG21" s="87">
        <v>0</v>
      </c>
      <c r="AH21" s="87">
        <v>0</v>
      </c>
      <c r="AI21" s="87">
        <v>0</v>
      </c>
      <c r="AJ21" s="87">
        <f t="shared" si="11"/>
        <v>0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 t="shared" si="13"/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141</v>
      </c>
      <c r="BA21" s="87">
        <v>141</v>
      </c>
      <c r="BB21" s="87">
        <v>0</v>
      </c>
      <c r="BC21" s="87">
        <v>0</v>
      </c>
    </row>
    <row r="22" spans="1:55" ht="13.5" customHeight="1" x14ac:dyDescent="0.15">
      <c r="A22" s="98" t="s">
        <v>51</v>
      </c>
      <c r="B22" s="96" t="s">
        <v>289</v>
      </c>
      <c r="C22" s="85" t="s">
        <v>290</v>
      </c>
      <c r="D22" s="87">
        <f t="shared" si="0"/>
        <v>5271</v>
      </c>
      <c r="E22" s="87">
        <f t="shared" si="1"/>
        <v>0</v>
      </c>
      <c r="F22" s="87">
        <v>0</v>
      </c>
      <c r="G22" s="87">
        <v>0</v>
      </c>
      <c r="H22" s="87">
        <f t="shared" si="2"/>
        <v>0</v>
      </c>
      <c r="I22" s="87">
        <v>0</v>
      </c>
      <c r="J22" s="87">
        <v>0</v>
      </c>
      <c r="K22" s="87">
        <f t="shared" si="3"/>
        <v>5271</v>
      </c>
      <c r="L22" s="87">
        <v>3175</v>
      </c>
      <c r="M22" s="87">
        <v>2096</v>
      </c>
      <c r="N22" s="87">
        <f t="shared" si="4"/>
        <v>5271</v>
      </c>
      <c r="O22" s="87">
        <f t="shared" si="5"/>
        <v>3175</v>
      </c>
      <c r="P22" s="87">
        <v>3175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 t="shared" si="7"/>
        <v>2096</v>
      </c>
      <c r="W22" s="87">
        <v>2096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 t="shared" si="9"/>
        <v>0</v>
      </c>
      <c r="AD22" s="87">
        <v>0</v>
      </c>
      <c r="AE22" s="87">
        <v>0</v>
      </c>
      <c r="AF22" s="87">
        <f t="shared" si="10"/>
        <v>0</v>
      </c>
      <c r="AG22" s="87">
        <v>0</v>
      </c>
      <c r="AH22" s="87">
        <v>0</v>
      </c>
      <c r="AI22" s="87">
        <v>0</v>
      </c>
      <c r="AJ22" s="87">
        <f t="shared" si="11"/>
        <v>0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 t="shared" si="13"/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45</v>
      </c>
      <c r="BA22" s="87">
        <v>45</v>
      </c>
      <c r="BB22" s="87">
        <v>0</v>
      </c>
      <c r="BC22" s="87">
        <v>0</v>
      </c>
    </row>
    <row r="23" spans="1:55" ht="13.5" customHeight="1" x14ac:dyDescent="0.15">
      <c r="A23" s="98" t="s">
        <v>51</v>
      </c>
      <c r="B23" s="96" t="s">
        <v>291</v>
      </c>
      <c r="C23" s="85" t="s">
        <v>292</v>
      </c>
      <c r="D23" s="87">
        <f t="shared" si="0"/>
        <v>2932</v>
      </c>
      <c r="E23" s="87">
        <f t="shared" si="1"/>
        <v>0</v>
      </c>
      <c r="F23" s="87">
        <v>0</v>
      </c>
      <c r="G23" s="87">
        <v>0</v>
      </c>
      <c r="H23" s="87">
        <f t="shared" si="2"/>
        <v>2932</v>
      </c>
      <c r="I23" s="87">
        <v>1568</v>
      </c>
      <c r="J23" s="87">
        <v>1364</v>
      </c>
      <c r="K23" s="87">
        <f t="shared" si="3"/>
        <v>0</v>
      </c>
      <c r="L23" s="87">
        <v>0</v>
      </c>
      <c r="M23" s="87">
        <v>0</v>
      </c>
      <c r="N23" s="87">
        <f t="shared" si="4"/>
        <v>3193</v>
      </c>
      <c r="O23" s="87">
        <f t="shared" si="5"/>
        <v>1568</v>
      </c>
      <c r="P23" s="87">
        <v>1568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1364</v>
      </c>
      <c r="W23" s="87">
        <v>1364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261</v>
      </c>
      <c r="AD23" s="87">
        <v>261</v>
      </c>
      <c r="AE23" s="87">
        <v>0</v>
      </c>
      <c r="AF23" s="87">
        <f t="shared" si="10"/>
        <v>8</v>
      </c>
      <c r="AG23" s="87">
        <v>8</v>
      </c>
      <c r="AH23" s="87">
        <v>0</v>
      </c>
      <c r="AI23" s="87">
        <v>0</v>
      </c>
      <c r="AJ23" s="87">
        <f t="shared" si="11"/>
        <v>0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 t="shared" si="13"/>
        <v>8</v>
      </c>
      <c r="AU23" s="87">
        <v>8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0</v>
      </c>
      <c r="BA23" s="87">
        <v>0</v>
      </c>
      <c r="BB23" s="87">
        <v>0</v>
      </c>
      <c r="BC23" s="87">
        <v>0</v>
      </c>
    </row>
    <row r="24" spans="1:55" ht="13.5" customHeight="1" x14ac:dyDescent="0.15">
      <c r="A24" s="98" t="s">
        <v>51</v>
      </c>
      <c r="B24" s="96" t="s">
        <v>293</v>
      </c>
      <c r="C24" s="85" t="s">
        <v>294</v>
      </c>
      <c r="D24" s="87">
        <f t="shared" si="0"/>
        <v>6326</v>
      </c>
      <c r="E24" s="87">
        <f t="shared" si="1"/>
        <v>0</v>
      </c>
      <c r="F24" s="87">
        <v>0</v>
      </c>
      <c r="G24" s="87">
        <v>0</v>
      </c>
      <c r="H24" s="87">
        <f t="shared" si="2"/>
        <v>6326</v>
      </c>
      <c r="I24" s="87">
        <v>4963</v>
      </c>
      <c r="J24" s="87">
        <v>1363</v>
      </c>
      <c r="K24" s="87">
        <f t="shared" si="3"/>
        <v>0</v>
      </c>
      <c r="L24" s="87">
        <v>0</v>
      </c>
      <c r="M24" s="87">
        <v>0</v>
      </c>
      <c r="N24" s="87">
        <f t="shared" si="4"/>
        <v>6326</v>
      </c>
      <c r="O24" s="87">
        <f t="shared" si="5"/>
        <v>4963</v>
      </c>
      <c r="P24" s="87">
        <v>4963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1363</v>
      </c>
      <c r="W24" s="87">
        <v>1363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0</v>
      </c>
      <c r="AD24" s="87">
        <v>0</v>
      </c>
      <c r="AE24" s="87">
        <v>0</v>
      </c>
      <c r="AF24" s="87">
        <f t="shared" si="10"/>
        <v>13</v>
      </c>
      <c r="AG24" s="87">
        <v>13</v>
      </c>
      <c r="AH24" s="87">
        <v>0</v>
      </c>
      <c r="AI24" s="87">
        <v>0</v>
      </c>
      <c r="AJ24" s="87">
        <f t="shared" si="11"/>
        <v>0</v>
      </c>
      <c r="AK24" s="87">
        <v>0</v>
      </c>
      <c r="AL24" s="87">
        <v>0</v>
      </c>
      <c r="AM24" s="87">
        <v>0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0</v>
      </c>
      <c r="AT24" s="87">
        <f t="shared" si="13"/>
        <v>13</v>
      </c>
      <c r="AU24" s="87">
        <v>13</v>
      </c>
      <c r="AV24" s="87">
        <v>0</v>
      </c>
      <c r="AW24" s="87">
        <v>0</v>
      </c>
      <c r="AX24" s="87">
        <v>0</v>
      </c>
      <c r="AY24" s="87">
        <v>0</v>
      </c>
      <c r="AZ24" s="87">
        <f t="shared" si="14"/>
        <v>0</v>
      </c>
      <c r="BA24" s="87">
        <v>0</v>
      </c>
      <c r="BB24" s="87">
        <v>0</v>
      </c>
      <c r="BC24" s="87">
        <v>0</v>
      </c>
    </row>
    <row r="25" spans="1:55" ht="13.5" customHeight="1" x14ac:dyDescent="0.15">
      <c r="A25" s="98" t="s">
        <v>51</v>
      </c>
      <c r="B25" s="96" t="s">
        <v>295</v>
      </c>
      <c r="C25" s="85" t="s">
        <v>296</v>
      </c>
      <c r="D25" s="87">
        <f t="shared" si="0"/>
        <v>9742</v>
      </c>
      <c r="E25" s="87">
        <f t="shared" si="1"/>
        <v>0</v>
      </c>
      <c r="F25" s="87">
        <v>0</v>
      </c>
      <c r="G25" s="87">
        <v>0</v>
      </c>
      <c r="H25" s="87">
        <f t="shared" si="2"/>
        <v>0</v>
      </c>
      <c r="I25" s="87">
        <v>0</v>
      </c>
      <c r="J25" s="87">
        <v>0</v>
      </c>
      <c r="K25" s="87">
        <f t="shared" si="3"/>
        <v>9742</v>
      </c>
      <c r="L25" s="87">
        <v>3424</v>
      </c>
      <c r="M25" s="87">
        <v>6318</v>
      </c>
      <c r="N25" s="87">
        <f t="shared" si="4"/>
        <v>9742</v>
      </c>
      <c r="O25" s="87">
        <f t="shared" si="5"/>
        <v>3424</v>
      </c>
      <c r="P25" s="87">
        <v>3424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 t="shared" si="7"/>
        <v>6318</v>
      </c>
      <c r="W25" s="87">
        <v>6318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 t="shared" si="9"/>
        <v>0</v>
      </c>
      <c r="AD25" s="87">
        <v>0</v>
      </c>
      <c r="AE25" s="87">
        <v>0</v>
      </c>
      <c r="AF25" s="87">
        <f t="shared" si="10"/>
        <v>0</v>
      </c>
      <c r="AG25" s="87">
        <v>0</v>
      </c>
      <c r="AH25" s="87">
        <v>0</v>
      </c>
      <c r="AI25" s="87">
        <v>0</v>
      </c>
      <c r="AJ25" s="87">
        <f t="shared" si="11"/>
        <v>0</v>
      </c>
      <c r="AK25" s="87">
        <v>0</v>
      </c>
      <c r="AL25" s="87">
        <v>0</v>
      </c>
      <c r="AM25" s="87">
        <v>0</v>
      </c>
      <c r="AN25" s="87">
        <v>0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 t="shared" si="13"/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 t="shared" si="14"/>
        <v>441</v>
      </c>
      <c r="BA25" s="87">
        <v>441</v>
      </c>
      <c r="BB25" s="87">
        <v>0</v>
      </c>
      <c r="BC25" s="87">
        <v>0</v>
      </c>
    </row>
    <row r="26" spans="1:55" ht="13.5" customHeight="1" x14ac:dyDescent="0.15">
      <c r="A26" s="98" t="s">
        <v>51</v>
      </c>
      <c r="B26" s="96" t="s">
        <v>297</v>
      </c>
      <c r="C26" s="85" t="s">
        <v>298</v>
      </c>
      <c r="D26" s="87">
        <f t="shared" si="0"/>
        <v>4787</v>
      </c>
      <c r="E26" s="87">
        <f t="shared" si="1"/>
        <v>0</v>
      </c>
      <c r="F26" s="87">
        <v>0</v>
      </c>
      <c r="G26" s="87">
        <v>0</v>
      </c>
      <c r="H26" s="87">
        <f t="shared" si="2"/>
        <v>0</v>
      </c>
      <c r="I26" s="87">
        <v>0</v>
      </c>
      <c r="J26" s="87">
        <v>0</v>
      </c>
      <c r="K26" s="87">
        <f t="shared" si="3"/>
        <v>4787</v>
      </c>
      <c r="L26" s="87">
        <v>1420</v>
      </c>
      <c r="M26" s="87">
        <v>3367</v>
      </c>
      <c r="N26" s="87">
        <f t="shared" si="4"/>
        <v>4787</v>
      </c>
      <c r="O26" s="87">
        <f t="shared" si="5"/>
        <v>1420</v>
      </c>
      <c r="P26" s="87">
        <v>1420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f t="shared" si="7"/>
        <v>3367</v>
      </c>
      <c r="W26" s="87">
        <v>3367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f t="shared" si="9"/>
        <v>0</v>
      </c>
      <c r="AD26" s="87">
        <v>0</v>
      </c>
      <c r="AE26" s="87">
        <v>0</v>
      </c>
      <c r="AF26" s="87">
        <f t="shared" si="10"/>
        <v>0</v>
      </c>
      <c r="AG26" s="87">
        <v>0</v>
      </c>
      <c r="AH26" s="87">
        <v>0</v>
      </c>
      <c r="AI26" s="87">
        <v>0</v>
      </c>
      <c r="AJ26" s="87">
        <f t="shared" si="11"/>
        <v>0</v>
      </c>
      <c r="AK26" s="87">
        <v>0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 t="shared" si="13"/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 t="shared" si="14"/>
        <v>174</v>
      </c>
      <c r="BA26" s="87">
        <v>174</v>
      </c>
      <c r="BB26" s="87">
        <v>0</v>
      </c>
      <c r="BC26" s="87">
        <v>0</v>
      </c>
    </row>
    <row r="27" spans="1:55" ht="13.5" customHeight="1" x14ac:dyDescent="0.15">
      <c r="A27" s="98" t="s">
        <v>51</v>
      </c>
      <c r="B27" s="96" t="s">
        <v>299</v>
      </c>
      <c r="C27" s="85" t="s">
        <v>300</v>
      </c>
      <c r="D27" s="87">
        <f t="shared" si="0"/>
        <v>1852</v>
      </c>
      <c r="E27" s="87">
        <f t="shared" si="1"/>
        <v>0</v>
      </c>
      <c r="F27" s="87">
        <v>0</v>
      </c>
      <c r="G27" s="87">
        <v>0</v>
      </c>
      <c r="H27" s="87">
        <f t="shared" si="2"/>
        <v>1852</v>
      </c>
      <c r="I27" s="87">
        <v>430</v>
      </c>
      <c r="J27" s="87">
        <v>1422</v>
      </c>
      <c r="K27" s="87">
        <f t="shared" si="3"/>
        <v>0</v>
      </c>
      <c r="L27" s="87">
        <v>0</v>
      </c>
      <c r="M27" s="87">
        <v>0</v>
      </c>
      <c r="N27" s="87">
        <f t="shared" si="4"/>
        <v>1852</v>
      </c>
      <c r="O27" s="87">
        <f t="shared" si="5"/>
        <v>430</v>
      </c>
      <c r="P27" s="87">
        <v>430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 t="shared" si="7"/>
        <v>1422</v>
      </c>
      <c r="W27" s="87">
        <v>1422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 t="shared" si="9"/>
        <v>0</v>
      </c>
      <c r="AD27" s="87">
        <v>0</v>
      </c>
      <c r="AE27" s="87">
        <v>0</v>
      </c>
      <c r="AF27" s="87">
        <f t="shared" si="10"/>
        <v>48</v>
      </c>
      <c r="AG27" s="87">
        <v>48</v>
      </c>
      <c r="AH27" s="87">
        <v>0</v>
      </c>
      <c r="AI27" s="87">
        <v>0</v>
      </c>
      <c r="AJ27" s="87">
        <f t="shared" si="11"/>
        <v>48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0</v>
      </c>
      <c r="AR27" s="87">
        <v>0</v>
      </c>
      <c r="AS27" s="87">
        <v>48</v>
      </c>
      <c r="AT27" s="87">
        <f t="shared" si="13"/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 t="shared" si="14"/>
        <v>0</v>
      </c>
      <c r="BA27" s="87">
        <v>0</v>
      </c>
      <c r="BB27" s="87">
        <v>0</v>
      </c>
      <c r="BC27" s="87">
        <v>0</v>
      </c>
    </row>
    <row r="28" spans="1:55" ht="13.5" customHeight="1" x14ac:dyDescent="0.15">
      <c r="A28" s="98" t="s">
        <v>51</v>
      </c>
      <c r="B28" s="96" t="s">
        <v>301</v>
      </c>
      <c r="C28" s="85" t="s">
        <v>302</v>
      </c>
      <c r="D28" s="87">
        <f t="shared" si="0"/>
        <v>4886</v>
      </c>
      <c r="E28" s="87">
        <f t="shared" si="1"/>
        <v>0</v>
      </c>
      <c r="F28" s="87">
        <v>0</v>
      </c>
      <c r="G28" s="87">
        <v>0</v>
      </c>
      <c r="H28" s="87">
        <f t="shared" si="2"/>
        <v>0</v>
      </c>
      <c r="I28" s="87">
        <v>0</v>
      </c>
      <c r="J28" s="87">
        <v>0</v>
      </c>
      <c r="K28" s="87">
        <f t="shared" si="3"/>
        <v>4886</v>
      </c>
      <c r="L28" s="87">
        <v>1446</v>
      </c>
      <c r="M28" s="87">
        <v>3440</v>
      </c>
      <c r="N28" s="87">
        <f t="shared" si="4"/>
        <v>4886</v>
      </c>
      <c r="O28" s="87">
        <f t="shared" si="5"/>
        <v>1446</v>
      </c>
      <c r="P28" s="87">
        <v>1446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 t="shared" si="7"/>
        <v>3440</v>
      </c>
      <c r="W28" s="87">
        <v>3440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 t="shared" si="9"/>
        <v>0</v>
      </c>
      <c r="AD28" s="87">
        <v>0</v>
      </c>
      <c r="AE28" s="87">
        <v>0</v>
      </c>
      <c r="AF28" s="87">
        <f t="shared" si="10"/>
        <v>70</v>
      </c>
      <c r="AG28" s="87">
        <v>70</v>
      </c>
      <c r="AH28" s="87">
        <v>0</v>
      </c>
      <c r="AI28" s="87">
        <v>0</v>
      </c>
      <c r="AJ28" s="87">
        <f t="shared" si="11"/>
        <v>70</v>
      </c>
      <c r="AK28" s="87">
        <v>0</v>
      </c>
      <c r="AL28" s="87">
        <v>0</v>
      </c>
      <c r="AM28" s="87">
        <v>70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 t="shared" si="13"/>
        <v>9</v>
      </c>
      <c r="AU28" s="87">
        <v>0</v>
      </c>
      <c r="AV28" s="87">
        <v>0</v>
      </c>
      <c r="AW28" s="87">
        <v>9</v>
      </c>
      <c r="AX28" s="87">
        <v>0</v>
      </c>
      <c r="AY28" s="87">
        <v>0</v>
      </c>
      <c r="AZ28" s="87">
        <f t="shared" si="14"/>
        <v>6</v>
      </c>
      <c r="BA28" s="87">
        <v>6</v>
      </c>
      <c r="BB28" s="87">
        <v>0</v>
      </c>
      <c r="BC28" s="87">
        <v>0</v>
      </c>
    </row>
    <row r="29" spans="1:55" ht="13.5" customHeight="1" x14ac:dyDescent="0.15">
      <c r="A29" s="98" t="s">
        <v>51</v>
      </c>
      <c r="B29" s="96" t="s">
        <v>303</v>
      </c>
      <c r="C29" s="85" t="s">
        <v>304</v>
      </c>
      <c r="D29" s="87">
        <f t="shared" si="0"/>
        <v>3976</v>
      </c>
      <c r="E29" s="87">
        <f t="shared" si="1"/>
        <v>0</v>
      </c>
      <c r="F29" s="87">
        <v>0</v>
      </c>
      <c r="G29" s="87">
        <v>0</v>
      </c>
      <c r="H29" s="87">
        <f t="shared" si="2"/>
        <v>0</v>
      </c>
      <c r="I29" s="87">
        <v>0</v>
      </c>
      <c r="J29" s="87">
        <v>0</v>
      </c>
      <c r="K29" s="87">
        <f t="shared" si="3"/>
        <v>3976</v>
      </c>
      <c r="L29" s="87">
        <v>3221</v>
      </c>
      <c r="M29" s="87">
        <v>755</v>
      </c>
      <c r="N29" s="87">
        <f t="shared" si="4"/>
        <v>3976</v>
      </c>
      <c r="O29" s="87">
        <f t="shared" si="5"/>
        <v>3221</v>
      </c>
      <c r="P29" s="87">
        <v>3221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 t="shared" si="7"/>
        <v>755</v>
      </c>
      <c r="W29" s="87">
        <v>755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 t="shared" si="9"/>
        <v>0</v>
      </c>
      <c r="AD29" s="87">
        <v>0</v>
      </c>
      <c r="AE29" s="87">
        <v>0</v>
      </c>
      <c r="AF29" s="87">
        <f t="shared" si="10"/>
        <v>154</v>
      </c>
      <c r="AG29" s="87">
        <v>154</v>
      </c>
      <c r="AH29" s="87">
        <v>0</v>
      </c>
      <c r="AI29" s="87">
        <v>0</v>
      </c>
      <c r="AJ29" s="87">
        <f t="shared" si="11"/>
        <v>154</v>
      </c>
      <c r="AK29" s="87">
        <v>0</v>
      </c>
      <c r="AL29" s="87">
        <v>0</v>
      </c>
      <c r="AM29" s="87">
        <v>3</v>
      </c>
      <c r="AN29" s="87">
        <v>151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f t="shared" si="13"/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 t="shared" si="14"/>
        <v>0</v>
      </c>
      <c r="BA29" s="87">
        <v>0</v>
      </c>
      <c r="BB29" s="87">
        <v>0</v>
      </c>
      <c r="BC29" s="87">
        <v>0</v>
      </c>
    </row>
    <row r="30" spans="1:55" ht="13.5" customHeight="1" x14ac:dyDescent="0.15">
      <c r="A30" s="98" t="s">
        <v>51</v>
      </c>
      <c r="B30" s="96" t="s">
        <v>305</v>
      </c>
      <c r="C30" s="85" t="s">
        <v>306</v>
      </c>
      <c r="D30" s="87">
        <f t="shared" si="0"/>
        <v>3072</v>
      </c>
      <c r="E30" s="87">
        <f t="shared" si="1"/>
        <v>0</v>
      </c>
      <c r="F30" s="87">
        <v>0</v>
      </c>
      <c r="G30" s="87">
        <v>0</v>
      </c>
      <c r="H30" s="87">
        <f t="shared" si="2"/>
        <v>1927</v>
      </c>
      <c r="I30" s="87">
        <v>1927</v>
      </c>
      <c r="J30" s="87">
        <v>0</v>
      </c>
      <c r="K30" s="87">
        <f t="shared" si="3"/>
        <v>1145</v>
      </c>
      <c r="L30" s="87">
        <v>0</v>
      </c>
      <c r="M30" s="87">
        <v>1145</v>
      </c>
      <c r="N30" s="87">
        <f t="shared" si="4"/>
        <v>3198</v>
      </c>
      <c r="O30" s="87">
        <f t="shared" si="5"/>
        <v>1927</v>
      </c>
      <c r="P30" s="87">
        <v>1927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 t="shared" si="7"/>
        <v>1145</v>
      </c>
      <c r="W30" s="87">
        <v>1145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 t="shared" si="9"/>
        <v>126</v>
      </c>
      <c r="AD30" s="87">
        <v>126</v>
      </c>
      <c r="AE30" s="87">
        <v>0</v>
      </c>
      <c r="AF30" s="87">
        <f t="shared" si="10"/>
        <v>91</v>
      </c>
      <c r="AG30" s="87">
        <v>91</v>
      </c>
      <c r="AH30" s="87">
        <v>0</v>
      </c>
      <c r="AI30" s="87">
        <v>0</v>
      </c>
      <c r="AJ30" s="87">
        <f t="shared" si="11"/>
        <v>91</v>
      </c>
      <c r="AK30" s="87">
        <v>0</v>
      </c>
      <c r="AL30" s="87">
        <v>0</v>
      </c>
      <c r="AM30" s="87">
        <v>2</v>
      </c>
      <c r="AN30" s="87">
        <v>0</v>
      </c>
      <c r="AO30" s="87">
        <v>0</v>
      </c>
      <c r="AP30" s="87">
        <v>0</v>
      </c>
      <c r="AQ30" s="87">
        <v>0</v>
      </c>
      <c r="AR30" s="87">
        <v>0</v>
      </c>
      <c r="AS30" s="87">
        <v>89</v>
      </c>
      <c r="AT30" s="87">
        <f t="shared" si="13"/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 t="shared" si="14"/>
        <v>0</v>
      </c>
      <c r="BA30" s="87">
        <v>0</v>
      </c>
      <c r="BB30" s="87">
        <v>0</v>
      </c>
      <c r="BC30" s="87">
        <v>0</v>
      </c>
    </row>
    <row r="31" spans="1:55" ht="13.5" customHeight="1" x14ac:dyDescent="0.15">
      <c r="A31" s="98" t="s">
        <v>51</v>
      </c>
      <c r="B31" s="96" t="s">
        <v>307</v>
      </c>
      <c r="C31" s="85" t="s">
        <v>308</v>
      </c>
      <c r="D31" s="87">
        <f t="shared" si="0"/>
        <v>6578</v>
      </c>
      <c r="E31" s="87">
        <f t="shared" si="1"/>
        <v>0</v>
      </c>
      <c r="F31" s="87">
        <v>0</v>
      </c>
      <c r="G31" s="87">
        <v>0</v>
      </c>
      <c r="H31" s="87">
        <f t="shared" si="2"/>
        <v>0</v>
      </c>
      <c r="I31" s="87">
        <v>0</v>
      </c>
      <c r="J31" s="87">
        <v>0</v>
      </c>
      <c r="K31" s="87">
        <f t="shared" si="3"/>
        <v>6578</v>
      </c>
      <c r="L31" s="87">
        <v>3934</v>
      </c>
      <c r="M31" s="87">
        <v>2644</v>
      </c>
      <c r="N31" s="87">
        <f t="shared" si="4"/>
        <v>6593</v>
      </c>
      <c r="O31" s="87">
        <f t="shared" si="5"/>
        <v>3934</v>
      </c>
      <c r="P31" s="87">
        <v>3934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f t="shared" si="7"/>
        <v>2644</v>
      </c>
      <c r="W31" s="87">
        <v>2644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f t="shared" si="9"/>
        <v>15</v>
      </c>
      <c r="AD31" s="87">
        <v>15</v>
      </c>
      <c r="AE31" s="87">
        <v>0</v>
      </c>
      <c r="AF31" s="87">
        <f t="shared" si="10"/>
        <v>8</v>
      </c>
      <c r="AG31" s="87">
        <v>8</v>
      </c>
      <c r="AH31" s="87">
        <v>0</v>
      </c>
      <c r="AI31" s="87">
        <v>0</v>
      </c>
      <c r="AJ31" s="87">
        <f t="shared" si="11"/>
        <v>12</v>
      </c>
      <c r="AK31" s="87">
        <v>0</v>
      </c>
      <c r="AL31" s="87">
        <v>4</v>
      </c>
      <c r="AM31" s="87">
        <v>8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7">
        <v>0</v>
      </c>
      <c r="AT31" s="87">
        <f t="shared" si="13"/>
        <v>0</v>
      </c>
      <c r="AU31" s="87">
        <v>0</v>
      </c>
      <c r="AV31" s="87">
        <v>0</v>
      </c>
      <c r="AW31" s="87">
        <v>0</v>
      </c>
      <c r="AX31" s="87">
        <v>0</v>
      </c>
      <c r="AY31" s="87">
        <v>0</v>
      </c>
      <c r="AZ31" s="87">
        <f t="shared" si="14"/>
        <v>4</v>
      </c>
      <c r="BA31" s="87">
        <v>4</v>
      </c>
      <c r="BB31" s="87">
        <v>0</v>
      </c>
      <c r="BC31" s="87">
        <v>0</v>
      </c>
    </row>
    <row r="32" spans="1:55" ht="13.5" customHeight="1" x14ac:dyDescent="0.15">
      <c r="A32" s="98" t="s">
        <v>51</v>
      </c>
      <c r="B32" s="96" t="s">
        <v>309</v>
      </c>
      <c r="C32" s="85" t="s">
        <v>310</v>
      </c>
      <c r="D32" s="87">
        <f t="shared" si="0"/>
        <v>7362</v>
      </c>
      <c r="E32" s="87">
        <f t="shared" si="1"/>
        <v>0</v>
      </c>
      <c r="F32" s="87">
        <v>0</v>
      </c>
      <c r="G32" s="87">
        <v>0</v>
      </c>
      <c r="H32" s="87">
        <f t="shared" si="2"/>
        <v>0</v>
      </c>
      <c r="I32" s="87">
        <v>0</v>
      </c>
      <c r="J32" s="87">
        <v>0</v>
      </c>
      <c r="K32" s="87">
        <f t="shared" si="3"/>
        <v>7362</v>
      </c>
      <c r="L32" s="87">
        <v>5489</v>
      </c>
      <c r="M32" s="87">
        <v>1873</v>
      </c>
      <c r="N32" s="87">
        <f t="shared" si="4"/>
        <v>7362</v>
      </c>
      <c r="O32" s="87">
        <f t="shared" si="5"/>
        <v>5489</v>
      </c>
      <c r="P32" s="87">
        <v>5489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f t="shared" si="7"/>
        <v>1873</v>
      </c>
      <c r="W32" s="87">
        <v>1873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f t="shared" si="9"/>
        <v>0</v>
      </c>
      <c r="AD32" s="87">
        <v>0</v>
      </c>
      <c r="AE32" s="87">
        <v>0</v>
      </c>
      <c r="AF32" s="87">
        <f t="shared" si="10"/>
        <v>223</v>
      </c>
      <c r="AG32" s="87">
        <v>223</v>
      </c>
      <c r="AH32" s="87">
        <v>0</v>
      </c>
      <c r="AI32" s="87">
        <v>0</v>
      </c>
      <c r="AJ32" s="87">
        <f t="shared" si="11"/>
        <v>223</v>
      </c>
      <c r="AK32" s="87">
        <v>0</v>
      </c>
      <c r="AL32" s="87">
        <v>0</v>
      </c>
      <c r="AM32" s="87">
        <v>213</v>
      </c>
      <c r="AN32" s="87">
        <v>0</v>
      </c>
      <c r="AO32" s="87">
        <v>0</v>
      </c>
      <c r="AP32" s="87">
        <v>0</v>
      </c>
      <c r="AQ32" s="87">
        <v>0</v>
      </c>
      <c r="AR32" s="87">
        <v>10</v>
      </c>
      <c r="AS32" s="87">
        <v>0</v>
      </c>
      <c r="AT32" s="87">
        <f t="shared" si="13"/>
        <v>18</v>
      </c>
      <c r="AU32" s="87">
        <v>0</v>
      </c>
      <c r="AV32" s="87">
        <v>0</v>
      </c>
      <c r="AW32" s="87">
        <v>18</v>
      </c>
      <c r="AX32" s="87">
        <v>0</v>
      </c>
      <c r="AY32" s="87">
        <v>0</v>
      </c>
      <c r="AZ32" s="87">
        <f t="shared" si="14"/>
        <v>0</v>
      </c>
      <c r="BA32" s="87">
        <v>0</v>
      </c>
      <c r="BB32" s="87">
        <v>0</v>
      </c>
      <c r="BC32" s="87">
        <v>0</v>
      </c>
    </row>
    <row r="33" spans="1:55" ht="13.5" customHeight="1" x14ac:dyDescent="0.15">
      <c r="A33" s="98" t="s">
        <v>51</v>
      </c>
      <c r="B33" s="96" t="s">
        <v>311</v>
      </c>
      <c r="C33" s="85" t="s">
        <v>312</v>
      </c>
      <c r="D33" s="87">
        <f t="shared" si="0"/>
        <v>5093</v>
      </c>
      <c r="E33" s="87">
        <f t="shared" si="1"/>
        <v>0</v>
      </c>
      <c r="F33" s="87">
        <v>0</v>
      </c>
      <c r="G33" s="87">
        <v>0</v>
      </c>
      <c r="H33" s="87">
        <f t="shared" si="2"/>
        <v>0</v>
      </c>
      <c r="I33" s="87">
        <v>0</v>
      </c>
      <c r="J33" s="87">
        <v>0</v>
      </c>
      <c r="K33" s="87">
        <f t="shared" si="3"/>
        <v>5093</v>
      </c>
      <c r="L33" s="87">
        <v>3789</v>
      </c>
      <c r="M33" s="87">
        <v>1304</v>
      </c>
      <c r="N33" s="87">
        <f t="shared" si="4"/>
        <v>5093</v>
      </c>
      <c r="O33" s="87">
        <f t="shared" si="5"/>
        <v>3789</v>
      </c>
      <c r="P33" s="87">
        <v>3789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f t="shared" si="7"/>
        <v>1304</v>
      </c>
      <c r="W33" s="87">
        <v>1304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f t="shared" si="9"/>
        <v>0</v>
      </c>
      <c r="AD33" s="87">
        <v>0</v>
      </c>
      <c r="AE33" s="87">
        <v>0</v>
      </c>
      <c r="AF33" s="87">
        <f t="shared" si="10"/>
        <v>154</v>
      </c>
      <c r="AG33" s="87">
        <v>154</v>
      </c>
      <c r="AH33" s="87">
        <v>0</v>
      </c>
      <c r="AI33" s="87">
        <v>0</v>
      </c>
      <c r="AJ33" s="87">
        <f t="shared" si="11"/>
        <v>154</v>
      </c>
      <c r="AK33" s="87">
        <v>0</v>
      </c>
      <c r="AL33" s="87">
        <v>0</v>
      </c>
      <c r="AM33" s="87">
        <v>147</v>
      </c>
      <c r="AN33" s="87">
        <v>0</v>
      </c>
      <c r="AO33" s="87">
        <v>0</v>
      </c>
      <c r="AP33" s="87">
        <v>0</v>
      </c>
      <c r="AQ33" s="87">
        <v>0</v>
      </c>
      <c r="AR33" s="87">
        <v>7</v>
      </c>
      <c r="AS33" s="87">
        <v>0</v>
      </c>
      <c r="AT33" s="87">
        <f t="shared" si="13"/>
        <v>12</v>
      </c>
      <c r="AU33" s="87">
        <v>0</v>
      </c>
      <c r="AV33" s="87">
        <v>0</v>
      </c>
      <c r="AW33" s="87">
        <v>12</v>
      </c>
      <c r="AX33" s="87">
        <v>0</v>
      </c>
      <c r="AY33" s="87">
        <v>0</v>
      </c>
      <c r="AZ33" s="87">
        <f t="shared" si="14"/>
        <v>0</v>
      </c>
      <c r="BA33" s="87">
        <v>0</v>
      </c>
      <c r="BB33" s="87">
        <v>0</v>
      </c>
      <c r="BC33" s="87">
        <v>0</v>
      </c>
    </row>
    <row r="34" spans="1:55" ht="13.5" customHeight="1" x14ac:dyDescent="0.15">
      <c r="A34" s="98" t="s">
        <v>51</v>
      </c>
      <c r="B34" s="96" t="s">
        <v>313</v>
      </c>
      <c r="C34" s="85" t="s">
        <v>314</v>
      </c>
      <c r="D34" s="87">
        <f t="shared" si="0"/>
        <v>2353</v>
      </c>
      <c r="E34" s="87">
        <f t="shared" si="1"/>
        <v>0</v>
      </c>
      <c r="F34" s="87">
        <v>0</v>
      </c>
      <c r="G34" s="87">
        <v>0</v>
      </c>
      <c r="H34" s="87">
        <f t="shared" si="2"/>
        <v>0</v>
      </c>
      <c r="I34" s="87">
        <v>0</v>
      </c>
      <c r="J34" s="87">
        <v>0</v>
      </c>
      <c r="K34" s="87">
        <f t="shared" si="3"/>
        <v>2353</v>
      </c>
      <c r="L34" s="87">
        <v>997</v>
      </c>
      <c r="M34" s="87">
        <v>1356</v>
      </c>
      <c r="N34" s="87">
        <f t="shared" si="4"/>
        <v>2353</v>
      </c>
      <c r="O34" s="87">
        <f t="shared" si="5"/>
        <v>997</v>
      </c>
      <c r="P34" s="87">
        <v>997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f t="shared" si="7"/>
        <v>1356</v>
      </c>
      <c r="W34" s="87">
        <v>1356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f t="shared" si="9"/>
        <v>0</v>
      </c>
      <c r="AD34" s="87">
        <v>0</v>
      </c>
      <c r="AE34" s="87">
        <v>0</v>
      </c>
      <c r="AF34" s="87">
        <f t="shared" si="10"/>
        <v>71</v>
      </c>
      <c r="AG34" s="87">
        <v>71</v>
      </c>
      <c r="AH34" s="87">
        <v>0</v>
      </c>
      <c r="AI34" s="87">
        <v>0</v>
      </c>
      <c r="AJ34" s="87">
        <f t="shared" si="11"/>
        <v>71</v>
      </c>
      <c r="AK34" s="87">
        <v>0</v>
      </c>
      <c r="AL34" s="87">
        <v>0</v>
      </c>
      <c r="AM34" s="87">
        <v>68</v>
      </c>
      <c r="AN34" s="87">
        <v>0</v>
      </c>
      <c r="AO34" s="87">
        <v>0</v>
      </c>
      <c r="AP34" s="87">
        <v>0</v>
      </c>
      <c r="AQ34" s="87">
        <v>0</v>
      </c>
      <c r="AR34" s="87">
        <v>3</v>
      </c>
      <c r="AS34" s="87">
        <v>0</v>
      </c>
      <c r="AT34" s="87">
        <f t="shared" si="13"/>
        <v>6</v>
      </c>
      <c r="AU34" s="87">
        <v>0</v>
      </c>
      <c r="AV34" s="87">
        <v>0</v>
      </c>
      <c r="AW34" s="87">
        <v>6</v>
      </c>
      <c r="AX34" s="87">
        <v>0</v>
      </c>
      <c r="AY34" s="87">
        <v>0</v>
      </c>
      <c r="AZ34" s="87">
        <f t="shared" si="14"/>
        <v>0</v>
      </c>
      <c r="BA34" s="87">
        <v>0</v>
      </c>
      <c r="BB34" s="87">
        <v>0</v>
      </c>
      <c r="BC34" s="87">
        <v>0</v>
      </c>
    </row>
    <row r="35" spans="1:55" ht="13.5" customHeight="1" x14ac:dyDescent="0.15">
      <c r="A35" s="98" t="s">
        <v>51</v>
      </c>
      <c r="B35" s="96" t="s">
        <v>315</v>
      </c>
      <c r="C35" s="85" t="s">
        <v>316</v>
      </c>
      <c r="D35" s="87">
        <f t="shared" si="0"/>
        <v>1917</v>
      </c>
      <c r="E35" s="87">
        <f t="shared" si="1"/>
        <v>0</v>
      </c>
      <c r="F35" s="87">
        <v>0</v>
      </c>
      <c r="G35" s="87">
        <v>0</v>
      </c>
      <c r="H35" s="87">
        <f t="shared" si="2"/>
        <v>1190</v>
      </c>
      <c r="I35" s="87">
        <v>1190</v>
      </c>
      <c r="J35" s="87">
        <v>0</v>
      </c>
      <c r="K35" s="87">
        <f t="shared" si="3"/>
        <v>727</v>
      </c>
      <c r="L35" s="87">
        <v>0</v>
      </c>
      <c r="M35" s="87">
        <v>727</v>
      </c>
      <c r="N35" s="87">
        <f t="shared" si="4"/>
        <v>1917</v>
      </c>
      <c r="O35" s="87">
        <f t="shared" si="5"/>
        <v>1190</v>
      </c>
      <c r="P35" s="87">
        <v>1190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f t="shared" si="7"/>
        <v>727</v>
      </c>
      <c r="W35" s="87">
        <v>727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f t="shared" si="9"/>
        <v>0</v>
      </c>
      <c r="AD35" s="87">
        <v>0</v>
      </c>
      <c r="AE35" s="87">
        <v>0</v>
      </c>
      <c r="AF35" s="87">
        <f t="shared" si="10"/>
        <v>3</v>
      </c>
      <c r="AG35" s="87">
        <v>3</v>
      </c>
      <c r="AH35" s="87">
        <v>0</v>
      </c>
      <c r="AI35" s="87">
        <v>0</v>
      </c>
      <c r="AJ35" s="87">
        <f t="shared" si="11"/>
        <v>15</v>
      </c>
      <c r="AK35" s="87">
        <v>0</v>
      </c>
      <c r="AL35" s="87">
        <v>12</v>
      </c>
      <c r="AM35" s="87">
        <v>3</v>
      </c>
      <c r="AN35" s="87">
        <v>0</v>
      </c>
      <c r="AO35" s="87">
        <v>0</v>
      </c>
      <c r="AP35" s="87">
        <v>0</v>
      </c>
      <c r="AQ35" s="87">
        <v>0</v>
      </c>
      <c r="AR35" s="87">
        <v>0</v>
      </c>
      <c r="AS35" s="87">
        <v>0</v>
      </c>
      <c r="AT35" s="87">
        <f t="shared" si="13"/>
        <v>0</v>
      </c>
      <c r="AU35" s="87">
        <v>0</v>
      </c>
      <c r="AV35" s="87">
        <v>0</v>
      </c>
      <c r="AW35" s="87">
        <v>0</v>
      </c>
      <c r="AX35" s="87">
        <v>0</v>
      </c>
      <c r="AY35" s="87">
        <v>0</v>
      </c>
      <c r="AZ35" s="87">
        <f t="shared" si="14"/>
        <v>12</v>
      </c>
      <c r="BA35" s="87">
        <v>12</v>
      </c>
      <c r="BB35" s="87">
        <v>0</v>
      </c>
      <c r="BC35" s="87">
        <v>0</v>
      </c>
    </row>
    <row r="36" spans="1:55" ht="13.5" customHeight="1" x14ac:dyDescent="0.15">
      <c r="A36" s="98" t="s">
        <v>51</v>
      </c>
      <c r="B36" s="96" t="s">
        <v>317</v>
      </c>
      <c r="C36" s="85" t="s">
        <v>318</v>
      </c>
      <c r="D36" s="87">
        <f t="shared" si="0"/>
        <v>5363</v>
      </c>
      <c r="E36" s="87">
        <f t="shared" si="1"/>
        <v>0</v>
      </c>
      <c r="F36" s="87">
        <v>0</v>
      </c>
      <c r="G36" s="87">
        <v>0</v>
      </c>
      <c r="H36" s="87">
        <f t="shared" si="2"/>
        <v>4053</v>
      </c>
      <c r="I36" s="87">
        <v>4053</v>
      </c>
      <c r="J36" s="87">
        <v>0</v>
      </c>
      <c r="K36" s="87">
        <f t="shared" si="3"/>
        <v>1310</v>
      </c>
      <c r="L36" s="87">
        <v>0</v>
      </c>
      <c r="M36" s="87">
        <v>1310</v>
      </c>
      <c r="N36" s="87">
        <f t="shared" si="4"/>
        <v>5413</v>
      </c>
      <c r="O36" s="87">
        <f t="shared" si="5"/>
        <v>4053</v>
      </c>
      <c r="P36" s="87">
        <v>4053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f t="shared" si="7"/>
        <v>1310</v>
      </c>
      <c r="W36" s="87">
        <v>1310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f t="shared" si="9"/>
        <v>50</v>
      </c>
      <c r="AD36" s="87">
        <v>50</v>
      </c>
      <c r="AE36" s="87">
        <v>0</v>
      </c>
      <c r="AF36" s="87">
        <f t="shared" si="10"/>
        <v>234</v>
      </c>
      <c r="AG36" s="87">
        <v>234</v>
      </c>
      <c r="AH36" s="87">
        <v>0</v>
      </c>
      <c r="AI36" s="87">
        <v>0</v>
      </c>
      <c r="AJ36" s="87">
        <f t="shared" si="11"/>
        <v>234</v>
      </c>
      <c r="AK36" s="87">
        <v>0</v>
      </c>
      <c r="AL36" s="87">
        <v>0</v>
      </c>
      <c r="AM36" s="87">
        <v>234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87">
        <v>0</v>
      </c>
      <c r="AT36" s="87">
        <f t="shared" si="13"/>
        <v>19</v>
      </c>
      <c r="AU36" s="87">
        <v>0</v>
      </c>
      <c r="AV36" s="87">
        <v>0</v>
      </c>
      <c r="AW36" s="87">
        <v>19</v>
      </c>
      <c r="AX36" s="87">
        <v>0</v>
      </c>
      <c r="AY36" s="87">
        <v>0</v>
      </c>
      <c r="AZ36" s="87">
        <f t="shared" si="14"/>
        <v>19</v>
      </c>
      <c r="BA36" s="87">
        <v>19</v>
      </c>
      <c r="BB36" s="87">
        <v>0</v>
      </c>
      <c r="BC36" s="87">
        <v>0</v>
      </c>
    </row>
    <row r="37" spans="1:55" ht="13.5" customHeight="1" x14ac:dyDescent="0.15">
      <c r="A37" s="98" t="s">
        <v>51</v>
      </c>
      <c r="B37" s="96" t="s">
        <v>319</v>
      </c>
      <c r="C37" s="85" t="s">
        <v>320</v>
      </c>
      <c r="D37" s="87">
        <f t="shared" si="0"/>
        <v>1448</v>
      </c>
      <c r="E37" s="87">
        <f t="shared" si="1"/>
        <v>0</v>
      </c>
      <c r="F37" s="87">
        <v>0</v>
      </c>
      <c r="G37" s="87">
        <v>0</v>
      </c>
      <c r="H37" s="87">
        <f t="shared" si="2"/>
        <v>953</v>
      </c>
      <c r="I37" s="87">
        <v>953</v>
      </c>
      <c r="J37" s="87">
        <v>0</v>
      </c>
      <c r="K37" s="87">
        <f t="shared" si="3"/>
        <v>495</v>
      </c>
      <c r="L37" s="87">
        <v>0</v>
      </c>
      <c r="M37" s="87">
        <v>495</v>
      </c>
      <c r="N37" s="87">
        <f t="shared" si="4"/>
        <v>1448</v>
      </c>
      <c r="O37" s="87">
        <f t="shared" si="5"/>
        <v>953</v>
      </c>
      <c r="P37" s="87">
        <v>953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f t="shared" si="7"/>
        <v>495</v>
      </c>
      <c r="W37" s="87">
        <v>495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f t="shared" si="9"/>
        <v>0</v>
      </c>
      <c r="AD37" s="87">
        <v>0</v>
      </c>
      <c r="AE37" s="87">
        <v>0</v>
      </c>
      <c r="AF37" s="87">
        <f t="shared" si="10"/>
        <v>2</v>
      </c>
      <c r="AG37" s="87">
        <v>2</v>
      </c>
      <c r="AH37" s="87">
        <v>0</v>
      </c>
      <c r="AI37" s="87">
        <v>0</v>
      </c>
      <c r="AJ37" s="87">
        <f t="shared" si="11"/>
        <v>11</v>
      </c>
      <c r="AK37" s="87">
        <v>0</v>
      </c>
      <c r="AL37" s="87">
        <v>9</v>
      </c>
      <c r="AM37" s="87">
        <v>2</v>
      </c>
      <c r="AN37" s="87">
        <v>0</v>
      </c>
      <c r="AO37" s="87">
        <v>0</v>
      </c>
      <c r="AP37" s="87">
        <v>0</v>
      </c>
      <c r="AQ37" s="87">
        <v>0</v>
      </c>
      <c r="AR37" s="87">
        <v>0</v>
      </c>
      <c r="AS37" s="87">
        <v>0</v>
      </c>
      <c r="AT37" s="87">
        <f t="shared" si="13"/>
        <v>0</v>
      </c>
      <c r="AU37" s="87">
        <v>0</v>
      </c>
      <c r="AV37" s="87">
        <v>0</v>
      </c>
      <c r="AW37" s="87">
        <v>0</v>
      </c>
      <c r="AX37" s="87">
        <v>0</v>
      </c>
      <c r="AY37" s="87">
        <v>0</v>
      </c>
      <c r="AZ37" s="87">
        <f t="shared" si="14"/>
        <v>9</v>
      </c>
      <c r="BA37" s="87">
        <v>9</v>
      </c>
      <c r="BB37" s="87">
        <v>0</v>
      </c>
      <c r="BC37" s="87">
        <v>0</v>
      </c>
    </row>
    <row r="38" spans="1:55" ht="13.5" customHeight="1" x14ac:dyDescent="0.15">
      <c r="A38" s="98" t="s">
        <v>51</v>
      </c>
      <c r="B38" s="96" t="s">
        <v>321</v>
      </c>
      <c r="C38" s="85" t="s">
        <v>322</v>
      </c>
      <c r="D38" s="87">
        <f t="shared" si="0"/>
        <v>2267</v>
      </c>
      <c r="E38" s="87">
        <f t="shared" si="1"/>
        <v>0</v>
      </c>
      <c r="F38" s="87">
        <v>0</v>
      </c>
      <c r="G38" s="87">
        <v>0</v>
      </c>
      <c r="H38" s="87">
        <f t="shared" si="2"/>
        <v>1641</v>
      </c>
      <c r="I38" s="87">
        <v>1641</v>
      </c>
      <c r="J38" s="87">
        <v>0</v>
      </c>
      <c r="K38" s="87">
        <f t="shared" si="3"/>
        <v>626</v>
      </c>
      <c r="L38" s="87">
        <v>0</v>
      </c>
      <c r="M38" s="87">
        <v>626</v>
      </c>
      <c r="N38" s="87">
        <f t="shared" si="4"/>
        <v>2267</v>
      </c>
      <c r="O38" s="87">
        <f t="shared" si="5"/>
        <v>1641</v>
      </c>
      <c r="P38" s="87">
        <v>1641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f t="shared" si="7"/>
        <v>626</v>
      </c>
      <c r="W38" s="87">
        <v>626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f t="shared" si="9"/>
        <v>0</v>
      </c>
      <c r="AD38" s="87">
        <v>0</v>
      </c>
      <c r="AE38" s="87">
        <v>0</v>
      </c>
      <c r="AF38" s="87">
        <f t="shared" si="10"/>
        <v>99</v>
      </c>
      <c r="AG38" s="87">
        <v>99</v>
      </c>
      <c r="AH38" s="87">
        <v>0</v>
      </c>
      <c r="AI38" s="87">
        <v>0</v>
      </c>
      <c r="AJ38" s="87">
        <f t="shared" si="11"/>
        <v>99</v>
      </c>
      <c r="AK38" s="87">
        <v>0</v>
      </c>
      <c r="AL38" s="87">
        <v>0</v>
      </c>
      <c r="AM38" s="87">
        <v>99</v>
      </c>
      <c r="AN38" s="87">
        <v>0</v>
      </c>
      <c r="AO38" s="87">
        <v>0</v>
      </c>
      <c r="AP38" s="87">
        <v>0</v>
      </c>
      <c r="AQ38" s="87">
        <v>0</v>
      </c>
      <c r="AR38" s="87">
        <v>0</v>
      </c>
      <c r="AS38" s="87">
        <v>0</v>
      </c>
      <c r="AT38" s="87">
        <f t="shared" si="13"/>
        <v>0</v>
      </c>
      <c r="AU38" s="87">
        <v>0</v>
      </c>
      <c r="AV38" s="87">
        <v>0</v>
      </c>
      <c r="AW38" s="87">
        <v>0</v>
      </c>
      <c r="AX38" s="87">
        <v>0</v>
      </c>
      <c r="AY38" s="87">
        <v>0</v>
      </c>
      <c r="AZ38" s="87">
        <f t="shared" si="14"/>
        <v>0</v>
      </c>
      <c r="BA38" s="87">
        <v>0</v>
      </c>
      <c r="BB38" s="87">
        <v>0</v>
      </c>
      <c r="BC38" s="87">
        <v>0</v>
      </c>
    </row>
    <row r="39" spans="1:55" ht="13.5" customHeight="1" x14ac:dyDescent="0.15">
      <c r="A39" s="98" t="s">
        <v>51</v>
      </c>
      <c r="B39" s="96" t="s">
        <v>323</v>
      </c>
      <c r="C39" s="85" t="s">
        <v>324</v>
      </c>
      <c r="D39" s="87">
        <f t="shared" si="0"/>
        <v>9198</v>
      </c>
      <c r="E39" s="87">
        <f t="shared" si="1"/>
        <v>0</v>
      </c>
      <c r="F39" s="87">
        <v>0</v>
      </c>
      <c r="G39" s="87">
        <v>0</v>
      </c>
      <c r="H39" s="87">
        <f t="shared" si="2"/>
        <v>5813</v>
      </c>
      <c r="I39" s="87">
        <v>5813</v>
      </c>
      <c r="J39" s="87">
        <v>0</v>
      </c>
      <c r="K39" s="87">
        <f t="shared" si="3"/>
        <v>3385</v>
      </c>
      <c r="L39" s="87">
        <v>0</v>
      </c>
      <c r="M39" s="87">
        <v>3385</v>
      </c>
      <c r="N39" s="87">
        <f t="shared" si="4"/>
        <v>9198</v>
      </c>
      <c r="O39" s="87">
        <f t="shared" si="5"/>
        <v>5813</v>
      </c>
      <c r="P39" s="87">
        <v>5813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f t="shared" si="7"/>
        <v>3385</v>
      </c>
      <c r="W39" s="87">
        <v>3385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87">
        <f t="shared" si="9"/>
        <v>0</v>
      </c>
      <c r="AD39" s="87">
        <v>0</v>
      </c>
      <c r="AE39" s="87">
        <v>0</v>
      </c>
      <c r="AF39" s="87">
        <f t="shared" si="10"/>
        <v>13</v>
      </c>
      <c r="AG39" s="87">
        <v>13</v>
      </c>
      <c r="AH39" s="87">
        <v>0</v>
      </c>
      <c r="AI39" s="87">
        <v>0</v>
      </c>
      <c r="AJ39" s="87">
        <f t="shared" si="11"/>
        <v>70</v>
      </c>
      <c r="AK39" s="87">
        <v>0</v>
      </c>
      <c r="AL39" s="87">
        <v>57</v>
      </c>
      <c r="AM39" s="87">
        <v>13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  <c r="AS39" s="87">
        <v>0</v>
      </c>
      <c r="AT39" s="87">
        <f t="shared" si="13"/>
        <v>0</v>
      </c>
      <c r="AU39" s="87">
        <v>0</v>
      </c>
      <c r="AV39" s="87">
        <v>0</v>
      </c>
      <c r="AW39" s="87">
        <v>0</v>
      </c>
      <c r="AX39" s="87">
        <v>0</v>
      </c>
      <c r="AY39" s="87">
        <v>0</v>
      </c>
      <c r="AZ39" s="87">
        <f t="shared" si="14"/>
        <v>57</v>
      </c>
      <c r="BA39" s="87">
        <v>57</v>
      </c>
      <c r="BB39" s="87">
        <v>0</v>
      </c>
      <c r="BC39" s="87">
        <v>0</v>
      </c>
    </row>
    <row r="40" spans="1:55" ht="13.5" customHeight="1" x14ac:dyDescent="0.15">
      <c r="A40" s="98" t="s">
        <v>51</v>
      </c>
      <c r="B40" s="96" t="s">
        <v>325</v>
      </c>
      <c r="C40" s="85" t="s">
        <v>326</v>
      </c>
      <c r="D40" s="87">
        <f t="shared" si="0"/>
        <v>6445</v>
      </c>
      <c r="E40" s="87">
        <f t="shared" si="1"/>
        <v>0</v>
      </c>
      <c r="F40" s="87">
        <v>0</v>
      </c>
      <c r="G40" s="87">
        <v>0</v>
      </c>
      <c r="H40" s="87">
        <f t="shared" si="2"/>
        <v>4830</v>
      </c>
      <c r="I40" s="87">
        <v>4830</v>
      </c>
      <c r="J40" s="87">
        <v>0</v>
      </c>
      <c r="K40" s="87">
        <f t="shared" si="3"/>
        <v>1615</v>
      </c>
      <c r="L40" s="87">
        <v>0</v>
      </c>
      <c r="M40" s="87">
        <v>1615</v>
      </c>
      <c r="N40" s="87">
        <f t="shared" si="4"/>
        <v>6445</v>
      </c>
      <c r="O40" s="87">
        <f t="shared" si="5"/>
        <v>4830</v>
      </c>
      <c r="P40" s="87">
        <v>4830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f t="shared" si="7"/>
        <v>1615</v>
      </c>
      <c r="W40" s="87">
        <v>1615</v>
      </c>
      <c r="X40" s="87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f t="shared" si="9"/>
        <v>0</v>
      </c>
      <c r="AD40" s="87">
        <v>0</v>
      </c>
      <c r="AE40" s="87">
        <v>0</v>
      </c>
      <c r="AF40" s="87">
        <f t="shared" si="10"/>
        <v>295</v>
      </c>
      <c r="AG40" s="87">
        <v>295</v>
      </c>
      <c r="AH40" s="87">
        <v>0</v>
      </c>
      <c r="AI40" s="87">
        <v>0</v>
      </c>
      <c r="AJ40" s="87">
        <f t="shared" si="11"/>
        <v>295</v>
      </c>
      <c r="AK40" s="87">
        <v>0</v>
      </c>
      <c r="AL40" s="87">
        <v>0</v>
      </c>
      <c r="AM40" s="87">
        <v>295</v>
      </c>
      <c r="AN40" s="87">
        <v>0</v>
      </c>
      <c r="AO40" s="87">
        <v>0</v>
      </c>
      <c r="AP40" s="87">
        <v>0</v>
      </c>
      <c r="AQ40" s="87">
        <v>0</v>
      </c>
      <c r="AR40" s="87">
        <v>0</v>
      </c>
      <c r="AS40" s="87">
        <v>0</v>
      </c>
      <c r="AT40" s="87">
        <f t="shared" si="13"/>
        <v>0</v>
      </c>
      <c r="AU40" s="87">
        <v>0</v>
      </c>
      <c r="AV40" s="87">
        <v>0</v>
      </c>
      <c r="AW40" s="87">
        <v>0</v>
      </c>
      <c r="AX40" s="87">
        <v>0</v>
      </c>
      <c r="AY40" s="87">
        <v>0</v>
      </c>
      <c r="AZ40" s="87">
        <f t="shared" si="14"/>
        <v>0</v>
      </c>
      <c r="BA40" s="87">
        <v>0</v>
      </c>
      <c r="BB40" s="87">
        <v>0</v>
      </c>
      <c r="BC40" s="87">
        <v>0</v>
      </c>
    </row>
    <row r="41" spans="1:55" ht="13.5" customHeight="1" x14ac:dyDescent="0.15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 x14ac:dyDescent="0.15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 x14ac:dyDescent="0.15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 x14ac:dyDescent="0.15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 x14ac:dyDescent="0.15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 x14ac:dyDescent="0.15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 x14ac:dyDescent="0.15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 x14ac:dyDescent="0.15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 x14ac:dyDescent="0.15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 x14ac:dyDescent="0.15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 x14ac:dyDescent="0.15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 x14ac:dyDescent="0.15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 x14ac:dyDescent="0.15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 x14ac:dyDescent="0.15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 x14ac:dyDescent="0.15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 x14ac:dyDescent="0.15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 x14ac:dyDescent="0.15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 x14ac:dyDescent="0.15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 x14ac:dyDescent="0.15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 x14ac:dyDescent="0.15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 x14ac:dyDescent="0.15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40">
    <sortCondition ref="A8:A40"/>
    <sortCondition ref="B8:B40"/>
    <sortCondition ref="C8:C40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39" man="1"/>
    <brk id="31" min="1" max="39" man="1"/>
    <brk id="45" min="1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03000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03201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03202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03203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03205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03206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03207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03208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03209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03210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03211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03213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03214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03215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03216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03301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03302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03303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03321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03322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03366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03381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03402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03441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 t="str">
        <f>+水洗化人口等!B31</f>
        <v>03461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 t="str">
        <f>+水洗化人口等!B32</f>
        <v>03482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 t="str">
        <f>+水洗化人口等!B33</f>
        <v>03483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 t="str">
        <f>+水洗化人口等!B34</f>
        <v>03484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 t="str">
        <f>+水洗化人口等!B35</f>
        <v>03485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 t="str">
        <f>+水洗化人口等!B36</f>
        <v>03501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 t="str">
        <f>+水洗化人口等!B37</f>
        <v>03503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 t="str">
        <f>+水洗化人口等!B38</f>
        <v>03506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 t="str">
        <f>+水洗化人口等!B39</f>
        <v>03507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 t="str">
        <f>+水洗化人口等!B40</f>
        <v>03524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 x14ac:dyDescent="0.15">
      <c r="AD55" s="2"/>
      <c r="AF55" s="2">
        <f>+水洗化人口等!B55</f>
        <v>0</v>
      </c>
      <c r="AG55" s="2">
        <v>55</v>
      </c>
    </row>
    <row r="56" spans="27:36" x14ac:dyDescent="0.15">
      <c r="AF56" s="2">
        <f>+水洗化人口等!B56</f>
        <v>0</v>
      </c>
      <c r="AG56" s="2">
        <v>56</v>
      </c>
    </row>
    <row r="57" spans="27:36" x14ac:dyDescent="0.15">
      <c r="AF57" s="2">
        <f>+水洗化人口等!B57</f>
        <v>0</v>
      </c>
      <c r="AG57" s="2">
        <v>57</v>
      </c>
    </row>
    <row r="58" spans="27:36" x14ac:dyDescent="0.15">
      <c r="AF58" s="2">
        <f>+水洗化人口等!B58</f>
        <v>0</v>
      </c>
      <c r="AG58" s="2">
        <v>58</v>
      </c>
    </row>
    <row r="59" spans="27:36" x14ac:dyDescent="0.15">
      <c r="AF59" s="2">
        <f>+水洗化人口等!B59</f>
        <v>0</v>
      </c>
      <c r="AG59" s="2">
        <v>59</v>
      </c>
    </row>
    <row r="60" spans="27:36" x14ac:dyDescent="0.15">
      <c r="AF60" s="2">
        <f>+水洗化人口等!B60</f>
        <v>0</v>
      </c>
      <c r="AG60" s="2">
        <v>60</v>
      </c>
    </row>
    <row r="61" spans="27:36" x14ac:dyDescent="0.15">
      <c r="AF61" s="2">
        <f>+水洗化人口等!B61</f>
        <v>0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2025-01-10T05:24:07Z</dcterms:modified>
</cp:coreProperties>
</file>