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2青森県\環境省廃棄物実態調査集約結果（02青森県）\"/>
    </mc:Choice>
  </mc:AlternateContent>
  <xr:revisionPtr revIDLastSave="0" documentId="13_ncr:1_{06F6C961-1DD3-4149-BAF0-E52D8AA5A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水洗化人口等!$A$6:$AD$46</definedName>
    <definedName name="_xlnm.Print_Area" localSheetId="2">し尿集計結果!$A$1:$M$37</definedName>
    <definedName name="_xlnm.Print_Area" localSheetId="1">し尿処理状況!$2:$47</definedName>
    <definedName name="_xlnm.Print_Area" localSheetId="0">水洗化人口等!$2:$47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V17" i="2"/>
  <c r="V18" i="2"/>
  <c r="V19" i="2"/>
  <c r="V20" i="2"/>
  <c r="V21" i="2"/>
  <c r="V22" i="2"/>
  <c r="V23" i="2"/>
  <c r="V24" i="2"/>
  <c r="V25" i="2"/>
  <c r="V26" i="2"/>
  <c r="N26" i="2" s="1"/>
  <c r="V27" i="2"/>
  <c r="N27" i="2" s="1"/>
  <c r="V28" i="2"/>
  <c r="N28" i="2" s="1"/>
  <c r="V29" i="2"/>
  <c r="V30" i="2"/>
  <c r="V31" i="2"/>
  <c r="V32" i="2"/>
  <c r="V33" i="2"/>
  <c r="V34" i="2"/>
  <c r="V35" i="2"/>
  <c r="V36" i="2"/>
  <c r="V37" i="2"/>
  <c r="V38" i="2"/>
  <c r="V39" i="2"/>
  <c r="V40" i="2"/>
  <c r="N40" i="2" s="1"/>
  <c r="V41" i="2"/>
  <c r="V42" i="2"/>
  <c r="V43" i="2"/>
  <c r="N43" i="2" s="1"/>
  <c r="V44" i="2"/>
  <c r="N44" i="2" s="1"/>
  <c r="V45" i="2"/>
  <c r="N45" i="2" s="1"/>
  <c r="V46" i="2"/>
  <c r="N46" i="2" s="1"/>
  <c r="V47" i="2"/>
  <c r="O8" i="2"/>
  <c r="O9" i="2"/>
  <c r="O10" i="2"/>
  <c r="O11" i="2"/>
  <c r="O12" i="2"/>
  <c r="O13" i="2"/>
  <c r="O14" i="2"/>
  <c r="O15" i="2"/>
  <c r="O16" i="2"/>
  <c r="O17" i="2"/>
  <c r="O18" i="2"/>
  <c r="N18" i="2" s="1"/>
  <c r="O19" i="2"/>
  <c r="O20" i="2"/>
  <c r="O21" i="2"/>
  <c r="O22" i="2"/>
  <c r="O23" i="2"/>
  <c r="N23" i="2" s="1"/>
  <c r="O24" i="2"/>
  <c r="O25" i="2"/>
  <c r="O26" i="2"/>
  <c r="O27" i="2"/>
  <c r="O28" i="2"/>
  <c r="O29" i="2"/>
  <c r="O30" i="2"/>
  <c r="O31" i="2"/>
  <c r="O32" i="2"/>
  <c r="O33" i="2"/>
  <c r="O34" i="2"/>
  <c r="O35" i="2"/>
  <c r="N35" i="2" s="1"/>
  <c r="O36" i="2"/>
  <c r="N36" i="2" s="1"/>
  <c r="O37" i="2"/>
  <c r="O38" i="2"/>
  <c r="O39" i="2"/>
  <c r="O40" i="2"/>
  <c r="O41" i="2"/>
  <c r="O42" i="2"/>
  <c r="O43" i="2"/>
  <c r="O44" i="2"/>
  <c r="O45" i="2"/>
  <c r="O46" i="2"/>
  <c r="O47" i="2"/>
  <c r="N8" i="2"/>
  <c r="N20" i="2"/>
  <c r="N25" i="2"/>
  <c r="N37" i="2"/>
  <c r="N3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H18" i="2"/>
  <c r="H19" i="2"/>
  <c r="H20" i="2"/>
  <c r="H21" i="2"/>
  <c r="H22" i="2"/>
  <c r="H23" i="2"/>
  <c r="D23" i="2" s="1"/>
  <c r="H24" i="2"/>
  <c r="D24" i="2" s="1"/>
  <c r="H25" i="2"/>
  <c r="H26" i="2"/>
  <c r="H27" i="2"/>
  <c r="H28" i="2"/>
  <c r="H29" i="2"/>
  <c r="D29" i="2" s="1"/>
  <c r="H30" i="2"/>
  <c r="D30" i="2" s="1"/>
  <c r="H31" i="2"/>
  <c r="H32" i="2"/>
  <c r="H33" i="2"/>
  <c r="H34" i="2"/>
  <c r="H35" i="2"/>
  <c r="H36" i="2"/>
  <c r="H37" i="2"/>
  <c r="H38" i="2"/>
  <c r="H39" i="2"/>
  <c r="H40" i="2"/>
  <c r="H41" i="2"/>
  <c r="D41" i="2" s="1"/>
  <c r="H42" i="2"/>
  <c r="D42" i="2" s="1"/>
  <c r="H43" i="2"/>
  <c r="H44" i="2"/>
  <c r="H45" i="2"/>
  <c r="H46" i="2"/>
  <c r="H47" i="2"/>
  <c r="E8" i="2"/>
  <c r="E9" i="2"/>
  <c r="E10" i="2"/>
  <c r="E11" i="2"/>
  <c r="E12" i="2"/>
  <c r="E13" i="2"/>
  <c r="E14" i="2"/>
  <c r="E15" i="2"/>
  <c r="E16" i="2"/>
  <c r="E17" i="2"/>
  <c r="E18" i="2"/>
  <c r="E19" i="2"/>
  <c r="D19" i="2" s="1"/>
  <c r="E20" i="2"/>
  <c r="D20" i="2" s="1"/>
  <c r="E21" i="2"/>
  <c r="E22" i="2"/>
  <c r="E23" i="2"/>
  <c r="E24" i="2"/>
  <c r="E25" i="2"/>
  <c r="E26" i="2"/>
  <c r="E27" i="2"/>
  <c r="E28" i="2"/>
  <c r="E29" i="2"/>
  <c r="E30" i="2"/>
  <c r="E31" i="2"/>
  <c r="D31" i="2" s="1"/>
  <c r="E32" i="2"/>
  <c r="D32" i="2" s="1"/>
  <c r="E33" i="2"/>
  <c r="E34" i="2"/>
  <c r="E35" i="2"/>
  <c r="E36" i="2"/>
  <c r="E37" i="2"/>
  <c r="D37" i="2" s="1"/>
  <c r="E38" i="2"/>
  <c r="D38" i="2" s="1"/>
  <c r="E39" i="2"/>
  <c r="E40" i="2"/>
  <c r="E41" i="2"/>
  <c r="E42" i="2"/>
  <c r="E43" i="2"/>
  <c r="E44" i="2"/>
  <c r="E45" i="2"/>
  <c r="E46" i="2"/>
  <c r="E47" i="2"/>
  <c r="D15" i="2"/>
  <c r="D22" i="2"/>
  <c r="D33" i="2"/>
  <c r="P8" i="1"/>
  <c r="I8" i="1" s="1"/>
  <c r="D8" i="1" s="1"/>
  <c r="P9" i="1"/>
  <c r="I9" i="1" s="1"/>
  <c r="D9" i="1" s="1"/>
  <c r="F9" i="1" s="1"/>
  <c r="P10" i="1"/>
  <c r="P11" i="1"/>
  <c r="I11" i="1" s="1"/>
  <c r="P12" i="1"/>
  <c r="I12" i="1" s="1"/>
  <c r="P13" i="1"/>
  <c r="I13" i="1" s="1"/>
  <c r="P14" i="1"/>
  <c r="I14" i="1" s="1"/>
  <c r="P15" i="1"/>
  <c r="P16" i="1"/>
  <c r="P17" i="1"/>
  <c r="I17" i="1" s="1"/>
  <c r="P18" i="1"/>
  <c r="I18" i="1" s="1"/>
  <c r="P19" i="1"/>
  <c r="I19" i="1" s="1"/>
  <c r="P20" i="1"/>
  <c r="P21" i="1"/>
  <c r="P22" i="1"/>
  <c r="I22" i="1" s="1"/>
  <c r="D22" i="1" s="1"/>
  <c r="N22" i="1" s="1"/>
  <c r="P23" i="1"/>
  <c r="I23" i="1" s="1"/>
  <c r="P24" i="1"/>
  <c r="I24" i="1" s="1"/>
  <c r="P25" i="1"/>
  <c r="P26" i="1"/>
  <c r="I26" i="1" s="1"/>
  <c r="D26" i="1" s="1"/>
  <c r="P27" i="1"/>
  <c r="I27" i="1" s="1"/>
  <c r="D27" i="1" s="1"/>
  <c r="F27" i="1" s="1"/>
  <c r="P28" i="1"/>
  <c r="P29" i="1"/>
  <c r="I29" i="1" s="1"/>
  <c r="P30" i="1"/>
  <c r="I30" i="1" s="1"/>
  <c r="P31" i="1"/>
  <c r="I31" i="1" s="1"/>
  <c r="P32" i="1"/>
  <c r="I32" i="1" s="1"/>
  <c r="D32" i="1" s="1"/>
  <c r="P33" i="1"/>
  <c r="P34" i="1"/>
  <c r="P35" i="1"/>
  <c r="I35" i="1" s="1"/>
  <c r="P36" i="1"/>
  <c r="I36" i="1" s="1"/>
  <c r="P37" i="1"/>
  <c r="I37" i="1" s="1"/>
  <c r="P38" i="1"/>
  <c r="I38" i="1" s="1"/>
  <c r="P39" i="1"/>
  <c r="I39" i="1" s="1"/>
  <c r="D39" i="1" s="1"/>
  <c r="P40" i="1"/>
  <c r="I40" i="1" s="1"/>
  <c r="D40" i="1" s="1"/>
  <c r="F40" i="1" s="1"/>
  <c r="P41" i="1"/>
  <c r="I41" i="1" s="1"/>
  <c r="P42" i="1"/>
  <c r="I42" i="1" s="1"/>
  <c r="D42" i="1" s="1"/>
  <c r="N42" i="1" s="1"/>
  <c r="P43" i="1"/>
  <c r="I43" i="1" s="1"/>
  <c r="D43" i="1" s="1"/>
  <c r="J43" i="1" s="1"/>
  <c r="P44" i="1"/>
  <c r="P45" i="1"/>
  <c r="P46" i="1"/>
  <c r="P47" i="1"/>
  <c r="I47" i="1" s="1"/>
  <c r="I10" i="1"/>
  <c r="D10" i="1" s="1"/>
  <c r="F10" i="1" s="1"/>
  <c r="I15" i="1"/>
  <c r="D15" i="1" s="1"/>
  <c r="I16" i="1"/>
  <c r="D16" i="1" s="1"/>
  <c r="I20" i="1"/>
  <c r="D20" i="1" s="1"/>
  <c r="I21" i="1"/>
  <c r="I25" i="1"/>
  <c r="D25" i="1" s="1"/>
  <c r="I28" i="1"/>
  <c r="I33" i="1"/>
  <c r="I34" i="1"/>
  <c r="I44" i="1"/>
  <c r="D44" i="1" s="1"/>
  <c r="I45" i="1"/>
  <c r="D45" i="1" s="1"/>
  <c r="F45" i="1" s="1"/>
  <c r="I46" i="1"/>
  <c r="D4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36" i="1" s="1"/>
  <c r="N36" i="1" s="1"/>
  <c r="E37" i="1"/>
  <c r="E38" i="1"/>
  <c r="E39" i="1"/>
  <c r="E40" i="1"/>
  <c r="E41" i="1"/>
  <c r="E42" i="1"/>
  <c r="E43" i="1"/>
  <c r="E44" i="1"/>
  <c r="E45" i="1"/>
  <c r="E46" i="1"/>
  <c r="E47" i="1"/>
  <c r="D21" i="1"/>
  <c r="N21" i="1" s="1"/>
  <c r="D28" i="1"/>
  <c r="F28" i="1" s="1"/>
  <c r="D34" i="1"/>
  <c r="N39" i="1" l="1"/>
  <c r="L39" i="1"/>
  <c r="F39" i="1"/>
  <c r="D21" i="2"/>
  <c r="D38" i="1"/>
  <c r="T38" i="1" s="1"/>
  <c r="F21" i="1"/>
  <c r="N32" i="2"/>
  <c r="D19" i="1"/>
  <c r="D14" i="2"/>
  <c r="D46" i="2"/>
  <c r="N47" i="2"/>
  <c r="N39" i="2"/>
  <c r="N31" i="2"/>
  <c r="D37" i="1"/>
  <c r="F37" i="1" s="1"/>
  <c r="D16" i="2"/>
  <c r="D13" i="2"/>
  <c r="D45" i="2"/>
  <c r="N30" i="2"/>
  <c r="N22" i="2"/>
  <c r="N14" i="2"/>
  <c r="D44" i="2"/>
  <c r="D36" i="2"/>
  <c r="D28" i="2"/>
  <c r="N29" i="2"/>
  <c r="N21" i="2"/>
  <c r="N13" i="2"/>
  <c r="N17" i="2"/>
  <c r="D43" i="2"/>
  <c r="D35" i="2"/>
  <c r="D27" i="2"/>
  <c r="N12" i="2"/>
  <c r="D34" i="2"/>
  <c r="D33" i="1"/>
  <c r="D31" i="1"/>
  <c r="N31" i="1" s="1"/>
  <c r="D26" i="2"/>
  <c r="D18" i="2"/>
  <c r="D10" i="2"/>
  <c r="N11" i="2"/>
  <c r="D30" i="1"/>
  <c r="N30" i="1" s="1"/>
  <c r="D14" i="1"/>
  <c r="D25" i="2"/>
  <c r="D17" i="2"/>
  <c r="D9" i="2"/>
  <c r="N42" i="2"/>
  <c r="N34" i="2"/>
  <c r="D13" i="1"/>
  <c r="L13" i="1" s="1"/>
  <c r="D8" i="2"/>
  <c r="D40" i="2"/>
  <c r="N41" i="2"/>
  <c r="N33" i="2"/>
  <c r="D47" i="2"/>
  <c r="D39" i="2"/>
  <c r="N24" i="2"/>
  <c r="N16" i="2"/>
  <c r="J46" i="1"/>
  <c r="T46" i="1"/>
  <c r="N46" i="1"/>
  <c r="L46" i="1"/>
  <c r="F46" i="1"/>
  <c r="N25" i="1"/>
  <c r="T25" i="1"/>
  <c r="L25" i="1"/>
  <c r="F25" i="1"/>
  <c r="J25" i="1"/>
  <c r="J38" i="1"/>
  <c r="F44" i="1"/>
  <c r="N44" i="1"/>
  <c r="T44" i="1"/>
  <c r="L44" i="1"/>
  <c r="J44" i="1"/>
  <c r="T33" i="1"/>
  <c r="L33" i="1"/>
  <c r="J33" i="1"/>
  <c r="N33" i="1"/>
  <c r="F33" i="1"/>
  <c r="F8" i="1"/>
  <c r="N8" i="1"/>
  <c r="T8" i="1"/>
  <c r="L8" i="1"/>
  <c r="J8" i="1"/>
  <c r="N32" i="1"/>
  <c r="T32" i="1"/>
  <c r="L32" i="1"/>
  <c r="F32" i="1"/>
  <c r="J32" i="1"/>
  <c r="N13" i="1"/>
  <c r="T13" i="1"/>
  <c r="F13" i="1"/>
  <c r="J13" i="1"/>
  <c r="T14" i="1"/>
  <c r="L14" i="1"/>
  <c r="N14" i="1"/>
  <c r="F14" i="1"/>
  <c r="J14" i="1"/>
  <c r="T16" i="1"/>
  <c r="L16" i="1"/>
  <c r="J16" i="1"/>
  <c r="N16" i="1"/>
  <c r="F16" i="1"/>
  <c r="N37" i="1"/>
  <c r="T37" i="1"/>
  <c r="L37" i="1"/>
  <c r="J37" i="1"/>
  <c r="N19" i="1"/>
  <c r="T19" i="1"/>
  <c r="L19" i="1"/>
  <c r="F19" i="1"/>
  <c r="J19" i="1"/>
  <c r="T26" i="1"/>
  <c r="L26" i="1"/>
  <c r="F26" i="1"/>
  <c r="N26" i="1"/>
  <c r="J26" i="1"/>
  <c r="T15" i="1"/>
  <c r="L15" i="1"/>
  <c r="J15" i="1"/>
  <c r="N15" i="1"/>
  <c r="F15" i="1"/>
  <c r="J34" i="1"/>
  <c r="T34" i="1"/>
  <c r="L34" i="1"/>
  <c r="N28" i="1"/>
  <c r="T40" i="1"/>
  <c r="L40" i="1"/>
  <c r="J40" i="1"/>
  <c r="N27" i="1"/>
  <c r="N9" i="1"/>
  <c r="D24" i="1"/>
  <c r="D12" i="1"/>
  <c r="T42" i="1"/>
  <c r="T39" i="1"/>
  <c r="J39" i="1"/>
  <c r="L36" i="1"/>
  <c r="N40" i="1"/>
  <c r="D47" i="1"/>
  <c r="D41" i="1"/>
  <c r="D35" i="1"/>
  <c r="D29" i="1"/>
  <c r="D23" i="1"/>
  <c r="D17" i="1"/>
  <c r="D11" i="1"/>
  <c r="T45" i="1"/>
  <c r="J45" i="1"/>
  <c r="J22" i="1"/>
  <c r="T22" i="1"/>
  <c r="L22" i="1"/>
  <c r="F42" i="1"/>
  <c r="F34" i="1"/>
  <c r="J42" i="1"/>
  <c r="T36" i="1"/>
  <c r="T21" i="1"/>
  <c r="L21" i="1"/>
  <c r="J21" i="1"/>
  <c r="L45" i="1"/>
  <c r="N34" i="1"/>
  <c r="N43" i="1"/>
  <c r="T43" i="1"/>
  <c r="L43" i="1"/>
  <c r="F43" i="1"/>
  <c r="T28" i="1"/>
  <c r="L28" i="1"/>
  <c r="J28" i="1"/>
  <c r="T20" i="1"/>
  <c r="N20" i="1"/>
  <c r="L20" i="1"/>
  <c r="F20" i="1"/>
  <c r="J10" i="1"/>
  <c r="T10" i="1"/>
  <c r="L10" i="1"/>
  <c r="F22" i="1"/>
  <c r="J20" i="1"/>
  <c r="L42" i="1"/>
  <c r="T27" i="1"/>
  <c r="L27" i="1"/>
  <c r="J27" i="1"/>
  <c r="N10" i="1"/>
  <c r="T9" i="1"/>
  <c r="L9" i="1"/>
  <c r="J9" i="1"/>
  <c r="F36" i="1"/>
  <c r="J36" i="1"/>
  <c r="N45" i="1"/>
  <c r="D1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30" i="1" l="1"/>
  <c r="J31" i="1"/>
  <c r="F31" i="1"/>
  <c r="L30" i="1"/>
  <c r="L31" i="1"/>
  <c r="F30" i="1"/>
  <c r="T31" i="1"/>
  <c r="J30" i="1"/>
  <c r="F38" i="1"/>
  <c r="N38" i="1"/>
  <c r="L38" i="1"/>
  <c r="N41" i="1"/>
  <c r="J41" i="1"/>
  <c r="F41" i="1"/>
  <c r="T41" i="1"/>
  <c r="L41" i="1"/>
  <c r="N18" i="1"/>
  <c r="J18" i="1"/>
  <c r="F18" i="1"/>
  <c r="T18" i="1"/>
  <c r="L18" i="1"/>
  <c r="N11" i="1"/>
  <c r="J11" i="1"/>
  <c r="T11" i="1"/>
  <c r="L11" i="1"/>
  <c r="F11" i="1"/>
  <c r="N12" i="1"/>
  <c r="T12" i="1"/>
  <c r="J12" i="1"/>
  <c r="F12" i="1"/>
  <c r="L12" i="1"/>
  <c r="N17" i="1"/>
  <c r="T17" i="1"/>
  <c r="L17" i="1"/>
  <c r="J17" i="1"/>
  <c r="F17" i="1"/>
  <c r="N24" i="1"/>
  <c r="T24" i="1"/>
  <c r="L24" i="1"/>
  <c r="J24" i="1"/>
  <c r="F24" i="1"/>
  <c r="N23" i="1"/>
  <c r="J23" i="1"/>
  <c r="F23" i="1"/>
  <c r="T23" i="1"/>
  <c r="L23" i="1"/>
  <c r="N29" i="1"/>
  <c r="T29" i="1"/>
  <c r="L29" i="1"/>
  <c r="J29" i="1"/>
  <c r="F29" i="1"/>
  <c r="N35" i="1"/>
  <c r="T35" i="1"/>
  <c r="L35" i="1"/>
  <c r="J35" i="1"/>
  <c r="F35" i="1"/>
  <c r="N47" i="1"/>
  <c r="F47" i="1"/>
  <c r="L47" i="1"/>
  <c r="T47" i="1"/>
  <c r="J4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<sst xmlns="http://schemas.openxmlformats.org/spreadsheetml/2006/main" count="854" uniqueCount="342">
  <si>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</si>
  <si>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</si>
  <si>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</si>
  <si>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</si>
  <si>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</si>
  <si>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</si>
  <si>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</si>
  <si>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</si>
  <si>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</si>
  <si>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</si>
  <si>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</si>
  <si>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</si>
  <si>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</si>
  <si>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</si>
  <si>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</si>
  <si>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</si>
  <si>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</si>
  <si>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</si>
  <si>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</si>
  <si>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</si>
  <si>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</si>
  <si>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</si>
  <si>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</si>
  <si>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</si>
  <si>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</si>
  <si>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</si>
  <si>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</si>
  <si>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</si>
  <si>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</si>
  <si>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</si>
  <si>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</si>
  <si>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</si>
  <si>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</si>
  <si>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</si>
  <si>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</si>
  <si>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</si>
  <si>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</si>
  <si>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</si>
  <si>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</si>
  <si>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</si>
  <si>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</si>
  <si>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</si>
  <si>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</si>
  <si>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</si>
  <si>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</si>
  <si>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</si>
  <si>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</si>
  <si>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</si>
  <si>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</si>
  <si>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</si>
  <si>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</si>
  <si>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</si>
  <si>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</si>
  <si>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</si>
  <si>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</si>
  <si>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</si>
  <si>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</si>
  <si>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</si>
  <si>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</si>
  <si>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</si>
  <si>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</si>
  <si>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</si>
  <si>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</si>
  <si>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</si>
  <si>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</si>
  <si>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</si>
  <si>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</si>
  <si>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</si>
  <si>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</si>
  <si>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</si>
  <si>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</si>
  <si>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</si>
  <si>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</si>
  <si>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</si>
  <si>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</si>
  <si>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</si>
  <si>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</si>
  <si>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</si>
  <si>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</si>
  <si>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</si>
  <si>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</si>
  <si>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</si>
  <si>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</si>
  <si>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</si>
  <si>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</si>
  <si>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</si>
  <si>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</si>
  <si>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</si>
  <si>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</si>
  <si>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</si>
  <si>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</si>
  <si>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</si>
  <si>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</si>
  <si>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</si>
  <si>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</si>
  <si>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</si>
  <si>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</si>
  <si>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</si>
  <si>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</si>
  <si>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</si>
  <si>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</si>
  <si>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</si>
  <si>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</si>
  <si>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</si>
  <si>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</si>
  <si>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</si>
  <si>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</si>
  <si>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</si>
  <si>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</si>
  <si>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</si>
  <si>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</si>
  <si>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</si>
  <si>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</si>
  <si>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</si>
  <si>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</si>
  <si>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</si>
  <si>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</si>
  <si>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</si>
  <si>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</si>
  <si>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</si>
  <si>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</si>
  <si>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</si>
  <si>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</si>
  <si>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</si>
  <si>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</si>
  <si>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</si>
  <si>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</si>
  <si>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</si>
  <si>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</si>
  <si>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</si>
  <si>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</si>
  <si>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</si>
  <si>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</si>
  <si>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</si>
  <si>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</si>
  <si>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</si>
  <si>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</si>
  <si>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</si>
  <si>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</si>
  <si>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</si>
  <si>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</si>
  <si>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</si>
  <si>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</si>
  <si>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</si>
  <si>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</si>
  <si>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</si>
  <si>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</si>
  <si>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</si>
  <si>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</si>
  <si>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</si>
  <si>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</si>
  <si>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</si>
  <si>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</si>
  <si>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</si>
  <si>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</si>
  <si>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</si>
  <si>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</si>
  <si>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</si>
  <si>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</si>
  <si>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</si>
  <si>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</si>
  <si>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</si>
  <si>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</si>
  <si>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</si>
  <si>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</si>
  <si>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</si>
  <si>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</si>
  <si>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</si>
  <si>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</si>
  <si>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</si>
  <si>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</si>
  <si>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</si>
  <si>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</si>
  <si>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</si>
  <si>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</si>
  <si>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</si>
  <si>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</si>
  <si>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</si>
  <si>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</si>
  <si>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</si>
  <si>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</si>
  <si>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</si>
  <si>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</si>
  <si>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</si>
  <si>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</si>
  <si>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</si>
  <si>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</si>
  <si>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</si>
  <si>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</si>
  <si>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</si>
  <si>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</si>
  <si>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</si>
  <si>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</si>
  <si>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</si>
  <si>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</si>
  <si>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</si>
  <si>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</si>
  <si>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</si>
  <si>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</si>
  <si>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</si>
  <si>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</si>
  <si>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</si>
  <si>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</si>
  <si>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</si>
  <si>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</si>
  <si>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</si>
  <si>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</si>
  <si>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</si>
  <si>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</si>
  <si>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</si>
  <si>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</si>
  <si>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</si>
  <si>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</si>
  <si>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</si>
  <si>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</si>
  <si>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</si>
  <si>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</si>
  <si>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</si>
  <si>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</si>
  <si>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</si>
  <si>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</si>
  <si>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</si>
  <si>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</si>
  <si>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</si>
  <si>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</si>
  <si>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</si>
  <si>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</si>
  <si>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</si>
  <si>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</si>
  <si>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</si>
  <si>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</si>
  <si>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</si>
  <si>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</si>
  <si>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</si>
  <si>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</si>
  <si>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</si>
  <si>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</si>
  <si>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</si>
  <si>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</si>
  <si>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</si>
  <si>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</si>
  <si>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</si>
  <si>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</si>
  <si>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</si>
  <si>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</si>
  <si>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</si>
  <si>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</si>
  <si>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</si>
  <si>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</si>
  <si>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</si>
  <si>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</si>
  <si>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</si>
  <si>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</si>
  <si>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</si>
  <si>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</si>
  <si>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</si>
  <si>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02000</t>
  </si>
  <si>
    <t>水洗化人口等（令和5年度実績）</t>
    <phoneticPr fontId="3"/>
  </si>
  <si>
    <t>し尿処理の状況（令和5年度実績）</t>
    <phoneticPr fontId="3"/>
  </si>
  <si>
    <t>02201</t>
  </si>
  <si>
    <t>青森市</t>
  </si>
  <si>
    <t/>
  </si>
  <si>
    <t>○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</si>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</sst>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52</v>
      </c>
      <c r="B7" s="108" t="s">
        <v>256</v>
      </c>
      <c r="C7" s="92" t="s">
        <v>198</v>
      </c>
      <c r="D7" s="93">
        <f t="shared" ref="D7:D47" si="0">+SUM(E7,+I7)</f>
        <v>1209237</v>
      </c>
      <c r="E7" s="93">
        <f t="shared" ref="E7:E47" si="1">+SUM(G7+H7)</f>
        <v>135539</v>
      </c>
      <c r="F7" s="94">
        <f t="shared" ref="F7:F47" si="2">IF(D7&gt;0,E7/D7*100,"-")</f>
        <v>11.208638174319839</v>
      </c>
      <c r="G7" s="93">
        <f>SUM(G$8:G$207)</f>
        <v>135539</v>
      </c>
      <c r="H7" s="93">
        <f>SUM(H$8:H$207)</f>
        <v>0</v>
      </c>
      <c r="I7" s="93">
        <f t="shared" ref="I7:I47" si="3">+SUM(K7,+M7,O7+P7)</f>
        <v>1073698</v>
      </c>
      <c r="J7" s="94">
        <f t="shared" ref="J7:J47" si="4">IF(D7&gt;0,I7/D7*100,"-")</f>
        <v>88.791361825680156</v>
      </c>
      <c r="K7" s="93">
        <f>SUM(K$8:K$207)</f>
        <v>681662</v>
      </c>
      <c r="L7" s="94">
        <f t="shared" ref="L7:L47" si="5">IF(D7&gt;0,K7/D7*100,"-")</f>
        <v>56.371248977661118</v>
      </c>
      <c r="M7" s="93">
        <f>SUM(M$8:M$207)</f>
        <v>0</v>
      </c>
      <c r="N7" s="94">
        <f t="shared" ref="N7:N47" si="6">IF(D7&gt;0,M7/D7*100,"-")</f>
        <v>0</v>
      </c>
      <c r="O7" s="91">
        <f>SUM(O$8:O$207)</f>
        <v>82966</v>
      </c>
      <c r="P7" s="93">
        <f t="shared" ref="P7:P47" si="7">SUM(Q7:S7)</f>
        <v>309070</v>
      </c>
      <c r="Q7" s="93">
        <f>SUM(Q$8:Q$207)</f>
        <v>168371</v>
      </c>
      <c r="R7" s="93">
        <f>SUM(R$8:R$207)</f>
        <v>139533</v>
      </c>
      <c r="S7" s="93">
        <f>SUM(S$8:S$207)</f>
        <v>1166</v>
      </c>
      <c r="T7" s="94">
        <f t="shared" ref="T7:T47" si="8">IF(D7&gt;0,P7/D7*100,"-")</f>
        <v>25.559092220962476</v>
      </c>
      <c r="U7" s="93">
        <f>SUM(U$8:U$207)</f>
        <v>7472</v>
      </c>
      <c r="V7" s="95">
        <f t="shared" ref="V7:AC7" si="9">COUNTIF(V$8:V$207,"○")</f>
        <v>23</v>
      </c>
      <c r="W7" s="95">
        <f t="shared" si="9"/>
        <v>0</v>
      </c>
      <c r="X7" s="95">
        <f t="shared" si="9"/>
        <v>5</v>
      </c>
      <c r="Y7" s="95">
        <f t="shared" si="9"/>
        <v>12</v>
      </c>
      <c r="Z7" s="95">
        <f t="shared" si="9"/>
        <v>23</v>
      </c>
      <c r="AA7" s="95">
        <f t="shared" si="9"/>
        <v>0</v>
      </c>
      <c r="AB7" s="95">
        <f t="shared" si="9"/>
        <v>5</v>
      </c>
      <c r="AC7" s="95">
        <f t="shared" si="9"/>
        <v>12</v>
      </c>
    </row>
    <row r="8" spans="1:31" ht="13.5" customHeight="1" x14ac:dyDescent="0.15">
      <c r="A8" s="85" t="s">
        <v>52</v>
      </c>
      <c r="B8" s="86" t="s">
        <v>259</v>
      </c>
      <c r="C8" s="85" t="s">
        <v>260</v>
      </c>
      <c r="D8" s="87">
        <f t="shared" si="0"/>
        <v>268195</v>
      </c>
      <c r="E8" s="87">
        <f t="shared" si="1"/>
        <v>16545</v>
      </c>
      <c r="F8" s="106">
        <f t="shared" si="2"/>
        <v>6.169018810939801</v>
      </c>
      <c r="G8" s="87">
        <v>16545</v>
      </c>
      <c r="H8" s="87">
        <v>0</v>
      </c>
      <c r="I8" s="87">
        <f t="shared" si="3"/>
        <v>251650</v>
      </c>
      <c r="J8" s="88">
        <f t="shared" si="4"/>
        <v>93.830981189060196</v>
      </c>
      <c r="K8" s="87">
        <v>197350</v>
      </c>
      <c r="L8" s="88">
        <f t="shared" si="5"/>
        <v>73.584518727045619</v>
      </c>
      <c r="M8" s="87">
        <v>0</v>
      </c>
      <c r="N8" s="88">
        <f t="shared" si="6"/>
        <v>0</v>
      </c>
      <c r="O8" s="87">
        <v>5443</v>
      </c>
      <c r="P8" s="87">
        <f t="shared" si="7"/>
        <v>48857</v>
      </c>
      <c r="Q8" s="87">
        <v>39814</v>
      </c>
      <c r="R8" s="87">
        <v>9043</v>
      </c>
      <c r="S8" s="87">
        <v>0</v>
      </c>
      <c r="T8" s="88">
        <f t="shared" si="8"/>
        <v>18.21696899643916</v>
      </c>
      <c r="U8" s="87">
        <v>1235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52</v>
      </c>
      <c r="B9" s="86" t="s">
        <v>263</v>
      </c>
      <c r="C9" s="85" t="s">
        <v>264</v>
      </c>
      <c r="D9" s="87">
        <f t="shared" si="0"/>
        <v>162342</v>
      </c>
      <c r="E9" s="87">
        <f t="shared" si="1"/>
        <v>6056</v>
      </c>
      <c r="F9" s="106">
        <f t="shared" si="2"/>
        <v>3.7303963238102278</v>
      </c>
      <c r="G9" s="87">
        <v>6056</v>
      </c>
      <c r="H9" s="87">
        <v>0</v>
      </c>
      <c r="I9" s="87">
        <f t="shared" si="3"/>
        <v>156286</v>
      </c>
      <c r="J9" s="88">
        <f t="shared" si="4"/>
        <v>96.269603676189774</v>
      </c>
      <c r="K9" s="87">
        <v>131739</v>
      </c>
      <c r="L9" s="88">
        <f t="shared" si="5"/>
        <v>81.149055697231759</v>
      </c>
      <c r="M9" s="87">
        <v>0</v>
      </c>
      <c r="N9" s="88">
        <f t="shared" si="6"/>
        <v>0</v>
      </c>
      <c r="O9" s="87">
        <v>13729</v>
      </c>
      <c r="P9" s="87">
        <f t="shared" si="7"/>
        <v>10818</v>
      </c>
      <c r="Q9" s="87">
        <v>8621</v>
      </c>
      <c r="R9" s="87">
        <v>2197</v>
      </c>
      <c r="S9" s="87">
        <v>0</v>
      </c>
      <c r="T9" s="88">
        <f t="shared" si="8"/>
        <v>6.6637099456702513</v>
      </c>
      <c r="U9" s="87">
        <v>894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52</v>
      </c>
      <c r="B10" s="86" t="s">
        <v>265</v>
      </c>
      <c r="C10" s="85" t="s">
        <v>266</v>
      </c>
      <c r="D10" s="87">
        <f t="shared" si="0"/>
        <v>218732</v>
      </c>
      <c r="E10" s="87">
        <f t="shared" si="1"/>
        <v>25513</v>
      </c>
      <c r="F10" s="106">
        <f t="shared" si="2"/>
        <v>11.664045498601027</v>
      </c>
      <c r="G10" s="87">
        <v>25513</v>
      </c>
      <c r="H10" s="87">
        <v>0</v>
      </c>
      <c r="I10" s="87">
        <f t="shared" si="3"/>
        <v>193219</v>
      </c>
      <c r="J10" s="88">
        <f t="shared" si="4"/>
        <v>88.335954501398973</v>
      </c>
      <c r="K10" s="87">
        <v>124446</v>
      </c>
      <c r="L10" s="88">
        <f t="shared" si="5"/>
        <v>56.894281586599128</v>
      </c>
      <c r="M10" s="87">
        <v>0</v>
      </c>
      <c r="N10" s="88">
        <f t="shared" si="6"/>
        <v>0</v>
      </c>
      <c r="O10" s="87">
        <v>3302</v>
      </c>
      <c r="P10" s="87">
        <f t="shared" si="7"/>
        <v>65471</v>
      </c>
      <c r="Q10" s="87">
        <v>34239</v>
      </c>
      <c r="R10" s="87">
        <v>31232</v>
      </c>
      <c r="S10" s="87">
        <v>0</v>
      </c>
      <c r="T10" s="88">
        <f t="shared" si="8"/>
        <v>29.932062981182451</v>
      </c>
      <c r="U10" s="87">
        <v>1600</v>
      </c>
      <c r="V10" s="85"/>
      <c r="W10" s="85"/>
      <c r="X10" s="85" t="s">
        <v>262</v>
      </c>
      <c r="Y10" s="85"/>
      <c r="Z10" s="85"/>
      <c r="AA10" s="85"/>
      <c r="AB10" s="85" t="s">
        <v>262</v>
      </c>
      <c r="AC10" s="85"/>
      <c r="AD10" s="115" t="s">
        <v>261</v>
      </c>
    </row>
    <row r="11" spans="1:31" ht="13.5" customHeight="1" x14ac:dyDescent="0.15">
      <c r="A11" s="85" t="s">
        <v>52</v>
      </c>
      <c r="B11" s="86" t="s">
        <v>267</v>
      </c>
      <c r="C11" s="85" t="s">
        <v>268</v>
      </c>
      <c r="D11" s="87">
        <f t="shared" si="0"/>
        <v>31187</v>
      </c>
      <c r="E11" s="87">
        <f t="shared" si="1"/>
        <v>3992</v>
      </c>
      <c r="F11" s="106">
        <f t="shared" si="2"/>
        <v>12.800205213710841</v>
      </c>
      <c r="G11" s="87">
        <v>3992</v>
      </c>
      <c r="H11" s="87">
        <v>0</v>
      </c>
      <c r="I11" s="87">
        <f t="shared" si="3"/>
        <v>27195</v>
      </c>
      <c r="J11" s="88">
        <f t="shared" si="4"/>
        <v>87.199794786289161</v>
      </c>
      <c r="K11" s="87">
        <v>19543</v>
      </c>
      <c r="L11" s="88">
        <f t="shared" si="5"/>
        <v>62.663930483855459</v>
      </c>
      <c r="M11" s="87">
        <v>0</v>
      </c>
      <c r="N11" s="88">
        <f t="shared" si="6"/>
        <v>0</v>
      </c>
      <c r="O11" s="87">
        <v>0</v>
      </c>
      <c r="P11" s="87">
        <f t="shared" si="7"/>
        <v>7652</v>
      </c>
      <c r="Q11" s="87">
        <v>3755</v>
      </c>
      <c r="R11" s="87">
        <v>3897</v>
      </c>
      <c r="S11" s="87">
        <v>0</v>
      </c>
      <c r="T11" s="88">
        <f t="shared" si="8"/>
        <v>24.535864302433708</v>
      </c>
      <c r="U11" s="87">
        <v>206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52</v>
      </c>
      <c r="B12" s="86" t="s">
        <v>269</v>
      </c>
      <c r="C12" s="85" t="s">
        <v>270</v>
      </c>
      <c r="D12" s="87">
        <f t="shared" si="0"/>
        <v>50868</v>
      </c>
      <c r="E12" s="87">
        <f t="shared" si="1"/>
        <v>6076</v>
      </c>
      <c r="F12" s="106">
        <f t="shared" si="2"/>
        <v>11.944641031689864</v>
      </c>
      <c r="G12" s="87">
        <v>6076</v>
      </c>
      <c r="H12" s="87">
        <v>0</v>
      </c>
      <c r="I12" s="87">
        <f t="shared" si="3"/>
        <v>44792</v>
      </c>
      <c r="J12" s="88">
        <f t="shared" si="4"/>
        <v>88.055358968310145</v>
      </c>
      <c r="K12" s="87">
        <v>18756</v>
      </c>
      <c r="L12" s="88">
        <f t="shared" si="5"/>
        <v>36.871903750884641</v>
      </c>
      <c r="M12" s="87">
        <v>0</v>
      </c>
      <c r="N12" s="88">
        <f t="shared" si="6"/>
        <v>0</v>
      </c>
      <c r="O12" s="87">
        <v>1787</v>
      </c>
      <c r="P12" s="87">
        <f t="shared" si="7"/>
        <v>24249</v>
      </c>
      <c r="Q12" s="87">
        <v>11883</v>
      </c>
      <c r="R12" s="87">
        <v>11282</v>
      </c>
      <c r="S12" s="87">
        <v>1084</v>
      </c>
      <c r="T12" s="88">
        <f t="shared" si="8"/>
        <v>47.670441141778717</v>
      </c>
      <c r="U12" s="87">
        <v>153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52</v>
      </c>
      <c r="B13" s="86" t="s">
        <v>271</v>
      </c>
      <c r="C13" s="85" t="s">
        <v>272</v>
      </c>
      <c r="D13" s="87">
        <f t="shared" si="0"/>
        <v>58471</v>
      </c>
      <c r="E13" s="87">
        <f t="shared" si="1"/>
        <v>5665</v>
      </c>
      <c r="F13" s="106">
        <f t="shared" si="2"/>
        <v>9.6885635614236119</v>
      </c>
      <c r="G13" s="87">
        <v>5665</v>
      </c>
      <c r="H13" s="87">
        <v>0</v>
      </c>
      <c r="I13" s="87">
        <f t="shared" si="3"/>
        <v>52806</v>
      </c>
      <c r="J13" s="88">
        <f t="shared" si="4"/>
        <v>90.311436438576393</v>
      </c>
      <c r="K13" s="87">
        <v>42285</v>
      </c>
      <c r="L13" s="88">
        <f t="shared" si="5"/>
        <v>72.317901181782418</v>
      </c>
      <c r="M13" s="87">
        <v>0</v>
      </c>
      <c r="N13" s="88">
        <f t="shared" si="6"/>
        <v>0</v>
      </c>
      <c r="O13" s="87">
        <v>6531</v>
      </c>
      <c r="P13" s="87">
        <f t="shared" si="7"/>
        <v>3990</v>
      </c>
      <c r="Q13" s="87">
        <v>0</v>
      </c>
      <c r="R13" s="87">
        <v>3947</v>
      </c>
      <c r="S13" s="87">
        <v>43</v>
      </c>
      <c r="T13" s="88">
        <f t="shared" si="8"/>
        <v>6.8238956063689695</v>
      </c>
      <c r="U13" s="87">
        <v>424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52</v>
      </c>
      <c r="B14" s="86" t="s">
        <v>273</v>
      </c>
      <c r="C14" s="85" t="s">
        <v>274</v>
      </c>
      <c r="D14" s="87">
        <f t="shared" si="0"/>
        <v>37864</v>
      </c>
      <c r="E14" s="87">
        <f t="shared" si="1"/>
        <v>999</v>
      </c>
      <c r="F14" s="106">
        <f t="shared" si="2"/>
        <v>2.6383900274667234</v>
      </c>
      <c r="G14" s="87">
        <v>999</v>
      </c>
      <c r="H14" s="87">
        <v>0</v>
      </c>
      <c r="I14" s="87">
        <f t="shared" si="3"/>
        <v>36865</v>
      </c>
      <c r="J14" s="88">
        <f t="shared" si="4"/>
        <v>97.361609972533287</v>
      </c>
      <c r="K14" s="87">
        <v>26214</v>
      </c>
      <c r="L14" s="88">
        <f t="shared" si="5"/>
        <v>69.231988168180862</v>
      </c>
      <c r="M14" s="87">
        <v>0</v>
      </c>
      <c r="N14" s="88">
        <f t="shared" si="6"/>
        <v>0</v>
      </c>
      <c r="O14" s="87">
        <v>3398</v>
      </c>
      <c r="P14" s="87">
        <f t="shared" si="7"/>
        <v>7253</v>
      </c>
      <c r="Q14" s="87">
        <v>3602</v>
      </c>
      <c r="R14" s="87">
        <v>3651</v>
      </c>
      <c r="S14" s="87">
        <v>0</v>
      </c>
      <c r="T14" s="88">
        <f t="shared" si="8"/>
        <v>19.155398267483626</v>
      </c>
      <c r="U14" s="87">
        <v>635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52</v>
      </c>
      <c r="B15" s="86" t="s">
        <v>275</v>
      </c>
      <c r="C15" s="85" t="s">
        <v>276</v>
      </c>
      <c r="D15" s="87">
        <f t="shared" si="0"/>
        <v>52951</v>
      </c>
      <c r="E15" s="87">
        <f t="shared" si="1"/>
        <v>6135</v>
      </c>
      <c r="F15" s="106">
        <f t="shared" si="2"/>
        <v>11.586183452626013</v>
      </c>
      <c r="G15" s="87">
        <v>6135</v>
      </c>
      <c r="H15" s="87">
        <v>0</v>
      </c>
      <c r="I15" s="87">
        <f t="shared" si="3"/>
        <v>46816</v>
      </c>
      <c r="J15" s="88">
        <f t="shared" si="4"/>
        <v>88.413816547373997</v>
      </c>
      <c r="K15" s="87">
        <v>11392</v>
      </c>
      <c r="L15" s="88">
        <f t="shared" si="5"/>
        <v>21.514230137296746</v>
      </c>
      <c r="M15" s="87">
        <v>0</v>
      </c>
      <c r="N15" s="88">
        <f t="shared" si="6"/>
        <v>0</v>
      </c>
      <c r="O15" s="87">
        <v>146</v>
      </c>
      <c r="P15" s="87">
        <f t="shared" si="7"/>
        <v>35278</v>
      </c>
      <c r="Q15" s="87">
        <v>20672</v>
      </c>
      <c r="R15" s="87">
        <v>14606</v>
      </c>
      <c r="S15" s="87">
        <v>0</v>
      </c>
      <c r="T15" s="88">
        <f t="shared" si="8"/>
        <v>66.623859794904732</v>
      </c>
      <c r="U15" s="87">
        <v>151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52</v>
      </c>
      <c r="B16" s="86" t="s">
        <v>277</v>
      </c>
      <c r="C16" s="85" t="s">
        <v>278</v>
      </c>
      <c r="D16" s="87">
        <f t="shared" si="0"/>
        <v>29611</v>
      </c>
      <c r="E16" s="87">
        <f t="shared" si="1"/>
        <v>11385</v>
      </c>
      <c r="F16" s="106">
        <f t="shared" si="2"/>
        <v>38.448549525514167</v>
      </c>
      <c r="G16" s="87">
        <v>11385</v>
      </c>
      <c r="H16" s="87">
        <v>0</v>
      </c>
      <c r="I16" s="87">
        <f t="shared" si="3"/>
        <v>18226</v>
      </c>
      <c r="J16" s="88">
        <f t="shared" si="4"/>
        <v>61.551450474485833</v>
      </c>
      <c r="K16" s="87">
        <v>5236</v>
      </c>
      <c r="L16" s="88">
        <f t="shared" si="5"/>
        <v>17.68261794603357</v>
      </c>
      <c r="M16" s="87">
        <v>0</v>
      </c>
      <c r="N16" s="88">
        <f t="shared" si="6"/>
        <v>0</v>
      </c>
      <c r="O16" s="87">
        <v>9062</v>
      </c>
      <c r="P16" s="87">
        <f t="shared" si="7"/>
        <v>3928</v>
      </c>
      <c r="Q16" s="87">
        <v>1942</v>
      </c>
      <c r="R16" s="87">
        <v>1986</v>
      </c>
      <c r="S16" s="87">
        <v>0</v>
      </c>
      <c r="T16" s="88">
        <f t="shared" si="8"/>
        <v>13.265340582891493</v>
      </c>
      <c r="U16" s="87">
        <v>100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52</v>
      </c>
      <c r="B17" s="86" t="s">
        <v>279</v>
      </c>
      <c r="C17" s="85" t="s">
        <v>280</v>
      </c>
      <c r="D17" s="87">
        <f t="shared" si="0"/>
        <v>29781</v>
      </c>
      <c r="E17" s="87">
        <f t="shared" si="1"/>
        <v>1386</v>
      </c>
      <c r="F17" s="106">
        <f t="shared" si="2"/>
        <v>4.6539740102750073</v>
      </c>
      <c r="G17" s="87">
        <v>1386</v>
      </c>
      <c r="H17" s="87">
        <v>0</v>
      </c>
      <c r="I17" s="87">
        <f t="shared" si="3"/>
        <v>28395</v>
      </c>
      <c r="J17" s="88">
        <f t="shared" si="4"/>
        <v>95.346025989724993</v>
      </c>
      <c r="K17" s="87">
        <v>19461</v>
      </c>
      <c r="L17" s="88">
        <f t="shared" si="5"/>
        <v>65.347033343406864</v>
      </c>
      <c r="M17" s="87">
        <v>0</v>
      </c>
      <c r="N17" s="88">
        <f t="shared" si="6"/>
        <v>0</v>
      </c>
      <c r="O17" s="87">
        <v>5053</v>
      </c>
      <c r="P17" s="87">
        <f t="shared" si="7"/>
        <v>3881</v>
      </c>
      <c r="Q17" s="87">
        <v>3774</v>
      </c>
      <c r="R17" s="87">
        <v>107</v>
      </c>
      <c r="S17" s="87">
        <v>0</v>
      </c>
      <c r="T17" s="88">
        <f t="shared" si="8"/>
        <v>13.031798797891273</v>
      </c>
      <c r="U17" s="87">
        <v>92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52</v>
      </c>
      <c r="B18" s="86" t="s">
        <v>281</v>
      </c>
      <c r="C18" s="85" t="s">
        <v>282</v>
      </c>
      <c r="D18" s="87">
        <f t="shared" si="0"/>
        <v>10031</v>
      </c>
      <c r="E18" s="87">
        <f t="shared" si="1"/>
        <v>2577</v>
      </c>
      <c r="F18" s="106">
        <f t="shared" si="2"/>
        <v>25.690359884358489</v>
      </c>
      <c r="G18" s="87">
        <v>2577</v>
      </c>
      <c r="H18" s="87">
        <v>0</v>
      </c>
      <c r="I18" s="87">
        <f t="shared" si="3"/>
        <v>7454</v>
      </c>
      <c r="J18" s="88">
        <f t="shared" si="4"/>
        <v>74.3096401156415</v>
      </c>
      <c r="K18" s="87">
        <v>1867</v>
      </c>
      <c r="L18" s="88">
        <f t="shared" si="5"/>
        <v>18.612301864220914</v>
      </c>
      <c r="M18" s="87">
        <v>0</v>
      </c>
      <c r="N18" s="88">
        <f t="shared" si="6"/>
        <v>0</v>
      </c>
      <c r="O18" s="87">
        <v>2319</v>
      </c>
      <c r="P18" s="87">
        <f t="shared" si="7"/>
        <v>3268</v>
      </c>
      <c r="Q18" s="87">
        <v>2268</v>
      </c>
      <c r="R18" s="87">
        <v>1000</v>
      </c>
      <c r="S18" s="87">
        <v>0</v>
      </c>
      <c r="T18" s="88">
        <f t="shared" si="8"/>
        <v>32.579005084238858</v>
      </c>
      <c r="U18" s="87">
        <v>52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52</v>
      </c>
      <c r="B19" s="86" t="s">
        <v>283</v>
      </c>
      <c r="C19" s="85" t="s">
        <v>284</v>
      </c>
      <c r="D19" s="87">
        <f t="shared" si="0"/>
        <v>2226</v>
      </c>
      <c r="E19" s="87">
        <f t="shared" si="1"/>
        <v>512</v>
      </c>
      <c r="F19" s="106">
        <f t="shared" si="2"/>
        <v>23.000898472596589</v>
      </c>
      <c r="G19" s="87">
        <v>512</v>
      </c>
      <c r="H19" s="87">
        <v>0</v>
      </c>
      <c r="I19" s="87">
        <f t="shared" si="3"/>
        <v>1714</v>
      </c>
      <c r="J19" s="88">
        <f t="shared" si="4"/>
        <v>76.999101527403411</v>
      </c>
      <c r="K19" s="87">
        <v>0</v>
      </c>
      <c r="L19" s="88">
        <f t="shared" si="5"/>
        <v>0</v>
      </c>
      <c r="M19" s="87">
        <v>0</v>
      </c>
      <c r="N19" s="88">
        <f t="shared" si="6"/>
        <v>0</v>
      </c>
      <c r="O19" s="87">
        <v>0</v>
      </c>
      <c r="P19" s="87">
        <f t="shared" si="7"/>
        <v>1714</v>
      </c>
      <c r="Q19" s="87">
        <v>361</v>
      </c>
      <c r="R19" s="87">
        <v>1353</v>
      </c>
      <c r="S19" s="87">
        <v>0</v>
      </c>
      <c r="T19" s="88">
        <f t="shared" si="8"/>
        <v>76.999101527403411</v>
      </c>
      <c r="U19" s="87">
        <v>3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52</v>
      </c>
      <c r="B20" s="86" t="s">
        <v>285</v>
      </c>
      <c r="C20" s="85" t="s">
        <v>286</v>
      </c>
      <c r="D20" s="87">
        <f t="shared" si="0"/>
        <v>2505</v>
      </c>
      <c r="E20" s="87">
        <f t="shared" si="1"/>
        <v>150</v>
      </c>
      <c r="F20" s="106">
        <f t="shared" si="2"/>
        <v>5.9880239520958085</v>
      </c>
      <c r="G20" s="87">
        <v>150</v>
      </c>
      <c r="H20" s="87">
        <v>0</v>
      </c>
      <c r="I20" s="87">
        <f t="shared" si="3"/>
        <v>2355</v>
      </c>
      <c r="J20" s="88">
        <f t="shared" si="4"/>
        <v>94.011976047904184</v>
      </c>
      <c r="K20" s="87">
        <v>0</v>
      </c>
      <c r="L20" s="88">
        <f t="shared" si="5"/>
        <v>0</v>
      </c>
      <c r="M20" s="87">
        <v>0</v>
      </c>
      <c r="N20" s="88">
        <f t="shared" si="6"/>
        <v>0</v>
      </c>
      <c r="O20" s="87">
        <v>0</v>
      </c>
      <c r="P20" s="87">
        <f t="shared" si="7"/>
        <v>2355</v>
      </c>
      <c r="Q20" s="87">
        <v>537</v>
      </c>
      <c r="R20" s="87">
        <v>1818</v>
      </c>
      <c r="S20" s="87">
        <v>0</v>
      </c>
      <c r="T20" s="88">
        <f t="shared" si="8"/>
        <v>94.011976047904184</v>
      </c>
      <c r="U20" s="87">
        <v>0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52</v>
      </c>
      <c r="B21" s="86" t="s">
        <v>287</v>
      </c>
      <c r="C21" s="85" t="s">
        <v>288</v>
      </c>
      <c r="D21" s="87">
        <f t="shared" si="0"/>
        <v>5204</v>
      </c>
      <c r="E21" s="87">
        <f t="shared" si="1"/>
        <v>1142</v>
      </c>
      <c r="F21" s="106">
        <f t="shared" si="2"/>
        <v>21.944657955418908</v>
      </c>
      <c r="G21" s="87">
        <v>1142</v>
      </c>
      <c r="H21" s="87">
        <v>0</v>
      </c>
      <c r="I21" s="87">
        <f t="shared" si="3"/>
        <v>4062</v>
      </c>
      <c r="J21" s="88">
        <f t="shared" si="4"/>
        <v>78.055342044581096</v>
      </c>
      <c r="K21" s="87">
        <v>2368</v>
      </c>
      <c r="L21" s="88">
        <f t="shared" si="5"/>
        <v>45.503458877786315</v>
      </c>
      <c r="M21" s="87">
        <v>0</v>
      </c>
      <c r="N21" s="88">
        <f t="shared" si="6"/>
        <v>0</v>
      </c>
      <c r="O21" s="87">
        <v>0</v>
      </c>
      <c r="P21" s="87">
        <f t="shared" si="7"/>
        <v>1694</v>
      </c>
      <c r="Q21" s="87">
        <v>1310</v>
      </c>
      <c r="R21" s="87">
        <v>384</v>
      </c>
      <c r="S21" s="87">
        <v>0</v>
      </c>
      <c r="T21" s="88">
        <f t="shared" si="8"/>
        <v>32.551883166794774</v>
      </c>
      <c r="U21" s="87">
        <v>59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52</v>
      </c>
      <c r="B22" s="86" t="s">
        <v>289</v>
      </c>
      <c r="C22" s="85" t="s">
        <v>290</v>
      </c>
      <c r="D22" s="87">
        <f t="shared" si="0"/>
        <v>8797</v>
      </c>
      <c r="E22" s="87">
        <f t="shared" si="1"/>
        <v>5238</v>
      </c>
      <c r="F22" s="106">
        <f t="shared" si="2"/>
        <v>59.543026031601684</v>
      </c>
      <c r="G22" s="87">
        <v>5238</v>
      </c>
      <c r="H22" s="87">
        <v>0</v>
      </c>
      <c r="I22" s="87">
        <f t="shared" si="3"/>
        <v>3559</v>
      </c>
      <c r="J22" s="88">
        <f t="shared" si="4"/>
        <v>40.456973968398316</v>
      </c>
      <c r="K22" s="87">
        <v>1261</v>
      </c>
      <c r="L22" s="88">
        <f t="shared" si="5"/>
        <v>14.334432192792997</v>
      </c>
      <c r="M22" s="87">
        <v>0</v>
      </c>
      <c r="N22" s="88">
        <f t="shared" si="6"/>
        <v>0</v>
      </c>
      <c r="O22" s="87">
        <v>935</v>
      </c>
      <c r="P22" s="87">
        <f t="shared" si="7"/>
        <v>1363</v>
      </c>
      <c r="Q22" s="87">
        <v>557</v>
      </c>
      <c r="R22" s="87">
        <v>806</v>
      </c>
      <c r="S22" s="87">
        <v>0</v>
      </c>
      <c r="T22" s="88">
        <f t="shared" si="8"/>
        <v>15.493918381266342</v>
      </c>
      <c r="U22" s="87">
        <v>37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52</v>
      </c>
      <c r="B23" s="86" t="s">
        <v>291</v>
      </c>
      <c r="C23" s="85" t="s">
        <v>292</v>
      </c>
      <c r="D23" s="87">
        <f t="shared" si="0"/>
        <v>6936</v>
      </c>
      <c r="E23" s="87">
        <f t="shared" si="1"/>
        <v>2365</v>
      </c>
      <c r="F23" s="106">
        <f t="shared" si="2"/>
        <v>34.097462514417529</v>
      </c>
      <c r="G23" s="87">
        <v>2365</v>
      </c>
      <c r="H23" s="87">
        <v>0</v>
      </c>
      <c r="I23" s="87">
        <f t="shared" si="3"/>
        <v>4571</v>
      </c>
      <c r="J23" s="88">
        <f t="shared" si="4"/>
        <v>65.902537485582471</v>
      </c>
      <c r="K23" s="87">
        <v>512</v>
      </c>
      <c r="L23" s="88">
        <f t="shared" si="5"/>
        <v>7.3817762399077278</v>
      </c>
      <c r="M23" s="87">
        <v>0</v>
      </c>
      <c r="N23" s="88">
        <f t="shared" si="6"/>
        <v>0</v>
      </c>
      <c r="O23" s="87">
        <v>542</v>
      </c>
      <c r="P23" s="87">
        <f t="shared" si="7"/>
        <v>3517</v>
      </c>
      <c r="Q23" s="87">
        <v>938</v>
      </c>
      <c r="R23" s="87">
        <v>2579</v>
      </c>
      <c r="S23" s="87">
        <v>0</v>
      </c>
      <c r="T23" s="88">
        <f t="shared" si="8"/>
        <v>50.706459054209915</v>
      </c>
      <c r="U23" s="87">
        <v>30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52</v>
      </c>
      <c r="B24" s="86" t="s">
        <v>293</v>
      </c>
      <c r="C24" s="85" t="s">
        <v>294</v>
      </c>
      <c r="D24" s="87">
        <f t="shared" si="0"/>
        <v>1254</v>
      </c>
      <c r="E24" s="87">
        <f t="shared" si="1"/>
        <v>232</v>
      </c>
      <c r="F24" s="106">
        <f t="shared" si="2"/>
        <v>18.500797448165869</v>
      </c>
      <c r="G24" s="87">
        <v>232</v>
      </c>
      <c r="H24" s="87">
        <v>0</v>
      </c>
      <c r="I24" s="87">
        <f t="shared" si="3"/>
        <v>1022</v>
      </c>
      <c r="J24" s="88">
        <f t="shared" si="4"/>
        <v>81.499202551834131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983</v>
      </c>
      <c r="P24" s="87">
        <f t="shared" si="7"/>
        <v>39</v>
      </c>
      <c r="Q24" s="87">
        <v>0</v>
      </c>
      <c r="R24" s="87">
        <v>0</v>
      </c>
      <c r="S24" s="87">
        <v>39</v>
      </c>
      <c r="T24" s="88">
        <f t="shared" si="8"/>
        <v>3.1100478468899522</v>
      </c>
      <c r="U24" s="87">
        <v>0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52</v>
      </c>
      <c r="B25" s="86" t="s">
        <v>295</v>
      </c>
      <c r="C25" s="85" t="s">
        <v>296</v>
      </c>
      <c r="D25" s="87">
        <f t="shared" si="0"/>
        <v>14467</v>
      </c>
      <c r="E25" s="87">
        <f t="shared" si="1"/>
        <v>1643</v>
      </c>
      <c r="F25" s="106">
        <f t="shared" si="2"/>
        <v>11.356881177853046</v>
      </c>
      <c r="G25" s="87">
        <v>1643</v>
      </c>
      <c r="H25" s="87">
        <v>0</v>
      </c>
      <c r="I25" s="87">
        <f t="shared" si="3"/>
        <v>12824</v>
      </c>
      <c r="J25" s="88">
        <f t="shared" si="4"/>
        <v>88.64311882214696</v>
      </c>
      <c r="K25" s="87">
        <v>5897</v>
      </c>
      <c r="L25" s="88">
        <f t="shared" si="5"/>
        <v>40.761733600608281</v>
      </c>
      <c r="M25" s="87">
        <v>0</v>
      </c>
      <c r="N25" s="88">
        <f t="shared" si="6"/>
        <v>0</v>
      </c>
      <c r="O25" s="87">
        <v>5494</v>
      </c>
      <c r="P25" s="87">
        <f t="shared" si="7"/>
        <v>1433</v>
      </c>
      <c r="Q25" s="87">
        <v>1130</v>
      </c>
      <c r="R25" s="87">
        <v>303</v>
      </c>
      <c r="S25" s="87">
        <v>0</v>
      </c>
      <c r="T25" s="88">
        <f t="shared" si="8"/>
        <v>9.9053017211584997</v>
      </c>
      <c r="U25" s="87">
        <v>24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52</v>
      </c>
      <c r="B26" s="86" t="s">
        <v>297</v>
      </c>
      <c r="C26" s="85" t="s">
        <v>298</v>
      </c>
      <c r="D26" s="87">
        <f t="shared" si="0"/>
        <v>8535</v>
      </c>
      <c r="E26" s="87">
        <f t="shared" si="1"/>
        <v>999</v>
      </c>
      <c r="F26" s="106">
        <f t="shared" si="2"/>
        <v>11.704745166959578</v>
      </c>
      <c r="G26" s="87">
        <v>999</v>
      </c>
      <c r="H26" s="87">
        <v>0</v>
      </c>
      <c r="I26" s="87">
        <f t="shared" si="3"/>
        <v>7536</v>
      </c>
      <c r="J26" s="88">
        <f t="shared" si="4"/>
        <v>88.295254833040431</v>
      </c>
      <c r="K26" s="87">
        <v>3047</v>
      </c>
      <c r="L26" s="88">
        <f t="shared" si="5"/>
        <v>35.700058582308145</v>
      </c>
      <c r="M26" s="87">
        <v>0</v>
      </c>
      <c r="N26" s="88">
        <f t="shared" si="6"/>
        <v>0</v>
      </c>
      <c r="O26" s="87">
        <v>0</v>
      </c>
      <c r="P26" s="87">
        <f t="shared" si="7"/>
        <v>4489</v>
      </c>
      <c r="Q26" s="87">
        <v>2626</v>
      </c>
      <c r="R26" s="87">
        <v>1863</v>
      </c>
      <c r="S26" s="87">
        <v>0</v>
      </c>
      <c r="T26" s="88">
        <f t="shared" si="8"/>
        <v>52.595196250732279</v>
      </c>
      <c r="U26" s="87">
        <v>4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52</v>
      </c>
      <c r="B27" s="86" t="s">
        <v>299</v>
      </c>
      <c r="C27" s="85" t="s">
        <v>300</v>
      </c>
      <c r="D27" s="87">
        <f t="shared" si="0"/>
        <v>7375</v>
      </c>
      <c r="E27" s="87">
        <f t="shared" si="1"/>
        <v>605</v>
      </c>
      <c r="F27" s="106">
        <f t="shared" si="2"/>
        <v>8.203389830508474</v>
      </c>
      <c r="G27" s="87">
        <v>605</v>
      </c>
      <c r="H27" s="87">
        <v>0</v>
      </c>
      <c r="I27" s="87">
        <f t="shared" si="3"/>
        <v>6770</v>
      </c>
      <c r="J27" s="88">
        <f t="shared" si="4"/>
        <v>91.796610169491515</v>
      </c>
      <c r="K27" s="87">
        <v>5934</v>
      </c>
      <c r="L27" s="88">
        <f t="shared" si="5"/>
        <v>80.461016949152537</v>
      </c>
      <c r="M27" s="87">
        <v>0</v>
      </c>
      <c r="N27" s="88">
        <f t="shared" si="6"/>
        <v>0</v>
      </c>
      <c r="O27" s="87">
        <v>617</v>
      </c>
      <c r="P27" s="87">
        <f t="shared" si="7"/>
        <v>219</v>
      </c>
      <c r="Q27" s="87">
        <v>126</v>
      </c>
      <c r="R27" s="87">
        <v>93</v>
      </c>
      <c r="S27" s="87">
        <v>0</v>
      </c>
      <c r="T27" s="88">
        <f t="shared" si="8"/>
        <v>2.9694915254237291</v>
      </c>
      <c r="U27" s="87">
        <v>16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52</v>
      </c>
      <c r="B28" s="86" t="s">
        <v>301</v>
      </c>
      <c r="C28" s="85" t="s">
        <v>302</v>
      </c>
      <c r="D28" s="87">
        <f t="shared" si="0"/>
        <v>12516</v>
      </c>
      <c r="E28" s="87">
        <f t="shared" si="1"/>
        <v>517</v>
      </c>
      <c r="F28" s="106">
        <f t="shared" si="2"/>
        <v>4.1307126877596678</v>
      </c>
      <c r="G28" s="87">
        <v>517</v>
      </c>
      <c r="H28" s="87">
        <v>0</v>
      </c>
      <c r="I28" s="87">
        <f t="shared" si="3"/>
        <v>11999</v>
      </c>
      <c r="J28" s="88">
        <f t="shared" si="4"/>
        <v>95.869287312240331</v>
      </c>
      <c r="K28" s="87">
        <v>7625</v>
      </c>
      <c r="L28" s="88">
        <f t="shared" si="5"/>
        <v>60.92201981463726</v>
      </c>
      <c r="M28" s="87">
        <v>0</v>
      </c>
      <c r="N28" s="88">
        <f t="shared" si="6"/>
        <v>0</v>
      </c>
      <c r="O28" s="87">
        <v>4008</v>
      </c>
      <c r="P28" s="87">
        <f t="shared" si="7"/>
        <v>366</v>
      </c>
      <c r="Q28" s="87">
        <v>0</v>
      </c>
      <c r="R28" s="87">
        <v>366</v>
      </c>
      <c r="S28" s="87">
        <v>0</v>
      </c>
      <c r="T28" s="88">
        <f t="shared" si="8"/>
        <v>2.9242569511025889</v>
      </c>
      <c r="U28" s="87">
        <v>40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52</v>
      </c>
      <c r="B29" s="86" t="s">
        <v>303</v>
      </c>
      <c r="C29" s="85" t="s">
        <v>304</v>
      </c>
      <c r="D29" s="87">
        <f t="shared" si="0"/>
        <v>11772</v>
      </c>
      <c r="E29" s="87">
        <f t="shared" si="1"/>
        <v>1350</v>
      </c>
      <c r="F29" s="106">
        <f t="shared" si="2"/>
        <v>11.467889908256881</v>
      </c>
      <c r="G29" s="87">
        <v>1350</v>
      </c>
      <c r="H29" s="87">
        <v>0</v>
      </c>
      <c r="I29" s="87">
        <f t="shared" si="3"/>
        <v>10422</v>
      </c>
      <c r="J29" s="88">
        <f t="shared" si="4"/>
        <v>88.532110091743121</v>
      </c>
      <c r="K29" s="87">
        <v>4362</v>
      </c>
      <c r="L29" s="88">
        <f t="shared" si="5"/>
        <v>37.05402650356779</v>
      </c>
      <c r="M29" s="87">
        <v>0</v>
      </c>
      <c r="N29" s="88">
        <f t="shared" si="6"/>
        <v>0</v>
      </c>
      <c r="O29" s="87">
        <v>3525</v>
      </c>
      <c r="P29" s="87">
        <f t="shared" si="7"/>
        <v>2535</v>
      </c>
      <c r="Q29" s="87">
        <v>1102</v>
      </c>
      <c r="R29" s="87">
        <v>1433</v>
      </c>
      <c r="S29" s="87">
        <v>0</v>
      </c>
      <c r="T29" s="88">
        <f t="shared" si="8"/>
        <v>21.53414882772681</v>
      </c>
      <c r="U29" s="87">
        <v>22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52</v>
      </c>
      <c r="B30" s="86" t="s">
        <v>305</v>
      </c>
      <c r="C30" s="85" t="s">
        <v>306</v>
      </c>
      <c r="D30" s="87">
        <f t="shared" si="0"/>
        <v>9668</v>
      </c>
      <c r="E30" s="87">
        <f t="shared" si="1"/>
        <v>3464</v>
      </c>
      <c r="F30" s="106">
        <f t="shared" si="2"/>
        <v>35.829540752999584</v>
      </c>
      <c r="G30" s="87">
        <v>3464</v>
      </c>
      <c r="H30" s="87">
        <v>0</v>
      </c>
      <c r="I30" s="87">
        <f t="shared" si="3"/>
        <v>6204</v>
      </c>
      <c r="J30" s="88">
        <f t="shared" si="4"/>
        <v>64.170459247000409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844</v>
      </c>
      <c r="P30" s="87">
        <f t="shared" si="7"/>
        <v>5360</v>
      </c>
      <c r="Q30" s="87">
        <v>2346</v>
      </c>
      <c r="R30" s="87">
        <v>3014</v>
      </c>
      <c r="S30" s="87">
        <v>0</v>
      </c>
      <c r="T30" s="88">
        <f t="shared" si="8"/>
        <v>55.440628878775343</v>
      </c>
      <c r="U30" s="87">
        <v>64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52</v>
      </c>
      <c r="B31" s="86" t="s">
        <v>307</v>
      </c>
      <c r="C31" s="85" t="s">
        <v>308</v>
      </c>
      <c r="D31" s="87">
        <f t="shared" si="0"/>
        <v>12095</v>
      </c>
      <c r="E31" s="87">
        <f t="shared" si="1"/>
        <v>1367</v>
      </c>
      <c r="F31" s="106">
        <f t="shared" si="2"/>
        <v>11.302190988011574</v>
      </c>
      <c r="G31" s="87">
        <v>1367</v>
      </c>
      <c r="H31" s="87">
        <v>0</v>
      </c>
      <c r="I31" s="87">
        <f t="shared" si="3"/>
        <v>10728</v>
      </c>
      <c r="J31" s="88">
        <f t="shared" si="4"/>
        <v>88.697809011988426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0</v>
      </c>
      <c r="P31" s="87">
        <f t="shared" si="7"/>
        <v>10728</v>
      </c>
      <c r="Q31" s="87">
        <v>1979</v>
      </c>
      <c r="R31" s="87">
        <v>8749</v>
      </c>
      <c r="S31" s="87">
        <v>0</v>
      </c>
      <c r="T31" s="88">
        <f t="shared" si="8"/>
        <v>88.697809011988426</v>
      </c>
      <c r="U31" s="87">
        <v>181</v>
      </c>
      <c r="V31" s="85"/>
      <c r="W31" s="85"/>
      <c r="X31" s="85"/>
      <c r="Y31" s="85" t="s">
        <v>262</v>
      </c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52</v>
      </c>
      <c r="B32" s="86" t="s">
        <v>309</v>
      </c>
      <c r="C32" s="85" t="s">
        <v>310</v>
      </c>
      <c r="D32" s="87">
        <f t="shared" si="0"/>
        <v>14384</v>
      </c>
      <c r="E32" s="87">
        <f t="shared" si="1"/>
        <v>3868</v>
      </c>
      <c r="F32" s="106">
        <f t="shared" si="2"/>
        <v>26.89098998887653</v>
      </c>
      <c r="G32" s="87">
        <v>3868</v>
      </c>
      <c r="H32" s="87">
        <v>0</v>
      </c>
      <c r="I32" s="87">
        <f t="shared" si="3"/>
        <v>10516</v>
      </c>
      <c r="J32" s="88">
        <f t="shared" si="4"/>
        <v>73.109010011123459</v>
      </c>
      <c r="K32" s="87">
        <v>4978</v>
      </c>
      <c r="L32" s="88">
        <f t="shared" si="5"/>
        <v>34.607897664071189</v>
      </c>
      <c r="M32" s="87">
        <v>0</v>
      </c>
      <c r="N32" s="88">
        <f t="shared" si="6"/>
        <v>0</v>
      </c>
      <c r="O32" s="87">
        <v>644</v>
      </c>
      <c r="P32" s="87">
        <f t="shared" si="7"/>
        <v>4894</v>
      </c>
      <c r="Q32" s="87">
        <v>1965</v>
      </c>
      <c r="R32" s="87">
        <v>2929</v>
      </c>
      <c r="S32" s="87">
        <v>0</v>
      </c>
      <c r="T32" s="88">
        <f t="shared" si="8"/>
        <v>34.023915461624028</v>
      </c>
      <c r="U32" s="87">
        <v>130</v>
      </c>
      <c r="V32" s="85"/>
      <c r="W32" s="85"/>
      <c r="X32" s="85" t="s">
        <v>262</v>
      </c>
      <c r="Y32" s="85"/>
      <c r="Z32" s="85"/>
      <c r="AA32" s="85"/>
      <c r="AB32" s="85" t="s">
        <v>262</v>
      </c>
      <c r="AC32" s="85"/>
      <c r="AD32" s="115" t="s">
        <v>261</v>
      </c>
    </row>
    <row r="33" spans="1:30" ht="13.5" customHeight="1" x14ac:dyDescent="0.15">
      <c r="A33" s="85" t="s">
        <v>52</v>
      </c>
      <c r="B33" s="86" t="s">
        <v>311</v>
      </c>
      <c r="C33" s="85" t="s">
        <v>312</v>
      </c>
      <c r="D33" s="87">
        <f t="shared" si="0"/>
        <v>10746</v>
      </c>
      <c r="E33" s="87">
        <f t="shared" si="1"/>
        <v>1191</v>
      </c>
      <c r="F33" s="106">
        <f t="shared" si="2"/>
        <v>11.083193746510329</v>
      </c>
      <c r="G33" s="87">
        <v>1191</v>
      </c>
      <c r="H33" s="87">
        <v>0</v>
      </c>
      <c r="I33" s="87">
        <f t="shared" si="3"/>
        <v>9555</v>
      </c>
      <c r="J33" s="88">
        <f t="shared" si="4"/>
        <v>88.916806253489668</v>
      </c>
      <c r="K33" s="87">
        <v>5792</v>
      </c>
      <c r="L33" s="88">
        <f t="shared" si="5"/>
        <v>53.899125255909176</v>
      </c>
      <c r="M33" s="87">
        <v>0</v>
      </c>
      <c r="N33" s="88">
        <f t="shared" si="6"/>
        <v>0</v>
      </c>
      <c r="O33" s="87">
        <v>1353</v>
      </c>
      <c r="P33" s="87">
        <f t="shared" si="7"/>
        <v>2410</v>
      </c>
      <c r="Q33" s="87">
        <v>189</v>
      </c>
      <c r="R33" s="87">
        <v>2221</v>
      </c>
      <c r="S33" s="87">
        <v>0</v>
      </c>
      <c r="T33" s="88">
        <f t="shared" si="8"/>
        <v>22.426949562627954</v>
      </c>
      <c r="U33" s="87">
        <v>179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52</v>
      </c>
      <c r="B34" s="86" t="s">
        <v>313</v>
      </c>
      <c r="C34" s="85" t="s">
        <v>314</v>
      </c>
      <c r="D34" s="87">
        <f t="shared" si="0"/>
        <v>4201</v>
      </c>
      <c r="E34" s="87">
        <f t="shared" si="1"/>
        <v>1890</v>
      </c>
      <c r="F34" s="106">
        <f t="shared" si="2"/>
        <v>44.989288264698878</v>
      </c>
      <c r="G34" s="87">
        <v>1890</v>
      </c>
      <c r="H34" s="87">
        <v>0</v>
      </c>
      <c r="I34" s="87">
        <f t="shared" si="3"/>
        <v>2311</v>
      </c>
      <c r="J34" s="88">
        <f t="shared" si="4"/>
        <v>55.010711735301122</v>
      </c>
      <c r="K34" s="87">
        <v>0</v>
      </c>
      <c r="L34" s="88">
        <f t="shared" si="5"/>
        <v>0</v>
      </c>
      <c r="M34" s="87">
        <v>0</v>
      </c>
      <c r="N34" s="88">
        <f t="shared" si="6"/>
        <v>0</v>
      </c>
      <c r="O34" s="87">
        <v>241</v>
      </c>
      <c r="P34" s="87">
        <f t="shared" si="7"/>
        <v>2070</v>
      </c>
      <c r="Q34" s="87">
        <v>511</v>
      </c>
      <c r="R34" s="87">
        <v>1559</v>
      </c>
      <c r="S34" s="87">
        <v>0</v>
      </c>
      <c r="T34" s="88">
        <f t="shared" si="8"/>
        <v>49.27398238514639</v>
      </c>
      <c r="U34" s="87">
        <v>125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52</v>
      </c>
      <c r="B35" s="86" t="s">
        <v>315</v>
      </c>
      <c r="C35" s="85" t="s">
        <v>316</v>
      </c>
      <c r="D35" s="87">
        <f t="shared" si="0"/>
        <v>16468</v>
      </c>
      <c r="E35" s="87">
        <f t="shared" si="1"/>
        <v>619</v>
      </c>
      <c r="F35" s="106">
        <f t="shared" si="2"/>
        <v>3.7588049550643676</v>
      </c>
      <c r="G35" s="87">
        <v>619</v>
      </c>
      <c r="H35" s="87">
        <v>0</v>
      </c>
      <c r="I35" s="87">
        <f t="shared" si="3"/>
        <v>15849</v>
      </c>
      <c r="J35" s="88">
        <f t="shared" si="4"/>
        <v>96.241195044935637</v>
      </c>
      <c r="K35" s="87">
        <v>5381</v>
      </c>
      <c r="L35" s="88">
        <f t="shared" si="5"/>
        <v>32.675491863007046</v>
      </c>
      <c r="M35" s="87">
        <v>0</v>
      </c>
      <c r="N35" s="88">
        <f t="shared" si="6"/>
        <v>0</v>
      </c>
      <c r="O35" s="87">
        <v>823</v>
      </c>
      <c r="P35" s="87">
        <f t="shared" si="7"/>
        <v>9645</v>
      </c>
      <c r="Q35" s="87">
        <v>3891</v>
      </c>
      <c r="R35" s="87">
        <v>5754</v>
      </c>
      <c r="S35" s="87">
        <v>0</v>
      </c>
      <c r="T35" s="88">
        <f t="shared" si="8"/>
        <v>58.568132135049787</v>
      </c>
      <c r="U35" s="87">
        <v>234</v>
      </c>
      <c r="V35" s="85"/>
      <c r="W35" s="85"/>
      <c r="X35" s="85" t="s">
        <v>262</v>
      </c>
      <c r="Y35" s="85"/>
      <c r="Z35" s="85"/>
      <c r="AA35" s="85"/>
      <c r="AB35" s="85" t="s">
        <v>262</v>
      </c>
      <c r="AC35" s="85"/>
      <c r="AD35" s="115" t="s">
        <v>261</v>
      </c>
    </row>
    <row r="36" spans="1:30" ht="13.5" customHeight="1" x14ac:dyDescent="0.15">
      <c r="A36" s="85" t="s">
        <v>52</v>
      </c>
      <c r="B36" s="86" t="s">
        <v>317</v>
      </c>
      <c r="C36" s="85" t="s">
        <v>318</v>
      </c>
      <c r="D36" s="87">
        <f t="shared" si="0"/>
        <v>9788</v>
      </c>
      <c r="E36" s="87">
        <f t="shared" si="1"/>
        <v>287</v>
      </c>
      <c r="F36" s="106">
        <f t="shared" si="2"/>
        <v>2.9321618308132407</v>
      </c>
      <c r="G36" s="87">
        <v>287</v>
      </c>
      <c r="H36" s="87">
        <v>0</v>
      </c>
      <c r="I36" s="87">
        <f t="shared" si="3"/>
        <v>9501</v>
      </c>
      <c r="J36" s="88">
        <f t="shared" si="4"/>
        <v>97.067838169186757</v>
      </c>
      <c r="K36" s="87">
        <v>8180</v>
      </c>
      <c r="L36" s="88">
        <f t="shared" si="5"/>
        <v>83.571720474049854</v>
      </c>
      <c r="M36" s="87">
        <v>0</v>
      </c>
      <c r="N36" s="88">
        <f t="shared" si="6"/>
        <v>0</v>
      </c>
      <c r="O36" s="87">
        <v>707</v>
      </c>
      <c r="P36" s="87">
        <f t="shared" si="7"/>
        <v>614</v>
      </c>
      <c r="Q36" s="87">
        <v>309</v>
      </c>
      <c r="R36" s="87">
        <v>305</v>
      </c>
      <c r="S36" s="87">
        <v>0</v>
      </c>
      <c r="T36" s="88">
        <f t="shared" si="8"/>
        <v>6.2729873314262354</v>
      </c>
      <c r="U36" s="87">
        <v>132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52</v>
      </c>
      <c r="B37" s="86" t="s">
        <v>319</v>
      </c>
      <c r="C37" s="85" t="s">
        <v>320</v>
      </c>
      <c r="D37" s="87">
        <f t="shared" si="0"/>
        <v>25133</v>
      </c>
      <c r="E37" s="87">
        <f t="shared" si="1"/>
        <v>1045</v>
      </c>
      <c r="F37" s="106">
        <f t="shared" si="2"/>
        <v>4.1578800779851193</v>
      </c>
      <c r="G37" s="87">
        <v>1045</v>
      </c>
      <c r="H37" s="87">
        <v>0</v>
      </c>
      <c r="I37" s="87">
        <f t="shared" si="3"/>
        <v>24088</v>
      </c>
      <c r="J37" s="88">
        <f t="shared" si="4"/>
        <v>95.842119922014874</v>
      </c>
      <c r="K37" s="87">
        <v>12682</v>
      </c>
      <c r="L37" s="88">
        <f t="shared" si="5"/>
        <v>50.45955516651415</v>
      </c>
      <c r="M37" s="87">
        <v>0</v>
      </c>
      <c r="N37" s="88">
        <f t="shared" si="6"/>
        <v>0</v>
      </c>
      <c r="O37" s="87">
        <v>2181</v>
      </c>
      <c r="P37" s="87">
        <f t="shared" si="7"/>
        <v>9225</v>
      </c>
      <c r="Q37" s="87">
        <v>3699</v>
      </c>
      <c r="R37" s="87">
        <v>5526</v>
      </c>
      <c r="S37" s="87">
        <v>0</v>
      </c>
      <c r="T37" s="88">
        <f t="shared" si="8"/>
        <v>36.704730831973897</v>
      </c>
      <c r="U37" s="87">
        <v>294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52</v>
      </c>
      <c r="B38" s="86" t="s">
        <v>321</v>
      </c>
      <c r="C38" s="85" t="s">
        <v>322</v>
      </c>
      <c r="D38" s="87">
        <f t="shared" si="0"/>
        <v>4802</v>
      </c>
      <c r="E38" s="87">
        <f t="shared" si="1"/>
        <v>195</v>
      </c>
      <c r="F38" s="106">
        <f t="shared" si="2"/>
        <v>4.0608079966680544</v>
      </c>
      <c r="G38" s="87">
        <v>195</v>
      </c>
      <c r="H38" s="87">
        <v>0</v>
      </c>
      <c r="I38" s="87">
        <f t="shared" si="3"/>
        <v>4607</v>
      </c>
      <c r="J38" s="88">
        <f t="shared" si="4"/>
        <v>95.939192003331939</v>
      </c>
      <c r="K38" s="87">
        <v>2739</v>
      </c>
      <c r="L38" s="88">
        <f t="shared" si="5"/>
        <v>57.038733860891298</v>
      </c>
      <c r="M38" s="87">
        <v>0</v>
      </c>
      <c r="N38" s="88">
        <f t="shared" si="6"/>
        <v>0</v>
      </c>
      <c r="O38" s="87">
        <v>0</v>
      </c>
      <c r="P38" s="87">
        <f t="shared" si="7"/>
        <v>1868</v>
      </c>
      <c r="Q38" s="87">
        <v>1408</v>
      </c>
      <c r="R38" s="87">
        <v>460</v>
      </c>
      <c r="S38" s="87">
        <v>0</v>
      </c>
      <c r="T38" s="88">
        <f t="shared" si="8"/>
        <v>38.900458142440648</v>
      </c>
      <c r="U38" s="87">
        <v>17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52</v>
      </c>
      <c r="B39" s="86" t="s">
        <v>323</v>
      </c>
      <c r="C39" s="85" t="s">
        <v>324</v>
      </c>
      <c r="D39" s="87">
        <f t="shared" si="0"/>
        <v>5779</v>
      </c>
      <c r="E39" s="87">
        <f t="shared" si="1"/>
        <v>275</v>
      </c>
      <c r="F39" s="106">
        <f t="shared" si="2"/>
        <v>4.7586087558401111</v>
      </c>
      <c r="G39" s="87">
        <v>275</v>
      </c>
      <c r="H39" s="87">
        <v>0</v>
      </c>
      <c r="I39" s="87">
        <f t="shared" si="3"/>
        <v>5504</v>
      </c>
      <c r="J39" s="88">
        <f t="shared" si="4"/>
        <v>95.241391244159885</v>
      </c>
      <c r="K39" s="87">
        <v>643</v>
      </c>
      <c r="L39" s="88">
        <f t="shared" si="5"/>
        <v>11.126492472746149</v>
      </c>
      <c r="M39" s="87">
        <v>0</v>
      </c>
      <c r="N39" s="88">
        <f t="shared" si="6"/>
        <v>0</v>
      </c>
      <c r="O39" s="87">
        <v>2508</v>
      </c>
      <c r="P39" s="87">
        <f t="shared" si="7"/>
        <v>2353</v>
      </c>
      <c r="Q39" s="87">
        <v>1630</v>
      </c>
      <c r="R39" s="87">
        <v>723</v>
      </c>
      <c r="S39" s="87">
        <v>0</v>
      </c>
      <c r="T39" s="88">
        <f t="shared" si="8"/>
        <v>40.716386918151933</v>
      </c>
      <c r="U39" s="87">
        <v>24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52</v>
      </c>
      <c r="B40" s="86" t="s">
        <v>325</v>
      </c>
      <c r="C40" s="85" t="s">
        <v>326</v>
      </c>
      <c r="D40" s="87">
        <f t="shared" si="0"/>
        <v>1632</v>
      </c>
      <c r="E40" s="87">
        <f t="shared" si="1"/>
        <v>65</v>
      </c>
      <c r="F40" s="106">
        <f t="shared" si="2"/>
        <v>3.9828431372549016</v>
      </c>
      <c r="G40" s="87">
        <v>65</v>
      </c>
      <c r="H40" s="87">
        <v>0</v>
      </c>
      <c r="I40" s="87">
        <f t="shared" si="3"/>
        <v>1567</v>
      </c>
      <c r="J40" s="88">
        <f t="shared" si="4"/>
        <v>96.017156862745097</v>
      </c>
      <c r="K40" s="87">
        <v>0</v>
      </c>
      <c r="L40" s="88">
        <f t="shared" si="5"/>
        <v>0</v>
      </c>
      <c r="M40" s="87">
        <v>0</v>
      </c>
      <c r="N40" s="88">
        <f t="shared" si="6"/>
        <v>0</v>
      </c>
      <c r="O40" s="87">
        <v>0</v>
      </c>
      <c r="P40" s="87">
        <f t="shared" si="7"/>
        <v>1567</v>
      </c>
      <c r="Q40" s="87">
        <v>1005</v>
      </c>
      <c r="R40" s="87">
        <v>562</v>
      </c>
      <c r="S40" s="87">
        <v>0</v>
      </c>
      <c r="T40" s="88">
        <f t="shared" si="8"/>
        <v>96.017156862745097</v>
      </c>
      <c r="U40" s="87">
        <v>2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52</v>
      </c>
      <c r="B41" s="86" t="s">
        <v>327</v>
      </c>
      <c r="C41" s="85" t="s">
        <v>328</v>
      </c>
      <c r="D41" s="87">
        <f t="shared" si="0"/>
        <v>1713</v>
      </c>
      <c r="E41" s="87">
        <f t="shared" si="1"/>
        <v>21</v>
      </c>
      <c r="F41" s="106">
        <f t="shared" si="2"/>
        <v>1.2259194395796849</v>
      </c>
      <c r="G41" s="87">
        <v>21</v>
      </c>
      <c r="H41" s="87">
        <v>0</v>
      </c>
      <c r="I41" s="87">
        <f t="shared" si="3"/>
        <v>1692</v>
      </c>
      <c r="J41" s="88">
        <f t="shared" si="4"/>
        <v>98.774080560420316</v>
      </c>
      <c r="K41" s="87">
        <v>1183</v>
      </c>
      <c r="L41" s="88">
        <f t="shared" si="5"/>
        <v>69.060128429655578</v>
      </c>
      <c r="M41" s="87">
        <v>0</v>
      </c>
      <c r="N41" s="88">
        <f t="shared" si="6"/>
        <v>0</v>
      </c>
      <c r="O41" s="87">
        <v>335</v>
      </c>
      <c r="P41" s="87">
        <f t="shared" si="7"/>
        <v>174</v>
      </c>
      <c r="Q41" s="87">
        <v>80</v>
      </c>
      <c r="R41" s="87">
        <v>94</v>
      </c>
      <c r="S41" s="87">
        <v>0</v>
      </c>
      <c r="T41" s="88">
        <f t="shared" si="8"/>
        <v>10.157618213660244</v>
      </c>
      <c r="U41" s="87">
        <v>2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52</v>
      </c>
      <c r="B42" s="86" t="s">
        <v>329</v>
      </c>
      <c r="C42" s="85" t="s">
        <v>330</v>
      </c>
      <c r="D42" s="87">
        <f t="shared" si="0"/>
        <v>9026</v>
      </c>
      <c r="E42" s="87">
        <f t="shared" si="1"/>
        <v>4281</v>
      </c>
      <c r="F42" s="106">
        <f t="shared" si="2"/>
        <v>47.429647684467099</v>
      </c>
      <c r="G42" s="87">
        <v>4281</v>
      </c>
      <c r="H42" s="87">
        <v>0</v>
      </c>
      <c r="I42" s="87">
        <f t="shared" si="3"/>
        <v>4745</v>
      </c>
      <c r="J42" s="88">
        <f t="shared" si="4"/>
        <v>52.570352315532908</v>
      </c>
      <c r="K42" s="87">
        <v>1218</v>
      </c>
      <c r="L42" s="88">
        <f t="shared" si="5"/>
        <v>13.494349656547753</v>
      </c>
      <c r="M42" s="87">
        <v>0</v>
      </c>
      <c r="N42" s="88">
        <f t="shared" si="6"/>
        <v>0</v>
      </c>
      <c r="O42" s="87">
        <v>0</v>
      </c>
      <c r="P42" s="87">
        <f t="shared" si="7"/>
        <v>3527</v>
      </c>
      <c r="Q42" s="87">
        <v>1687</v>
      </c>
      <c r="R42" s="87">
        <v>1840</v>
      </c>
      <c r="S42" s="87">
        <v>0</v>
      </c>
      <c r="T42" s="88">
        <f t="shared" si="8"/>
        <v>39.076002658985153</v>
      </c>
      <c r="U42" s="87">
        <v>64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52</v>
      </c>
      <c r="B43" s="86" t="s">
        <v>331</v>
      </c>
      <c r="C43" s="85" t="s">
        <v>332</v>
      </c>
      <c r="D43" s="87">
        <f t="shared" si="0"/>
        <v>15724</v>
      </c>
      <c r="E43" s="87">
        <f t="shared" si="1"/>
        <v>5530</v>
      </c>
      <c r="F43" s="106">
        <f t="shared" si="2"/>
        <v>35.169168150597812</v>
      </c>
      <c r="G43" s="87">
        <v>5530</v>
      </c>
      <c r="H43" s="87">
        <v>0</v>
      </c>
      <c r="I43" s="87">
        <f t="shared" si="3"/>
        <v>10194</v>
      </c>
      <c r="J43" s="88">
        <f t="shared" si="4"/>
        <v>64.830831849402188</v>
      </c>
      <c r="K43" s="87">
        <v>4087</v>
      </c>
      <c r="L43" s="88">
        <f t="shared" si="5"/>
        <v>25.992113965911983</v>
      </c>
      <c r="M43" s="87">
        <v>0</v>
      </c>
      <c r="N43" s="88">
        <f t="shared" si="6"/>
        <v>0</v>
      </c>
      <c r="O43" s="87">
        <v>1835</v>
      </c>
      <c r="P43" s="87">
        <f t="shared" si="7"/>
        <v>4272</v>
      </c>
      <c r="Q43" s="87">
        <v>1706</v>
      </c>
      <c r="R43" s="87">
        <v>2566</v>
      </c>
      <c r="S43" s="87">
        <v>0</v>
      </c>
      <c r="T43" s="88">
        <f t="shared" si="8"/>
        <v>27.168659374205035</v>
      </c>
      <c r="U43" s="87">
        <v>79</v>
      </c>
      <c r="V43" s="85" t="s">
        <v>262</v>
      </c>
      <c r="W43" s="85"/>
      <c r="X43" s="85"/>
      <c r="Y43" s="85"/>
      <c r="Z43" s="85" t="s">
        <v>262</v>
      </c>
      <c r="AA43" s="85"/>
      <c r="AB43" s="85"/>
      <c r="AC43" s="85"/>
      <c r="AD43" s="115" t="s">
        <v>261</v>
      </c>
    </row>
    <row r="44" spans="1:30" ht="13.5" customHeight="1" x14ac:dyDescent="0.15">
      <c r="A44" s="85" t="s">
        <v>52</v>
      </c>
      <c r="B44" s="86" t="s">
        <v>333</v>
      </c>
      <c r="C44" s="85" t="s">
        <v>334</v>
      </c>
      <c r="D44" s="87">
        <f t="shared" si="0"/>
        <v>4864</v>
      </c>
      <c r="E44" s="87">
        <f t="shared" si="1"/>
        <v>2448</v>
      </c>
      <c r="F44" s="106">
        <f t="shared" si="2"/>
        <v>50.328947368421048</v>
      </c>
      <c r="G44" s="87">
        <v>2448</v>
      </c>
      <c r="H44" s="87">
        <v>0</v>
      </c>
      <c r="I44" s="87">
        <f t="shared" si="3"/>
        <v>2416</v>
      </c>
      <c r="J44" s="88">
        <f t="shared" si="4"/>
        <v>49.671052631578952</v>
      </c>
      <c r="K44" s="87">
        <v>0</v>
      </c>
      <c r="L44" s="88">
        <f t="shared" si="5"/>
        <v>0</v>
      </c>
      <c r="M44" s="87">
        <v>0</v>
      </c>
      <c r="N44" s="88">
        <f t="shared" si="6"/>
        <v>0</v>
      </c>
      <c r="O44" s="87">
        <v>0</v>
      </c>
      <c r="P44" s="87">
        <f t="shared" si="7"/>
        <v>2416</v>
      </c>
      <c r="Q44" s="87">
        <v>734</v>
      </c>
      <c r="R44" s="87">
        <v>1682</v>
      </c>
      <c r="S44" s="87">
        <v>0</v>
      </c>
      <c r="T44" s="88">
        <f t="shared" si="8"/>
        <v>49.671052631578952</v>
      </c>
      <c r="U44" s="87">
        <v>15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52</v>
      </c>
      <c r="B45" s="86" t="s">
        <v>335</v>
      </c>
      <c r="C45" s="85" t="s">
        <v>336</v>
      </c>
      <c r="D45" s="87">
        <f t="shared" si="0"/>
        <v>16659</v>
      </c>
      <c r="E45" s="87">
        <f t="shared" si="1"/>
        <v>5114</v>
      </c>
      <c r="F45" s="106">
        <f t="shared" si="2"/>
        <v>30.698121135722435</v>
      </c>
      <c r="G45" s="87">
        <v>5114</v>
      </c>
      <c r="H45" s="87">
        <v>0</v>
      </c>
      <c r="I45" s="87">
        <f t="shared" si="3"/>
        <v>11545</v>
      </c>
      <c r="J45" s="88">
        <f t="shared" si="4"/>
        <v>69.301878864277569</v>
      </c>
      <c r="K45" s="87">
        <v>2191</v>
      </c>
      <c r="L45" s="88">
        <f t="shared" si="5"/>
        <v>13.152049942973768</v>
      </c>
      <c r="M45" s="87">
        <v>0</v>
      </c>
      <c r="N45" s="88">
        <f t="shared" si="6"/>
        <v>0</v>
      </c>
      <c r="O45" s="87">
        <v>3760</v>
      </c>
      <c r="P45" s="87">
        <f t="shared" si="7"/>
        <v>5594</v>
      </c>
      <c r="Q45" s="87">
        <v>1615</v>
      </c>
      <c r="R45" s="87">
        <v>3979</v>
      </c>
      <c r="S45" s="87">
        <v>0</v>
      </c>
      <c r="T45" s="88">
        <f t="shared" si="8"/>
        <v>33.579446545410889</v>
      </c>
      <c r="U45" s="87">
        <v>66</v>
      </c>
      <c r="V45" s="85"/>
      <c r="W45" s="85"/>
      <c r="X45" s="85" t="s">
        <v>262</v>
      </c>
      <c r="Y45" s="85"/>
      <c r="Z45" s="85"/>
      <c r="AA45" s="85"/>
      <c r="AB45" s="85" t="s">
        <v>262</v>
      </c>
      <c r="AC45" s="85"/>
      <c r="AD45" s="115" t="s">
        <v>261</v>
      </c>
    </row>
    <row r="46" spans="1:30" ht="13.5" customHeight="1" x14ac:dyDescent="0.15">
      <c r="A46" s="85" t="s">
        <v>52</v>
      </c>
      <c r="B46" s="86" t="s">
        <v>337</v>
      </c>
      <c r="C46" s="85" t="s">
        <v>338</v>
      </c>
      <c r="D46" s="87">
        <f t="shared" si="0"/>
        <v>12782</v>
      </c>
      <c r="E46" s="87">
        <f t="shared" si="1"/>
        <v>2152</v>
      </c>
      <c r="F46" s="106">
        <f t="shared" si="2"/>
        <v>16.83617587232045</v>
      </c>
      <c r="G46" s="87">
        <v>2152</v>
      </c>
      <c r="H46" s="87">
        <v>0</v>
      </c>
      <c r="I46" s="87">
        <f t="shared" si="3"/>
        <v>10630</v>
      </c>
      <c r="J46" s="88">
        <f t="shared" si="4"/>
        <v>83.163824127679547</v>
      </c>
      <c r="K46" s="87">
        <v>2257</v>
      </c>
      <c r="L46" s="88">
        <f t="shared" si="5"/>
        <v>17.65764356125802</v>
      </c>
      <c r="M46" s="87">
        <v>0</v>
      </c>
      <c r="N46" s="88">
        <f t="shared" si="6"/>
        <v>0</v>
      </c>
      <c r="O46" s="87">
        <v>668</v>
      </c>
      <c r="P46" s="87">
        <f t="shared" si="7"/>
        <v>7705</v>
      </c>
      <c r="Q46" s="87">
        <v>4238</v>
      </c>
      <c r="R46" s="87">
        <v>3467</v>
      </c>
      <c r="S46" s="87">
        <v>0</v>
      </c>
      <c r="T46" s="88">
        <f t="shared" si="8"/>
        <v>60.280081364418713</v>
      </c>
      <c r="U46" s="87">
        <v>79</v>
      </c>
      <c r="V46" s="85"/>
      <c r="W46" s="85"/>
      <c r="X46" s="85" t="s">
        <v>262</v>
      </c>
      <c r="Y46" s="85"/>
      <c r="Z46" s="85"/>
      <c r="AA46" s="85"/>
      <c r="AB46" s="85" t="s">
        <v>262</v>
      </c>
      <c r="AC46" s="85"/>
      <c r="AD46" s="115" t="s">
        <v>261</v>
      </c>
    </row>
    <row r="47" spans="1:30" ht="13.5" customHeight="1" x14ac:dyDescent="0.15">
      <c r="A47" s="85" t="s">
        <v>52</v>
      </c>
      <c r="B47" s="86" t="s">
        <v>339</v>
      </c>
      <c r="C47" s="85" t="s">
        <v>340</v>
      </c>
      <c r="D47" s="87">
        <f t="shared" si="0"/>
        <v>2153</v>
      </c>
      <c r="E47" s="87">
        <f t="shared" si="1"/>
        <v>645</v>
      </c>
      <c r="F47" s="106">
        <f t="shared" si="2"/>
        <v>29.958197863446358</v>
      </c>
      <c r="G47" s="87">
        <v>645</v>
      </c>
      <c r="H47" s="87">
        <v>0</v>
      </c>
      <c r="I47" s="87">
        <f t="shared" si="3"/>
        <v>1508</v>
      </c>
      <c r="J47" s="88">
        <f t="shared" si="4"/>
        <v>70.041802136553642</v>
      </c>
      <c r="K47" s="87">
        <v>1036</v>
      </c>
      <c r="L47" s="88">
        <f t="shared" si="5"/>
        <v>48.118903855085925</v>
      </c>
      <c r="M47" s="87">
        <v>0</v>
      </c>
      <c r="N47" s="88">
        <f t="shared" si="6"/>
        <v>0</v>
      </c>
      <c r="O47" s="87">
        <v>193</v>
      </c>
      <c r="P47" s="87">
        <f t="shared" si="7"/>
        <v>279</v>
      </c>
      <c r="Q47" s="87">
        <v>122</v>
      </c>
      <c r="R47" s="87">
        <v>157</v>
      </c>
      <c r="S47" s="87">
        <v>0</v>
      </c>
      <c r="T47" s="88">
        <f t="shared" si="8"/>
        <v>12.958662331630283</v>
      </c>
      <c r="U47" s="87">
        <v>8</v>
      </c>
      <c r="V47" s="85" t="s">
        <v>262</v>
      </c>
      <c r="W47" s="85"/>
      <c r="X47" s="85"/>
      <c r="Y47" s="85"/>
      <c r="Z47" s="85" t="s">
        <v>262</v>
      </c>
      <c r="AA47" s="85"/>
      <c r="AB47" s="85"/>
      <c r="AC47" s="85"/>
      <c r="AD47" s="115" t="s">
        <v>261</v>
      </c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7">
    <sortCondition ref="A8:A47"/>
    <sortCondition ref="B8:B47"/>
    <sortCondition ref="C8:C4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青森県</v>
      </c>
      <c r="B7" s="90" t="str">
        <f>水洗化人口等!B7</f>
        <v>02000</v>
      </c>
      <c r="C7" s="89" t="s">
        <v>198</v>
      </c>
      <c r="D7" s="91">
        <f t="shared" ref="D7:D47" si="0">SUM(E7,+H7,+K7)</f>
        <v>397547</v>
      </c>
      <c r="E7" s="91">
        <f t="shared" ref="E7:E47" si="1">SUM(F7:G7)</f>
        <v>0</v>
      </c>
      <c r="F7" s="91">
        <f>SUM(F$8:F$207)</f>
        <v>0</v>
      </c>
      <c r="G7" s="91">
        <f>SUM(G$8:G$207)</f>
        <v>0</v>
      </c>
      <c r="H7" s="91">
        <f t="shared" ref="H7:H47" si="2">SUM(I7:J7)</f>
        <v>8750</v>
      </c>
      <c r="I7" s="91">
        <f>SUM(I$8:I$207)</f>
        <v>0</v>
      </c>
      <c r="J7" s="91">
        <f>SUM(J$8:J$207)</f>
        <v>8750</v>
      </c>
      <c r="K7" s="91">
        <f t="shared" ref="K7:K47" si="3">SUM(L7:M7)</f>
        <v>388797</v>
      </c>
      <c r="L7" s="91">
        <f>SUM(L$8:L$207)</f>
        <v>98755</v>
      </c>
      <c r="M7" s="91">
        <f>SUM(M$8:M$207)</f>
        <v>290042</v>
      </c>
      <c r="N7" s="91">
        <f t="shared" ref="N7:N47" si="4">SUM(O7,+V7,+AC7)</f>
        <v>397547</v>
      </c>
      <c r="O7" s="91">
        <f t="shared" ref="O7:O47" si="5">SUM(P7:U7)</f>
        <v>98755</v>
      </c>
      <c r="P7" s="91">
        <f t="shared" ref="P7:U7" si="6">SUM(P$8:P$207)</f>
        <v>98755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47" si="7">SUM(W7:AB7)</f>
        <v>298792</v>
      </c>
      <c r="W7" s="91">
        <f t="shared" ref="W7:AB7" si="8">SUM(W$8:W$207)</f>
        <v>298792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47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47" si="10">SUM(AG7:AI7)</f>
        <v>10105</v>
      </c>
      <c r="AG7" s="91">
        <f>SUM(AG$8:AG$207)</f>
        <v>10105</v>
      </c>
      <c r="AH7" s="91">
        <f>SUM(AH$8:AH$207)</f>
        <v>0</v>
      </c>
      <c r="AI7" s="91">
        <f>SUM(AI$8:AI$207)</f>
        <v>0</v>
      </c>
      <c r="AJ7" s="91">
        <f t="shared" ref="AJ7:AJ47" si="11">SUM(AK7:AS7)</f>
        <v>10125</v>
      </c>
      <c r="AK7" s="91">
        <f t="shared" ref="AK7:AS7" si="12">SUM(AK$8:AK$207)</f>
        <v>34</v>
      </c>
      <c r="AL7" s="91">
        <f t="shared" si="12"/>
        <v>0</v>
      </c>
      <c r="AM7" s="91">
        <f t="shared" si="12"/>
        <v>4300</v>
      </c>
      <c r="AN7" s="91">
        <f t="shared" si="12"/>
        <v>1388</v>
      </c>
      <c r="AO7" s="91">
        <f t="shared" si="12"/>
        <v>0</v>
      </c>
      <c r="AP7" s="91">
        <f t="shared" si="12"/>
        <v>0</v>
      </c>
      <c r="AQ7" s="91">
        <f t="shared" si="12"/>
        <v>4162</v>
      </c>
      <c r="AR7" s="91">
        <f t="shared" si="12"/>
        <v>0</v>
      </c>
      <c r="AS7" s="91">
        <f t="shared" si="12"/>
        <v>241</v>
      </c>
      <c r="AT7" s="91">
        <f t="shared" ref="AT7:AT47" si="13">SUM(AU7:AY7)</f>
        <v>35</v>
      </c>
      <c r="AU7" s="91">
        <f>SUM(AU$8:AU$207)</f>
        <v>14</v>
      </c>
      <c r="AV7" s="91">
        <f>SUM(AV$8:AV$207)</f>
        <v>0</v>
      </c>
      <c r="AW7" s="91">
        <f>SUM(AW$8:AW$207)</f>
        <v>21</v>
      </c>
      <c r="AX7" s="91">
        <f>SUM(AX$8:AX$207)</f>
        <v>0</v>
      </c>
      <c r="AY7" s="91">
        <f>SUM(AY$8:AY$207)</f>
        <v>0</v>
      </c>
      <c r="AZ7" s="91">
        <f t="shared" ref="AZ7:AZ47" si="14">SUM(BA7:BC7)</f>
        <v>1232</v>
      </c>
      <c r="BA7" s="91">
        <f>SUM(BA$8:BA$207)</f>
        <v>1232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52</v>
      </c>
      <c r="B8" s="96" t="s">
        <v>259</v>
      </c>
      <c r="C8" s="85" t="s">
        <v>260</v>
      </c>
      <c r="D8" s="87">
        <f t="shared" si="0"/>
        <v>56549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56549</v>
      </c>
      <c r="L8" s="87">
        <v>11006</v>
      </c>
      <c r="M8" s="87">
        <v>45543</v>
      </c>
      <c r="N8" s="87">
        <f t="shared" si="4"/>
        <v>56549</v>
      </c>
      <c r="O8" s="87">
        <f t="shared" si="5"/>
        <v>11006</v>
      </c>
      <c r="P8" s="87">
        <v>11006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45543</v>
      </c>
      <c r="W8" s="87">
        <v>45543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2095</v>
      </c>
      <c r="AG8" s="87">
        <v>2095</v>
      </c>
      <c r="AH8" s="87">
        <v>0</v>
      </c>
      <c r="AI8" s="87">
        <v>0</v>
      </c>
      <c r="AJ8" s="87">
        <f t="shared" si="11"/>
        <v>2095</v>
      </c>
      <c r="AK8" s="87">
        <v>0</v>
      </c>
      <c r="AL8" s="87">
        <v>0</v>
      </c>
      <c r="AM8" s="87">
        <v>2095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52</v>
      </c>
      <c r="B9" s="96" t="s">
        <v>263</v>
      </c>
      <c r="C9" s="85" t="s">
        <v>264</v>
      </c>
      <c r="D9" s="87">
        <f t="shared" si="0"/>
        <v>17574</v>
      </c>
      <c r="E9" s="87">
        <f t="shared" si="1"/>
        <v>0</v>
      </c>
      <c r="F9" s="87">
        <v>0</v>
      </c>
      <c r="G9" s="87">
        <v>0</v>
      </c>
      <c r="H9" s="87">
        <f t="shared" si="2"/>
        <v>8750</v>
      </c>
      <c r="I9" s="87">
        <v>0</v>
      </c>
      <c r="J9" s="87">
        <v>8750</v>
      </c>
      <c r="K9" s="87">
        <f t="shared" si="3"/>
        <v>8824</v>
      </c>
      <c r="L9" s="87">
        <v>3153</v>
      </c>
      <c r="M9" s="87">
        <v>5671</v>
      </c>
      <c r="N9" s="87">
        <f t="shared" si="4"/>
        <v>17574</v>
      </c>
      <c r="O9" s="87">
        <f t="shared" si="5"/>
        <v>3153</v>
      </c>
      <c r="P9" s="87">
        <v>3153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14421</v>
      </c>
      <c r="W9" s="87">
        <v>14421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26</v>
      </c>
      <c r="AG9" s="87">
        <v>26</v>
      </c>
      <c r="AH9" s="87">
        <v>0</v>
      </c>
      <c r="AI9" s="87">
        <v>0</v>
      </c>
      <c r="AJ9" s="87">
        <f t="shared" si="11"/>
        <v>26</v>
      </c>
      <c r="AK9" s="87">
        <v>0</v>
      </c>
      <c r="AL9" s="87">
        <v>0</v>
      </c>
      <c r="AM9" s="87">
        <v>26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52</v>
      </c>
      <c r="B10" s="96" t="s">
        <v>265</v>
      </c>
      <c r="C10" s="85" t="s">
        <v>266</v>
      </c>
      <c r="D10" s="87">
        <f t="shared" si="0"/>
        <v>75933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75933</v>
      </c>
      <c r="L10" s="87">
        <v>24485</v>
      </c>
      <c r="M10" s="87">
        <v>51448</v>
      </c>
      <c r="N10" s="87">
        <f t="shared" si="4"/>
        <v>75933</v>
      </c>
      <c r="O10" s="87">
        <f t="shared" si="5"/>
        <v>24485</v>
      </c>
      <c r="P10" s="87">
        <v>24485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51448</v>
      </c>
      <c r="W10" s="87">
        <v>51448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3111</v>
      </c>
      <c r="AG10" s="87">
        <v>3111</v>
      </c>
      <c r="AH10" s="87">
        <v>0</v>
      </c>
      <c r="AI10" s="87">
        <v>0</v>
      </c>
      <c r="AJ10" s="87">
        <f t="shared" si="11"/>
        <v>3111</v>
      </c>
      <c r="AK10" s="87">
        <v>0</v>
      </c>
      <c r="AL10" s="87">
        <v>0</v>
      </c>
      <c r="AM10" s="87">
        <v>95</v>
      </c>
      <c r="AN10" s="87">
        <v>0</v>
      </c>
      <c r="AO10" s="87">
        <v>0</v>
      </c>
      <c r="AP10" s="87">
        <v>0</v>
      </c>
      <c r="AQ10" s="87">
        <v>2919</v>
      </c>
      <c r="AR10" s="87">
        <v>0</v>
      </c>
      <c r="AS10" s="87">
        <v>97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52</v>
      </c>
      <c r="B11" s="96" t="s">
        <v>267</v>
      </c>
      <c r="C11" s="85" t="s">
        <v>268</v>
      </c>
      <c r="D11" s="87">
        <f t="shared" si="0"/>
        <v>9722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9722</v>
      </c>
      <c r="L11" s="87">
        <v>1307</v>
      </c>
      <c r="M11" s="87">
        <v>8415</v>
      </c>
      <c r="N11" s="87">
        <f t="shared" si="4"/>
        <v>9722</v>
      </c>
      <c r="O11" s="87">
        <f t="shared" si="5"/>
        <v>1307</v>
      </c>
      <c r="P11" s="87">
        <v>1307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8415</v>
      </c>
      <c r="W11" s="87">
        <v>8415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</v>
      </c>
      <c r="AG11" s="87">
        <v>6</v>
      </c>
      <c r="AH11" s="87">
        <v>0</v>
      </c>
      <c r="AI11" s="87">
        <v>0</v>
      </c>
      <c r="AJ11" s="87">
        <f t="shared" si="11"/>
        <v>6</v>
      </c>
      <c r="AK11" s="87">
        <v>0</v>
      </c>
      <c r="AL11" s="87">
        <v>0</v>
      </c>
      <c r="AM11" s="87">
        <v>6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1</v>
      </c>
      <c r="AU11" s="87">
        <v>0</v>
      </c>
      <c r="AV11" s="87">
        <v>0</v>
      </c>
      <c r="AW11" s="87">
        <v>1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52</v>
      </c>
      <c r="B12" s="96" t="s">
        <v>269</v>
      </c>
      <c r="C12" s="85" t="s">
        <v>270</v>
      </c>
      <c r="D12" s="87">
        <f t="shared" si="0"/>
        <v>23611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23611</v>
      </c>
      <c r="L12" s="87">
        <v>5057</v>
      </c>
      <c r="M12" s="87">
        <v>18554</v>
      </c>
      <c r="N12" s="87">
        <f t="shared" si="4"/>
        <v>23611</v>
      </c>
      <c r="O12" s="87">
        <f t="shared" si="5"/>
        <v>5057</v>
      </c>
      <c r="P12" s="87">
        <v>5057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18554</v>
      </c>
      <c r="W12" s="87">
        <v>18554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900</v>
      </c>
      <c r="AG12" s="87">
        <v>900</v>
      </c>
      <c r="AH12" s="87">
        <v>0</v>
      </c>
      <c r="AI12" s="87">
        <v>0</v>
      </c>
      <c r="AJ12" s="87">
        <f t="shared" si="11"/>
        <v>900</v>
      </c>
      <c r="AK12" s="87">
        <v>0</v>
      </c>
      <c r="AL12" s="87">
        <v>0</v>
      </c>
      <c r="AM12" s="87">
        <v>0</v>
      </c>
      <c r="AN12" s="87">
        <v>649</v>
      </c>
      <c r="AO12" s="87">
        <v>0</v>
      </c>
      <c r="AP12" s="87">
        <v>0</v>
      </c>
      <c r="AQ12" s="87">
        <v>251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52</v>
      </c>
      <c r="B13" s="96" t="s">
        <v>271</v>
      </c>
      <c r="C13" s="85" t="s">
        <v>272</v>
      </c>
      <c r="D13" s="87">
        <f t="shared" si="0"/>
        <v>13867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13867</v>
      </c>
      <c r="L13" s="87">
        <v>2142</v>
      </c>
      <c r="M13" s="87">
        <v>11725</v>
      </c>
      <c r="N13" s="87">
        <f t="shared" si="4"/>
        <v>13867</v>
      </c>
      <c r="O13" s="87">
        <f t="shared" si="5"/>
        <v>2142</v>
      </c>
      <c r="P13" s="87">
        <v>2142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11725</v>
      </c>
      <c r="W13" s="87">
        <v>11725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20</v>
      </c>
      <c r="AG13" s="87">
        <v>20</v>
      </c>
      <c r="AH13" s="87">
        <v>0</v>
      </c>
      <c r="AI13" s="87">
        <v>0</v>
      </c>
      <c r="AJ13" s="87">
        <f t="shared" si="11"/>
        <v>20</v>
      </c>
      <c r="AK13" s="87">
        <v>0</v>
      </c>
      <c r="AL13" s="87">
        <v>0</v>
      </c>
      <c r="AM13" s="87">
        <v>20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2</v>
      </c>
      <c r="AU13" s="87">
        <v>0</v>
      </c>
      <c r="AV13" s="87">
        <v>0</v>
      </c>
      <c r="AW13" s="87">
        <v>2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52</v>
      </c>
      <c r="B14" s="96" t="s">
        <v>273</v>
      </c>
      <c r="C14" s="85" t="s">
        <v>274</v>
      </c>
      <c r="D14" s="87">
        <f t="shared" si="0"/>
        <v>12598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12598</v>
      </c>
      <c r="L14" s="87">
        <v>1144</v>
      </c>
      <c r="M14" s="87">
        <v>11454</v>
      </c>
      <c r="N14" s="87">
        <f t="shared" si="4"/>
        <v>12598</v>
      </c>
      <c r="O14" s="87">
        <f t="shared" si="5"/>
        <v>1144</v>
      </c>
      <c r="P14" s="87">
        <v>1144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11454</v>
      </c>
      <c r="W14" s="87">
        <v>11454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617</v>
      </c>
      <c r="AG14" s="87">
        <v>617</v>
      </c>
      <c r="AH14" s="87">
        <v>0</v>
      </c>
      <c r="AI14" s="87">
        <v>0</v>
      </c>
      <c r="AJ14" s="87">
        <f t="shared" si="11"/>
        <v>617</v>
      </c>
      <c r="AK14" s="87">
        <v>0</v>
      </c>
      <c r="AL14" s="87">
        <v>0</v>
      </c>
      <c r="AM14" s="87">
        <v>66</v>
      </c>
      <c r="AN14" s="87">
        <v>551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6</v>
      </c>
      <c r="AU14" s="87">
        <v>0</v>
      </c>
      <c r="AV14" s="87">
        <v>0</v>
      </c>
      <c r="AW14" s="87">
        <v>6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52</v>
      </c>
      <c r="B15" s="96" t="s">
        <v>275</v>
      </c>
      <c r="C15" s="85" t="s">
        <v>276</v>
      </c>
      <c r="D15" s="87">
        <f t="shared" si="0"/>
        <v>41358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41358</v>
      </c>
      <c r="L15" s="87">
        <v>9976</v>
      </c>
      <c r="M15" s="87">
        <v>31382</v>
      </c>
      <c r="N15" s="87">
        <f t="shared" si="4"/>
        <v>41358</v>
      </c>
      <c r="O15" s="87">
        <f t="shared" si="5"/>
        <v>9976</v>
      </c>
      <c r="P15" s="87">
        <v>9976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31382</v>
      </c>
      <c r="W15" s="87">
        <v>31382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80</v>
      </c>
      <c r="AG15" s="87">
        <v>80</v>
      </c>
      <c r="AH15" s="87">
        <v>0</v>
      </c>
      <c r="AI15" s="87">
        <v>0</v>
      </c>
      <c r="AJ15" s="87">
        <f t="shared" si="11"/>
        <v>80</v>
      </c>
      <c r="AK15" s="87">
        <v>0</v>
      </c>
      <c r="AL15" s="87">
        <v>0</v>
      </c>
      <c r="AM15" s="87">
        <v>80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822</v>
      </c>
      <c r="BA15" s="87">
        <v>822</v>
      </c>
      <c r="BB15" s="87">
        <v>0</v>
      </c>
      <c r="BC15" s="87">
        <v>0</v>
      </c>
    </row>
    <row r="16" spans="1:55" ht="13.5" customHeight="1" x14ac:dyDescent="0.15">
      <c r="A16" s="98" t="s">
        <v>52</v>
      </c>
      <c r="B16" s="96" t="s">
        <v>277</v>
      </c>
      <c r="C16" s="85" t="s">
        <v>278</v>
      </c>
      <c r="D16" s="87">
        <f t="shared" si="0"/>
        <v>10750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10750</v>
      </c>
      <c r="L16" s="87">
        <v>2539</v>
      </c>
      <c r="M16" s="87">
        <v>8211</v>
      </c>
      <c r="N16" s="87">
        <f t="shared" si="4"/>
        <v>10750</v>
      </c>
      <c r="O16" s="87">
        <f t="shared" si="5"/>
        <v>2539</v>
      </c>
      <c r="P16" s="87">
        <v>2539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8211</v>
      </c>
      <c r="W16" s="87">
        <v>8211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406</v>
      </c>
      <c r="AG16" s="87">
        <v>406</v>
      </c>
      <c r="AH16" s="87">
        <v>0</v>
      </c>
      <c r="AI16" s="87">
        <v>0</v>
      </c>
      <c r="AJ16" s="87">
        <f t="shared" si="11"/>
        <v>406</v>
      </c>
      <c r="AK16" s="87">
        <v>0</v>
      </c>
      <c r="AL16" s="87">
        <v>0</v>
      </c>
      <c r="AM16" s="87">
        <v>0</v>
      </c>
      <c r="AN16" s="87">
        <v>113</v>
      </c>
      <c r="AO16" s="87">
        <v>0</v>
      </c>
      <c r="AP16" s="87">
        <v>0</v>
      </c>
      <c r="AQ16" s="87">
        <v>293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52</v>
      </c>
      <c r="B17" s="96" t="s">
        <v>279</v>
      </c>
      <c r="C17" s="85" t="s">
        <v>280</v>
      </c>
      <c r="D17" s="87">
        <f t="shared" si="0"/>
        <v>4250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4250</v>
      </c>
      <c r="L17" s="87">
        <v>1143</v>
      </c>
      <c r="M17" s="87">
        <v>3107</v>
      </c>
      <c r="N17" s="87">
        <f t="shared" si="4"/>
        <v>4250</v>
      </c>
      <c r="O17" s="87">
        <f t="shared" si="5"/>
        <v>1143</v>
      </c>
      <c r="P17" s="87">
        <v>1143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3107</v>
      </c>
      <c r="W17" s="87">
        <v>3107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6</v>
      </c>
      <c r="AG17" s="87">
        <v>6</v>
      </c>
      <c r="AH17" s="87">
        <v>0</v>
      </c>
      <c r="AI17" s="87">
        <v>0</v>
      </c>
      <c r="AJ17" s="87">
        <f t="shared" si="11"/>
        <v>6</v>
      </c>
      <c r="AK17" s="87">
        <v>0</v>
      </c>
      <c r="AL17" s="87">
        <v>0</v>
      </c>
      <c r="AM17" s="87">
        <v>6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52</v>
      </c>
      <c r="B18" s="96" t="s">
        <v>281</v>
      </c>
      <c r="C18" s="85" t="s">
        <v>282</v>
      </c>
      <c r="D18" s="87">
        <f t="shared" si="0"/>
        <v>5790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5790</v>
      </c>
      <c r="L18" s="87">
        <v>941</v>
      </c>
      <c r="M18" s="87">
        <v>4849</v>
      </c>
      <c r="N18" s="87">
        <f t="shared" si="4"/>
        <v>5790</v>
      </c>
      <c r="O18" s="87">
        <f t="shared" si="5"/>
        <v>941</v>
      </c>
      <c r="P18" s="87">
        <v>941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4849</v>
      </c>
      <c r="W18" s="87">
        <v>4849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201</v>
      </c>
      <c r="AG18" s="87">
        <v>201</v>
      </c>
      <c r="AH18" s="87">
        <v>0</v>
      </c>
      <c r="AI18" s="87">
        <v>0</v>
      </c>
      <c r="AJ18" s="87">
        <f t="shared" si="11"/>
        <v>201</v>
      </c>
      <c r="AK18" s="87">
        <v>0</v>
      </c>
      <c r="AL18" s="87">
        <v>0</v>
      </c>
      <c r="AM18" s="87">
        <v>201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10</v>
      </c>
      <c r="AU18" s="87">
        <v>0</v>
      </c>
      <c r="AV18" s="87">
        <v>0</v>
      </c>
      <c r="AW18" s="87">
        <v>10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52</v>
      </c>
      <c r="B19" s="96" t="s">
        <v>283</v>
      </c>
      <c r="C19" s="85" t="s">
        <v>284</v>
      </c>
      <c r="D19" s="87">
        <f t="shared" si="0"/>
        <v>1831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1831</v>
      </c>
      <c r="L19" s="87">
        <v>469</v>
      </c>
      <c r="M19" s="87">
        <v>1362</v>
      </c>
      <c r="N19" s="87">
        <f t="shared" si="4"/>
        <v>1831</v>
      </c>
      <c r="O19" s="87">
        <f t="shared" si="5"/>
        <v>469</v>
      </c>
      <c r="P19" s="87">
        <v>469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1362</v>
      </c>
      <c r="W19" s="87">
        <v>1362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75</v>
      </c>
      <c r="AG19" s="87">
        <v>75</v>
      </c>
      <c r="AH19" s="87">
        <v>0</v>
      </c>
      <c r="AI19" s="87">
        <v>0</v>
      </c>
      <c r="AJ19" s="87">
        <f t="shared" si="11"/>
        <v>75</v>
      </c>
      <c r="AK19" s="87">
        <v>0</v>
      </c>
      <c r="AL19" s="87">
        <v>0</v>
      </c>
      <c r="AM19" s="87">
        <v>75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52</v>
      </c>
      <c r="B20" s="96" t="s">
        <v>285</v>
      </c>
      <c r="C20" s="85" t="s">
        <v>286</v>
      </c>
      <c r="D20" s="87">
        <f t="shared" si="0"/>
        <v>1705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1705</v>
      </c>
      <c r="L20" s="87">
        <v>137</v>
      </c>
      <c r="M20" s="87">
        <v>1568</v>
      </c>
      <c r="N20" s="87">
        <f t="shared" si="4"/>
        <v>1705</v>
      </c>
      <c r="O20" s="87">
        <f t="shared" si="5"/>
        <v>137</v>
      </c>
      <c r="P20" s="87">
        <v>137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1568</v>
      </c>
      <c r="W20" s="87">
        <v>1568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70</v>
      </c>
      <c r="AG20" s="87">
        <v>70</v>
      </c>
      <c r="AH20" s="87">
        <v>0</v>
      </c>
      <c r="AI20" s="87">
        <v>0</v>
      </c>
      <c r="AJ20" s="87">
        <f t="shared" si="11"/>
        <v>70</v>
      </c>
      <c r="AK20" s="87">
        <v>0</v>
      </c>
      <c r="AL20" s="87">
        <v>0</v>
      </c>
      <c r="AM20" s="87">
        <v>70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52</v>
      </c>
      <c r="B21" s="96" t="s">
        <v>287</v>
      </c>
      <c r="C21" s="85" t="s">
        <v>288</v>
      </c>
      <c r="D21" s="87">
        <f t="shared" si="0"/>
        <v>2774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2774</v>
      </c>
      <c r="L21" s="87">
        <v>1046</v>
      </c>
      <c r="M21" s="87">
        <v>1728</v>
      </c>
      <c r="N21" s="87">
        <f t="shared" si="4"/>
        <v>2774</v>
      </c>
      <c r="O21" s="87">
        <f t="shared" si="5"/>
        <v>1046</v>
      </c>
      <c r="P21" s="87">
        <v>1046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1728</v>
      </c>
      <c r="W21" s="87">
        <v>1728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114</v>
      </c>
      <c r="AG21" s="87">
        <v>114</v>
      </c>
      <c r="AH21" s="87">
        <v>0</v>
      </c>
      <c r="AI21" s="87">
        <v>0</v>
      </c>
      <c r="AJ21" s="87">
        <f t="shared" si="11"/>
        <v>114</v>
      </c>
      <c r="AK21" s="87">
        <v>0</v>
      </c>
      <c r="AL21" s="87">
        <v>0</v>
      </c>
      <c r="AM21" s="87">
        <v>114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52</v>
      </c>
      <c r="B22" s="96" t="s">
        <v>289</v>
      </c>
      <c r="C22" s="85" t="s">
        <v>290</v>
      </c>
      <c r="D22" s="87">
        <f t="shared" si="0"/>
        <v>3254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3254</v>
      </c>
      <c r="L22" s="87">
        <v>1983</v>
      </c>
      <c r="M22" s="87">
        <v>1271</v>
      </c>
      <c r="N22" s="87">
        <f t="shared" si="4"/>
        <v>3254</v>
      </c>
      <c r="O22" s="87">
        <f t="shared" si="5"/>
        <v>1983</v>
      </c>
      <c r="P22" s="87">
        <v>1983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1271</v>
      </c>
      <c r="W22" s="87">
        <v>1271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154</v>
      </c>
      <c r="AG22" s="87">
        <v>154</v>
      </c>
      <c r="AH22" s="87">
        <v>0</v>
      </c>
      <c r="AI22" s="87">
        <v>0</v>
      </c>
      <c r="AJ22" s="87">
        <f t="shared" si="11"/>
        <v>154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154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52</v>
      </c>
      <c r="B23" s="96" t="s">
        <v>291</v>
      </c>
      <c r="C23" s="85" t="s">
        <v>292</v>
      </c>
      <c r="D23" s="87">
        <f t="shared" si="0"/>
        <v>2879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2879</v>
      </c>
      <c r="L23" s="87">
        <v>2206</v>
      </c>
      <c r="M23" s="87">
        <v>673</v>
      </c>
      <c r="N23" s="87">
        <f t="shared" si="4"/>
        <v>2879</v>
      </c>
      <c r="O23" s="87">
        <f t="shared" si="5"/>
        <v>2206</v>
      </c>
      <c r="P23" s="87">
        <v>2206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673</v>
      </c>
      <c r="W23" s="87">
        <v>673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136</v>
      </c>
      <c r="AG23" s="87">
        <v>136</v>
      </c>
      <c r="AH23" s="87">
        <v>0</v>
      </c>
      <c r="AI23" s="87">
        <v>0</v>
      </c>
      <c r="AJ23" s="87">
        <f t="shared" si="11"/>
        <v>136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136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52</v>
      </c>
      <c r="B24" s="96" t="s">
        <v>293</v>
      </c>
      <c r="C24" s="85" t="s">
        <v>294</v>
      </c>
      <c r="D24" s="87">
        <f t="shared" si="0"/>
        <v>633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633</v>
      </c>
      <c r="L24" s="87">
        <v>71</v>
      </c>
      <c r="M24" s="87">
        <v>562</v>
      </c>
      <c r="N24" s="87">
        <f t="shared" si="4"/>
        <v>633</v>
      </c>
      <c r="O24" s="87">
        <f t="shared" si="5"/>
        <v>71</v>
      </c>
      <c r="P24" s="87">
        <v>71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562</v>
      </c>
      <c r="W24" s="87">
        <v>562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</v>
      </c>
      <c r="AG24" s="87">
        <v>1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1</v>
      </c>
      <c r="AU24" s="87">
        <v>1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52</v>
      </c>
      <c r="B25" s="96" t="s">
        <v>295</v>
      </c>
      <c r="C25" s="85" t="s">
        <v>296</v>
      </c>
      <c r="D25" s="87">
        <f t="shared" si="0"/>
        <v>3061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3061</v>
      </c>
      <c r="L25" s="87">
        <v>807</v>
      </c>
      <c r="M25" s="87">
        <v>2254</v>
      </c>
      <c r="N25" s="87">
        <f t="shared" si="4"/>
        <v>3061</v>
      </c>
      <c r="O25" s="87">
        <f t="shared" si="5"/>
        <v>807</v>
      </c>
      <c r="P25" s="87">
        <v>807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2254</v>
      </c>
      <c r="W25" s="87">
        <v>2254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</v>
      </c>
      <c r="AG25" s="87">
        <v>1</v>
      </c>
      <c r="AH25" s="87">
        <v>0</v>
      </c>
      <c r="AI25" s="87">
        <v>0</v>
      </c>
      <c r="AJ25" s="87">
        <f t="shared" si="11"/>
        <v>1</v>
      </c>
      <c r="AK25" s="87">
        <v>0</v>
      </c>
      <c r="AL25" s="87">
        <v>0</v>
      </c>
      <c r="AM25" s="87">
        <v>1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52</v>
      </c>
      <c r="B26" s="96" t="s">
        <v>297</v>
      </c>
      <c r="C26" s="85" t="s">
        <v>298</v>
      </c>
      <c r="D26" s="87">
        <f t="shared" si="0"/>
        <v>3713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3713</v>
      </c>
      <c r="L26" s="87">
        <v>886</v>
      </c>
      <c r="M26" s="87">
        <v>2827</v>
      </c>
      <c r="N26" s="87">
        <f t="shared" si="4"/>
        <v>3713</v>
      </c>
      <c r="O26" s="87">
        <f t="shared" si="5"/>
        <v>886</v>
      </c>
      <c r="P26" s="87">
        <v>886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2827</v>
      </c>
      <c r="W26" s="87">
        <v>2827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5</v>
      </c>
      <c r="AG26" s="87">
        <v>5</v>
      </c>
      <c r="AH26" s="87">
        <v>0</v>
      </c>
      <c r="AI26" s="87">
        <v>0</v>
      </c>
      <c r="AJ26" s="87">
        <f t="shared" si="11"/>
        <v>5</v>
      </c>
      <c r="AK26" s="87">
        <v>0</v>
      </c>
      <c r="AL26" s="87">
        <v>0</v>
      </c>
      <c r="AM26" s="87">
        <v>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52</v>
      </c>
      <c r="B27" s="96" t="s">
        <v>299</v>
      </c>
      <c r="C27" s="85" t="s">
        <v>300</v>
      </c>
      <c r="D27" s="87">
        <f t="shared" si="0"/>
        <v>834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834</v>
      </c>
      <c r="L27" s="87">
        <v>242</v>
      </c>
      <c r="M27" s="87">
        <v>592</v>
      </c>
      <c r="N27" s="87">
        <f t="shared" si="4"/>
        <v>834</v>
      </c>
      <c r="O27" s="87">
        <f t="shared" si="5"/>
        <v>242</v>
      </c>
      <c r="P27" s="87">
        <v>242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592</v>
      </c>
      <c r="W27" s="87">
        <v>592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</v>
      </c>
      <c r="AG27" s="87">
        <v>1</v>
      </c>
      <c r="AH27" s="87">
        <v>0</v>
      </c>
      <c r="AI27" s="87">
        <v>0</v>
      </c>
      <c r="AJ27" s="87">
        <f t="shared" si="11"/>
        <v>1</v>
      </c>
      <c r="AK27" s="87">
        <v>0</v>
      </c>
      <c r="AL27" s="87">
        <v>0</v>
      </c>
      <c r="AM27" s="87">
        <v>1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52</v>
      </c>
      <c r="B28" s="96" t="s">
        <v>301</v>
      </c>
      <c r="C28" s="85" t="s">
        <v>302</v>
      </c>
      <c r="D28" s="87">
        <f t="shared" si="0"/>
        <v>3570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3570</v>
      </c>
      <c r="L28" s="87">
        <v>381</v>
      </c>
      <c r="M28" s="87">
        <v>3189</v>
      </c>
      <c r="N28" s="87">
        <f t="shared" si="4"/>
        <v>3570</v>
      </c>
      <c r="O28" s="87">
        <f t="shared" si="5"/>
        <v>381</v>
      </c>
      <c r="P28" s="87">
        <v>381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3189</v>
      </c>
      <c r="W28" s="87">
        <v>3189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52</v>
      </c>
      <c r="B29" s="96" t="s">
        <v>303</v>
      </c>
      <c r="C29" s="85" t="s">
        <v>304</v>
      </c>
      <c r="D29" s="87">
        <f t="shared" si="0"/>
        <v>3935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3935</v>
      </c>
      <c r="L29" s="87">
        <v>681</v>
      </c>
      <c r="M29" s="87">
        <v>3254</v>
      </c>
      <c r="N29" s="87">
        <f t="shared" si="4"/>
        <v>3935</v>
      </c>
      <c r="O29" s="87">
        <f t="shared" si="5"/>
        <v>681</v>
      </c>
      <c r="P29" s="87">
        <v>681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3254</v>
      </c>
      <c r="W29" s="87">
        <v>3254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148</v>
      </c>
      <c r="AG29" s="87">
        <v>148</v>
      </c>
      <c r="AH29" s="87">
        <v>0</v>
      </c>
      <c r="AI29" s="87">
        <v>0</v>
      </c>
      <c r="AJ29" s="87">
        <f t="shared" si="11"/>
        <v>148</v>
      </c>
      <c r="AK29" s="87">
        <v>0</v>
      </c>
      <c r="AL29" s="87">
        <v>0</v>
      </c>
      <c r="AM29" s="87">
        <v>41</v>
      </c>
      <c r="AN29" s="87">
        <v>0</v>
      </c>
      <c r="AO29" s="87">
        <v>0</v>
      </c>
      <c r="AP29" s="87">
        <v>0</v>
      </c>
      <c r="AQ29" s="87">
        <v>107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52</v>
      </c>
      <c r="B30" s="96" t="s">
        <v>305</v>
      </c>
      <c r="C30" s="85" t="s">
        <v>306</v>
      </c>
      <c r="D30" s="87">
        <f t="shared" si="0"/>
        <v>7094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7094</v>
      </c>
      <c r="L30" s="87">
        <v>2343</v>
      </c>
      <c r="M30" s="87">
        <v>4751</v>
      </c>
      <c r="N30" s="87">
        <f t="shared" si="4"/>
        <v>7094</v>
      </c>
      <c r="O30" s="87">
        <f t="shared" si="5"/>
        <v>2343</v>
      </c>
      <c r="P30" s="87">
        <v>2343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4751</v>
      </c>
      <c r="W30" s="87">
        <v>4751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268</v>
      </c>
      <c r="AG30" s="87">
        <v>268</v>
      </c>
      <c r="AH30" s="87">
        <v>0</v>
      </c>
      <c r="AI30" s="87">
        <v>0</v>
      </c>
      <c r="AJ30" s="87">
        <f t="shared" si="11"/>
        <v>268</v>
      </c>
      <c r="AK30" s="87">
        <v>0</v>
      </c>
      <c r="AL30" s="87">
        <v>0</v>
      </c>
      <c r="AM30" s="87">
        <v>0</v>
      </c>
      <c r="AN30" s="87">
        <v>75</v>
      </c>
      <c r="AO30" s="87">
        <v>0</v>
      </c>
      <c r="AP30" s="87">
        <v>0</v>
      </c>
      <c r="AQ30" s="87">
        <v>193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52</v>
      </c>
      <c r="B31" s="96" t="s">
        <v>307</v>
      </c>
      <c r="C31" s="85" t="s">
        <v>308</v>
      </c>
      <c r="D31" s="87">
        <f t="shared" si="0"/>
        <v>10475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10475</v>
      </c>
      <c r="L31" s="87">
        <v>1454</v>
      </c>
      <c r="M31" s="87">
        <v>9021</v>
      </c>
      <c r="N31" s="87">
        <f t="shared" si="4"/>
        <v>10475</v>
      </c>
      <c r="O31" s="87">
        <f t="shared" si="5"/>
        <v>1454</v>
      </c>
      <c r="P31" s="87">
        <v>1454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9021</v>
      </c>
      <c r="W31" s="87">
        <v>9021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118</v>
      </c>
      <c r="AG31" s="87">
        <v>118</v>
      </c>
      <c r="AH31" s="87">
        <v>0</v>
      </c>
      <c r="AI31" s="87">
        <v>0</v>
      </c>
      <c r="AJ31" s="87">
        <f t="shared" si="11"/>
        <v>118</v>
      </c>
      <c r="AK31" s="87">
        <v>0</v>
      </c>
      <c r="AL31" s="87">
        <v>0</v>
      </c>
      <c r="AM31" s="87">
        <v>118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208</v>
      </c>
      <c r="BA31" s="87">
        <v>208</v>
      </c>
      <c r="BB31" s="87">
        <v>0</v>
      </c>
      <c r="BC31" s="87">
        <v>0</v>
      </c>
    </row>
    <row r="32" spans="1:55" ht="13.5" customHeight="1" x14ac:dyDescent="0.15">
      <c r="A32" s="98" t="s">
        <v>52</v>
      </c>
      <c r="B32" s="96" t="s">
        <v>309</v>
      </c>
      <c r="C32" s="85" t="s">
        <v>310</v>
      </c>
      <c r="D32" s="87">
        <f t="shared" si="0"/>
        <v>8550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8550</v>
      </c>
      <c r="L32" s="87">
        <v>1459</v>
      </c>
      <c r="M32" s="87">
        <v>7091</v>
      </c>
      <c r="N32" s="87">
        <f t="shared" si="4"/>
        <v>8550</v>
      </c>
      <c r="O32" s="87">
        <f t="shared" si="5"/>
        <v>1459</v>
      </c>
      <c r="P32" s="87">
        <v>1459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7091</v>
      </c>
      <c r="W32" s="87">
        <v>7091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339</v>
      </c>
      <c r="AG32" s="87">
        <v>339</v>
      </c>
      <c r="AH32" s="87">
        <v>0</v>
      </c>
      <c r="AI32" s="87">
        <v>0</v>
      </c>
      <c r="AJ32" s="87">
        <f t="shared" si="11"/>
        <v>339</v>
      </c>
      <c r="AK32" s="87">
        <v>0</v>
      </c>
      <c r="AL32" s="87">
        <v>0</v>
      </c>
      <c r="AM32" s="87">
        <v>339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52</v>
      </c>
      <c r="B33" s="96" t="s">
        <v>311</v>
      </c>
      <c r="C33" s="85" t="s">
        <v>312</v>
      </c>
      <c r="D33" s="87">
        <f t="shared" si="0"/>
        <v>3003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3003</v>
      </c>
      <c r="L33" s="87">
        <v>532</v>
      </c>
      <c r="M33" s="87">
        <v>2471</v>
      </c>
      <c r="N33" s="87">
        <f t="shared" si="4"/>
        <v>3003</v>
      </c>
      <c r="O33" s="87">
        <f t="shared" si="5"/>
        <v>532</v>
      </c>
      <c r="P33" s="87">
        <v>532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2471</v>
      </c>
      <c r="W33" s="87">
        <v>2471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5</v>
      </c>
      <c r="AG33" s="87">
        <v>5</v>
      </c>
      <c r="AH33" s="87">
        <v>0</v>
      </c>
      <c r="AI33" s="87">
        <v>0</v>
      </c>
      <c r="AJ33" s="87">
        <f t="shared" si="11"/>
        <v>5</v>
      </c>
      <c r="AK33" s="87">
        <v>0</v>
      </c>
      <c r="AL33" s="87">
        <v>0</v>
      </c>
      <c r="AM33" s="87">
        <v>5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52</v>
      </c>
      <c r="B34" s="96" t="s">
        <v>313</v>
      </c>
      <c r="C34" s="85" t="s">
        <v>314</v>
      </c>
      <c r="D34" s="87">
        <f t="shared" si="0"/>
        <v>1772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1772</v>
      </c>
      <c r="L34" s="87">
        <v>734</v>
      </c>
      <c r="M34" s="87">
        <v>1038</v>
      </c>
      <c r="N34" s="87">
        <f t="shared" si="4"/>
        <v>1772</v>
      </c>
      <c r="O34" s="87">
        <f t="shared" si="5"/>
        <v>734</v>
      </c>
      <c r="P34" s="87">
        <v>734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1038</v>
      </c>
      <c r="W34" s="87">
        <v>1038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52</v>
      </c>
      <c r="B35" s="96" t="s">
        <v>315</v>
      </c>
      <c r="C35" s="85" t="s">
        <v>316</v>
      </c>
      <c r="D35" s="87">
        <f t="shared" si="0"/>
        <v>10529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10529</v>
      </c>
      <c r="L35" s="87">
        <v>1230</v>
      </c>
      <c r="M35" s="87">
        <v>9299</v>
      </c>
      <c r="N35" s="87">
        <f t="shared" si="4"/>
        <v>10529</v>
      </c>
      <c r="O35" s="87">
        <f t="shared" si="5"/>
        <v>1230</v>
      </c>
      <c r="P35" s="87">
        <v>1230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9299</v>
      </c>
      <c r="W35" s="87">
        <v>9299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349</v>
      </c>
      <c r="AG35" s="87">
        <v>349</v>
      </c>
      <c r="AH35" s="87">
        <v>0</v>
      </c>
      <c r="AI35" s="87">
        <v>0</v>
      </c>
      <c r="AJ35" s="87">
        <f t="shared" si="11"/>
        <v>349</v>
      </c>
      <c r="AK35" s="87">
        <v>0</v>
      </c>
      <c r="AL35" s="87">
        <v>0</v>
      </c>
      <c r="AM35" s="87">
        <v>349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52</v>
      </c>
      <c r="B36" s="96" t="s">
        <v>317</v>
      </c>
      <c r="C36" s="85" t="s">
        <v>318</v>
      </c>
      <c r="D36" s="87">
        <f t="shared" si="0"/>
        <v>5802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5802</v>
      </c>
      <c r="L36" s="87">
        <v>1699</v>
      </c>
      <c r="M36" s="87">
        <v>4103</v>
      </c>
      <c r="N36" s="87">
        <f t="shared" si="4"/>
        <v>5802</v>
      </c>
      <c r="O36" s="87">
        <f t="shared" si="5"/>
        <v>1699</v>
      </c>
      <c r="P36" s="87">
        <v>1699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4103</v>
      </c>
      <c r="W36" s="87">
        <v>4103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11</v>
      </c>
      <c r="AG36" s="87">
        <v>11</v>
      </c>
      <c r="AH36" s="87">
        <v>0</v>
      </c>
      <c r="AI36" s="87">
        <v>0</v>
      </c>
      <c r="AJ36" s="87">
        <f t="shared" si="11"/>
        <v>34</v>
      </c>
      <c r="AK36" s="87">
        <v>34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11</v>
      </c>
      <c r="AU36" s="87">
        <v>11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52</v>
      </c>
      <c r="B37" s="96" t="s">
        <v>319</v>
      </c>
      <c r="C37" s="85" t="s">
        <v>320</v>
      </c>
      <c r="D37" s="87">
        <f t="shared" si="0"/>
        <v>6634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6634</v>
      </c>
      <c r="L37" s="87">
        <v>1179</v>
      </c>
      <c r="M37" s="87">
        <v>5455</v>
      </c>
      <c r="N37" s="87">
        <f t="shared" si="4"/>
        <v>6634</v>
      </c>
      <c r="O37" s="87">
        <f t="shared" si="5"/>
        <v>1179</v>
      </c>
      <c r="P37" s="87">
        <v>1179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5455</v>
      </c>
      <c r="W37" s="87">
        <v>5455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10</v>
      </c>
      <c r="AG37" s="87">
        <v>10</v>
      </c>
      <c r="AH37" s="87">
        <v>0</v>
      </c>
      <c r="AI37" s="87">
        <v>0</v>
      </c>
      <c r="AJ37" s="87">
        <f t="shared" si="11"/>
        <v>10</v>
      </c>
      <c r="AK37" s="87">
        <v>0</v>
      </c>
      <c r="AL37" s="87">
        <v>0</v>
      </c>
      <c r="AM37" s="87">
        <v>10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1</v>
      </c>
      <c r="AU37" s="87">
        <v>0</v>
      </c>
      <c r="AV37" s="87">
        <v>0</v>
      </c>
      <c r="AW37" s="87">
        <v>1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52</v>
      </c>
      <c r="B38" s="96" t="s">
        <v>321</v>
      </c>
      <c r="C38" s="85" t="s">
        <v>322</v>
      </c>
      <c r="D38" s="87">
        <f t="shared" si="0"/>
        <v>3607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3607</v>
      </c>
      <c r="L38" s="87">
        <v>1005</v>
      </c>
      <c r="M38" s="87">
        <v>2602</v>
      </c>
      <c r="N38" s="87">
        <f t="shared" si="4"/>
        <v>3607</v>
      </c>
      <c r="O38" s="87">
        <f t="shared" si="5"/>
        <v>1005</v>
      </c>
      <c r="P38" s="87">
        <v>1005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2602</v>
      </c>
      <c r="W38" s="87">
        <v>2602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52</v>
      </c>
      <c r="AG38" s="87">
        <v>52</v>
      </c>
      <c r="AH38" s="87">
        <v>0</v>
      </c>
      <c r="AI38" s="87">
        <v>0</v>
      </c>
      <c r="AJ38" s="87">
        <f t="shared" si="11"/>
        <v>52</v>
      </c>
      <c r="AK38" s="87">
        <v>0</v>
      </c>
      <c r="AL38" s="87">
        <v>0</v>
      </c>
      <c r="AM38" s="87">
        <v>52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72</v>
      </c>
      <c r="BA38" s="87">
        <v>72</v>
      </c>
      <c r="BB38" s="87">
        <v>0</v>
      </c>
      <c r="BC38" s="87">
        <v>0</v>
      </c>
    </row>
    <row r="39" spans="1:55" ht="13.5" customHeight="1" x14ac:dyDescent="0.15">
      <c r="A39" s="98" t="s">
        <v>52</v>
      </c>
      <c r="B39" s="96" t="s">
        <v>323</v>
      </c>
      <c r="C39" s="85" t="s">
        <v>324</v>
      </c>
      <c r="D39" s="87">
        <f t="shared" si="0"/>
        <v>3228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3228</v>
      </c>
      <c r="L39" s="87">
        <v>1296</v>
      </c>
      <c r="M39" s="87">
        <v>1932</v>
      </c>
      <c r="N39" s="87">
        <f t="shared" si="4"/>
        <v>3228</v>
      </c>
      <c r="O39" s="87">
        <f t="shared" si="5"/>
        <v>1296</v>
      </c>
      <c r="P39" s="87">
        <v>1296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1932</v>
      </c>
      <c r="W39" s="87">
        <v>1932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64</v>
      </c>
      <c r="AG39" s="87">
        <v>64</v>
      </c>
      <c r="AH39" s="87">
        <v>0</v>
      </c>
      <c r="AI39" s="87">
        <v>0</v>
      </c>
      <c r="AJ39" s="87">
        <f t="shared" si="11"/>
        <v>64</v>
      </c>
      <c r="AK39" s="87">
        <v>0</v>
      </c>
      <c r="AL39" s="87">
        <v>0</v>
      </c>
      <c r="AM39" s="87">
        <v>64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130</v>
      </c>
      <c r="BA39" s="87">
        <v>130</v>
      </c>
      <c r="BB39" s="87">
        <v>0</v>
      </c>
      <c r="BC39" s="87">
        <v>0</v>
      </c>
    </row>
    <row r="40" spans="1:55" ht="13.5" customHeight="1" x14ac:dyDescent="0.15">
      <c r="A40" s="98" t="s">
        <v>52</v>
      </c>
      <c r="B40" s="96" t="s">
        <v>325</v>
      </c>
      <c r="C40" s="85" t="s">
        <v>326</v>
      </c>
      <c r="D40" s="87">
        <f t="shared" si="0"/>
        <v>1228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1228</v>
      </c>
      <c r="L40" s="87">
        <v>368</v>
      </c>
      <c r="M40" s="87">
        <v>860</v>
      </c>
      <c r="N40" s="87">
        <f t="shared" si="4"/>
        <v>1228</v>
      </c>
      <c r="O40" s="87">
        <f t="shared" si="5"/>
        <v>368</v>
      </c>
      <c r="P40" s="87">
        <v>368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860</v>
      </c>
      <c r="W40" s="87">
        <v>860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2</v>
      </c>
      <c r="AG40" s="87">
        <v>2</v>
      </c>
      <c r="AH40" s="87">
        <v>0</v>
      </c>
      <c r="AI40" s="87">
        <v>0</v>
      </c>
      <c r="AJ40" s="87">
        <f t="shared" si="11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2</v>
      </c>
      <c r="AU40" s="87">
        <v>2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52</v>
      </c>
      <c r="B41" s="96" t="s">
        <v>327</v>
      </c>
      <c r="C41" s="85" t="s">
        <v>328</v>
      </c>
      <c r="D41" s="87">
        <f t="shared" si="0"/>
        <v>1295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1295</v>
      </c>
      <c r="L41" s="87">
        <v>598</v>
      </c>
      <c r="M41" s="87">
        <v>697</v>
      </c>
      <c r="N41" s="87">
        <f t="shared" si="4"/>
        <v>1295</v>
      </c>
      <c r="O41" s="87">
        <f t="shared" si="5"/>
        <v>598</v>
      </c>
      <c r="P41" s="87">
        <v>598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697</v>
      </c>
      <c r="W41" s="87">
        <v>697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17</v>
      </c>
      <c r="AG41" s="87">
        <v>17</v>
      </c>
      <c r="AH41" s="87">
        <v>0</v>
      </c>
      <c r="AI41" s="87">
        <v>0</v>
      </c>
      <c r="AJ41" s="87">
        <f t="shared" si="11"/>
        <v>17</v>
      </c>
      <c r="AK41" s="87">
        <v>0</v>
      </c>
      <c r="AL41" s="87">
        <v>0</v>
      </c>
      <c r="AM41" s="87">
        <v>17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52</v>
      </c>
      <c r="B42" s="96" t="s">
        <v>329</v>
      </c>
      <c r="C42" s="85" t="s">
        <v>330</v>
      </c>
      <c r="D42" s="87">
        <f t="shared" si="0"/>
        <v>6083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6083</v>
      </c>
      <c r="L42" s="87">
        <v>3503</v>
      </c>
      <c r="M42" s="87">
        <v>2580</v>
      </c>
      <c r="N42" s="87">
        <f t="shared" si="4"/>
        <v>6083</v>
      </c>
      <c r="O42" s="87">
        <f t="shared" si="5"/>
        <v>3503</v>
      </c>
      <c r="P42" s="87">
        <v>3503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2580</v>
      </c>
      <c r="W42" s="87">
        <v>2580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152</v>
      </c>
      <c r="AG42" s="87">
        <v>152</v>
      </c>
      <c r="AH42" s="87">
        <v>0</v>
      </c>
      <c r="AI42" s="87">
        <v>0</v>
      </c>
      <c r="AJ42" s="87">
        <f t="shared" si="11"/>
        <v>152</v>
      </c>
      <c r="AK42" s="87">
        <v>0</v>
      </c>
      <c r="AL42" s="87">
        <v>0</v>
      </c>
      <c r="AM42" s="87">
        <v>152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52</v>
      </c>
      <c r="B43" s="96" t="s">
        <v>331</v>
      </c>
      <c r="C43" s="85" t="s">
        <v>332</v>
      </c>
      <c r="D43" s="87">
        <f t="shared" si="0"/>
        <v>6225</v>
      </c>
      <c r="E43" s="87">
        <f t="shared" si="1"/>
        <v>0</v>
      </c>
      <c r="F43" s="87">
        <v>0</v>
      </c>
      <c r="G43" s="87">
        <v>0</v>
      </c>
      <c r="H43" s="87">
        <f t="shared" si="2"/>
        <v>0</v>
      </c>
      <c r="I43" s="87">
        <v>0</v>
      </c>
      <c r="J43" s="87">
        <v>0</v>
      </c>
      <c r="K43" s="87">
        <f t="shared" si="3"/>
        <v>6225</v>
      </c>
      <c r="L43" s="87">
        <v>1850</v>
      </c>
      <c r="M43" s="87">
        <v>4375</v>
      </c>
      <c r="N43" s="87">
        <f t="shared" si="4"/>
        <v>6225</v>
      </c>
      <c r="O43" s="87">
        <f t="shared" si="5"/>
        <v>1850</v>
      </c>
      <c r="P43" s="87">
        <v>1850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4375</v>
      </c>
      <c r="W43" s="87">
        <v>4375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9</v>
      </c>
      <c r="AG43" s="87">
        <v>9</v>
      </c>
      <c r="AH43" s="87">
        <v>0</v>
      </c>
      <c r="AI43" s="87">
        <v>0</v>
      </c>
      <c r="AJ43" s="87">
        <f t="shared" si="11"/>
        <v>9</v>
      </c>
      <c r="AK43" s="87">
        <v>0</v>
      </c>
      <c r="AL43" s="87">
        <v>0</v>
      </c>
      <c r="AM43" s="87">
        <v>9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13"/>
        <v>1</v>
      </c>
      <c r="AU43" s="87">
        <v>0</v>
      </c>
      <c r="AV43" s="87">
        <v>0</v>
      </c>
      <c r="AW43" s="87">
        <v>1</v>
      </c>
      <c r="AX43" s="87">
        <v>0</v>
      </c>
      <c r="AY43" s="87">
        <v>0</v>
      </c>
      <c r="AZ43" s="87">
        <f t="shared" si="14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52</v>
      </c>
      <c r="B44" s="96" t="s">
        <v>333</v>
      </c>
      <c r="C44" s="85" t="s">
        <v>334</v>
      </c>
      <c r="D44" s="87">
        <f t="shared" si="0"/>
        <v>3466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3466</v>
      </c>
      <c r="L44" s="87">
        <v>1697</v>
      </c>
      <c r="M44" s="87">
        <v>1769</v>
      </c>
      <c r="N44" s="87">
        <f t="shared" si="4"/>
        <v>3466</v>
      </c>
      <c r="O44" s="87">
        <f t="shared" si="5"/>
        <v>1697</v>
      </c>
      <c r="P44" s="87">
        <v>1697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1769</v>
      </c>
      <c r="W44" s="87">
        <v>1769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87</v>
      </c>
      <c r="AG44" s="87">
        <v>87</v>
      </c>
      <c r="AH44" s="87">
        <v>0</v>
      </c>
      <c r="AI44" s="87">
        <v>0</v>
      </c>
      <c r="AJ44" s="87">
        <f t="shared" si="11"/>
        <v>87</v>
      </c>
      <c r="AK44" s="87">
        <v>0</v>
      </c>
      <c r="AL44" s="87">
        <v>0</v>
      </c>
      <c r="AM44" s="87">
        <v>87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52</v>
      </c>
      <c r="B45" s="96" t="s">
        <v>335</v>
      </c>
      <c r="C45" s="85" t="s">
        <v>336</v>
      </c>
      <c r="D45" s="87">
        <f t="shared" si="0"/>
        <v>10184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10184</v>
      </c>
      <c r="L45" s="87">
        <v>3621</v>
      </c>
      <c r="M45" s="87">
        <v>6563</v>
      </c>
      <c r="N45" s="87">
        <f t="shared" si="4"/>
        <v>10184</v>
      </c>
      <c r="O45" s="87">
        <f t="shared" si="5"/>
        <v>3621</v>
      </c>
      <c r="P45" s="87">
        <v>3621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6563</v>
      </c>
      <c r="W45" s="87">
        <v>6563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266</v>
      </c>
      <c r="AG45" s="87">
        <v>266</v>
      </c>
      <c r="AH45" s="87">
        <v>0</v>
      </c>
      <c r="AI45" s="87">
        <v>0</v>
      </c>
      <c r="AJ45" s="87">
        <f t="shared" si="11"/>
        <v>266</v>
      </c>
      <c r="AK45" s="87">
        <v>0</v>
      </c>
      <c r="AL45" s="87">
        <v>0</v>
      </c>
      <c r="AM45" s="87">
        <v>189</v>
      </c>
      <c r="AN45" s="87">
        <v>0</v>
      </c>
      <c r="AO45" s="87">
        <v>0</v>
      </c>
      <c r="AP45" s="87">
        <v>0</v>
      </c>
      <c r="AQ45" s="87">
        <v>75</v>
      </c>
      <c r="AR45" s="87">
        <v>0</v>
      </c>
      <c r="AS45" s="87">
        <v>2</v>
      </c>
      <c r="AT45" s="87">
        <f t="shared" si="13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52</v>
      </c>
      <c r="B46" s="96" t="s">
        <v>337</v>
      </c>
      <c r="C46" s="85" t="s">
        <v>338</v>
      </c>
      <c r="D46" s="87">
        <f t="shared" si="0"/>
        <v>7498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7498</v>
      </c>
      <c r="L46" s="87">
        <v>2170</v>
      </c>
      <c r="M46" s="87">
        <v>5328</v>
      </c>
      <c r="N46" s="87">
        <f t="shared" si="4"/>
        <v>7498</v>
      </c>
      <c r="O46" s="87">
        <f t="shared" si="5"/>
        <v>2170</v>
      </c>
      <c r="P46" s="87">
        <v>2170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5328</v>
      </c>
      <c r="W46" s="87">
        <v>5328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182</v>
      </c>
      <c r="AG46" s="87">
        <v>182</v>
      </c>
      <c r="AH46" s="87">
        <v>0</v>
      </c>
      <c r="AI46" s="87">
        <v>0</v>
      </c>
      <c r="AJ46" s="87">
        <f t="shared" si="11"/>
        <v>182</v>
      </c>
      <c r="AK46" s="87">
        <v>0</v>
      </c>
      <c r="AL46" s="87">
        <v>0</v>
      </c>
      <c r="AM46" s="87">
        <v>6</v>
      </c>
      <c r="AN46" s="87">
        <v>0</v>
      </c>
      <c r="AO46" s="87">
        <v>0</v>
      </c>
      <c r="AP46" s="87">
        <v>0</v>
      </c>
      <c r="AQ46" s="87">
        <v>170</v>
      </c>
      <c r="AR46" s="87">
        <v>0</v>
      </c>
      <c r="AS46" s="87">
        <v>6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52</v>
      </c>
      <c r="B47" s="96" t="s">
        <v>339</v>
      </c>
      <c r="C47" s="85" t="s">
        <v>340</v>
      </c>
      <c r="D47" s="87">
        <f t="shared" si="0"/>
        <v>683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683</v>
      </c>
      <c r="L47" s="87">
        <v>215</v>
      </c>
      <c r="M47" s="87">
        <v>468</v>
      </c>
      <c r="N47" s="87">
        <f t="shared" si="4"/>
        <v>683</v>
      </c>
      <c r="O47" s="87">
        <f t="shared" si="5"/>
        <v>215</v>
      </c>
      <c r="P47" s="87">
        <v>215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468</v>
      </c>
      <c r="W47" s="87">
        <v>468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1</v>
      </c>
      <c r="AG47" s="87">
        <v>1</v>
      </c>
      <c r="AH47" s="87">
        <v>0</v>
      </c>
      <c r="AI47" s="87">
        <v>0</v>
      </c>
      <c r="AJ47" s="87">
        <f t="shared" si="11"/>
        <v>1</v>
      </c>
      <c r="AK47" s="87">
        <v>0</v>
      </c>
      <c r="AL47" s="87">
        <v>0</v>
      </c>
      <c r="AM47" s="87">
        <v>1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7">
    <sortCondition ref="A8:A47"/>
    <sortCondition ref="B8:B47"/>
    <sortCondition ref="C8:C4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6" man="1"/>
    <brk id="31" min="1" max="46" man="1"/>
    <brk id="45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02000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02201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02202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02203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02204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02205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02206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02207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02208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02209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02210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02301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02303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02304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02307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02321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02323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02343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02361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02362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02367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02381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02384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02387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02401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02402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02405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02406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02408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02411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02412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02423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02424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02425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02426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02441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02442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02443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02445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02446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02450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2025-01-10T05:19:11Z</dcterms:modified>
</cp:coreProperties>
</file>