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8\Desktop\環境省廃棄物実態調査集約結果（47沖縄県）\"/>
    </mc:Choice>
  </mc:AlternateContent>
  <bookViews>
    <workbookView xWindow="-120" yWindow="-120" windowWidth="29040" windowHeight="1572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水洗化人口等!$A$6:$AD$47</definedName>
    <definedName name="_xlnm.Print_Area" localSheetId="2">し尿集計結果!$A$1:$M$37</definedName>
    <definedName name="_xlnm.Print_Area" localSheetId="1">し尿処理状況!$2:$48</definedName>
    <definedName name="_xlnm.Print_Area" localSheetId="0">水洗化人口等!$2:$48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C8" i="2"/>
  <c r="AC9" i="2"/>
  <c r="AC10" i="2"/>
  <c r="N10" i="2" s="1"/>
  <c r="AC11" i="2"/>
  <c r="AC12" i="2"/>
  <c r="AC13" i="2"/>
  <c r="AC14" i="2"/>
  <c r="AC15" i="2"/>
  <c r="AC16" i="2"/>
  <c r="N16" i="2" s="1"/>
  <c r="AC17" i="2"/>
  <c r="AC18" i="2"/>
  <c r="AC19" i="2"/>
  <c r="AC20" i="2"/>
  <c r="AC21" i="2"/>
  <c r="AC22" i="2"/>
  <c r="N22" i="2" s="1"/>
  <c r="AC23" i="2"/>
  <c r="AC24" i="2"/>
  <c r="AC25" i="2"/>
  <c r="AC26" i="2"/>
  <c r="AC27" i="2"/>
  <c r="AC28" i="2"/>
  <c r="N28" i="2" s="1"/>
  <c r="AC29" i="2"/>
  <c r="AC30" i="2"/>
  <c r="AC31" i="2"/>
  <c r="AC32" i="2"/>
  <c r="AC33" i="2"/>
  <c r="AC34" i="2"/>
  <c r="N34" i="2" s="1"/>
  <c r="AC35" i="2"/>
  <c r="AC36" i="2"/>
  <c r="AC37" i="2"/>
  <c r="AC38" i="2"/>
  <c r="AC39" i="2"/>
  <c r="AC40" i="2"/>
  <c r="N40" i="2" s="1"/>
  <c r="AC41" i="2"/>
  <c r="AC42" i="2"/>
  <c r="AC43" i="2"/>
  <c r="AC44" i="2"/>
  <c r="AC45" i="2"/>
  <c r="AC46" i="2"/>
  <c r="N46" i="2" s="1"/>
  <c r="AC47" i="2"/>
  <c r="AC48" i="2"/>
  <c r="V8" i="2"/>
  <c r="N8" i="2" s="1"/>
  <c r="V9" i="2"/>
  <c r="V10" i="2"/>
  <c r="V11" i="2"/>
  <c r="N11" i="2" s="1"/>
  <c r="V12" i="2"/>
  <c r="V13" i="2"/>
  <c r="V14" i="2"/>
  <c r="N14" i="2" s="1"/>
  <c r="V15" i="2"/>
  <c r="V16" i="2"/>
  <c r="V17" i="2"/>
  <c r="N17" i="2" s="1"/>
  <c r="V18" i="2"/>
  <c r="V19" i="2"/>
  <c r="V20" i="2"/>
  <c r="N20" i="2" s="1"/>
  <c r="V21" i="2"/>
  <c r="V22" i="2"/>
  <c r="V23" i="2"/>
  <c r="N23" i="2" s="1"/>
  <c r="V24" i="2"/>
  <c r="V25" i="2"/>
  <c r="V26" i="2"/>
  <c r="N26" i="2" s="1"/>
  <c r="V27" i="2"/>
  <c r="V28" i="2"/>
  <c r="V29" i="2"/>
  <c r="N29" i="2" s="1"/>
  <c r="V30" i="2"/>
  <c r="V31" i="2"/>
  <c r="V32" i="2"/>
  <c r="N32" i="2" s="1"/>
  <c r="V33" i="2"/>
  <c r="V34" i="2"/>
  <c r="V35" i="2"/>
  <c r="N35" i="2" s="1"/>
  <c r="V36" i="2"/>
  <c r="V37" i="2"/>
  <c r="V38" i="2"/>
  <c r="N38" i="2" s="1"/>
  <c r="V39" i="2"/>
  <c r="V40" i="2"/>
  <c r="V41" i="2"/>
  <c r="N41" i="2" s="1"/>
  <c r="V42" i="2"/>
  <c r="V43" i="2"/>
  <c r="V44" i="2"/>
  <c r="N44" i="2" s="1"/>
  <c r="V45" i="2"/>
  <c r="V46" i="2"/>
  <c r="V47" i="2"/>
  <c r="N47" i="2" s="1"/>
  <c r="V48" i="2"/>
  <c r="O8" i="2"/>
  <c r="O9" i="2"/>
  <c r="O10" i="2"/>
  <c r="O11" i="2"/>
  <c r="O12" i="2"/>
  <c r="N12" i="2" s="1"/>
  <c r="O13" i="2"/>
  <c r="O14" i="2"/>
  <c r="O15" i="2"/>
  <c r="O16" i="2"/>
  <c r="O17" i="2"/>
  <c r="O18" i="2"/>
  <c r="N18" i="2" s="1"/>
  <c r="O19" i="2"/>
  <c r="O20" i="2"/>
  <c r="O21" i="2"/>
  <c r="O22" i="2"/>
  <c r="O23" i="2"/>
  <c r="O24" i="2"/>
  <c r="N24" i="2" s="1"/>
  <c r="O25" i="2"/>
  <c r="O26" i="2"/>
  <c r="O27" i="2"/>
  <c r="O28" i="2"/>
  <c r="O29" i="2"/>
  <c r="O30" i="2"/>
  <c r="N30" i="2" s="1"/>
  <c r="O31" i="2"/>
  <c r="O32" i="2"/>
  <c r="O33" i="2"/>
  <c r="O34" i="2"/>
  <c r="O35" i="2"/>
  <c r="O36" i="2"/>
  <c r="N36" i="2" s="1"/>
  <c r="O37" i="2"/>
  <c r="O38" i="2"/>
  <c r="O39" i="2"/>
  <c r="O40" i="2"/>
  <c r="O41" i="2"/>
  <c r="O42" i="2"/>
  <c r="N42" i="2" s="1"/>
  <c r="O43" i="2"/>
  <c r="O44" i="2"/>
  <c r="O45" i="2"/>
  <c r="O46" i="2"/>
  <c r="O47" i="2"/>
  <c r="O48" i="2"/>
  <c r="N48" i="2" s="1"/>
  <c r="N9" i="2"/>
  <c r="N13" i="2"/>
  <c r="N15" i="2"/>
  <c r="N19" i="2"/>
  <c r="N21" i="2"/>
  <c r="N25" i="2"/>
  <c r="N27" i="2"/>
  <c r="N31" i="2"/>
  <c r="N33" i="2"/>
  <c r="N37" i="2"/>
  <c r="N39" i="2"/>
  <c r="N43" i="2"/>
  <c r="N45" i="2"/>
  <c r="K8" i="2"/>
  <c r="D8" i="2" s="1"/>
  <c r="K9" i="2"/>
  <c r="K10" i="2"/>
  <c r="K11" i="2"/>
  <c r="K12" i="2"/>
  <c r="K13" i="2"/>
  <c r="K14" i="2"/>
  <c r="D14" i="2" s="1"/>
  <c r="K15" i="2"/>
  <c r="K16" i="2"/>
  <c r="K17" i="2"/>
  <c r="K18" i="2"/>
  <c r="K19" i="2"/>
  <c r="K20" i="2"/>
  <c r="D20" i="2" s="1"/>
  <c r="K21" i="2"/>
  <c r="K22" i="2"/>
  <c r="K23" i="2"/>
  <c r="K24" i="2"/>
  <c r="K25" i="2"/>
  <c r="K26" i="2"/>
  <c r="D26" i="2" s="1"/>
  <c r="K27" i="2"/>
  <c r="K28" i="2"/>
  <c r="K29" i="2"/>
  <c r="K30" i="2"/>
  <c r="K31" i="2"/>
  <c r="K32" i="2"/>
  <c r="D32" i="2" s="1"/>
  <c r="K33" i="2"/>
  <c r="K34" i="2"/>
  <c r="K35" i="2"/>
  <c r="K36" i="2"/>
  <c r="K37" i="2"/>
  <c r="K38" i="2"/>
  <c r="D38" i="2" s="1"/>
  <c r="K39" i="2"/>
  <c r="K40" i="2"/>
  <c r="K41" i="2"/>
  <c r="K42" i="2"/>
  <c r="K43" i="2"/>
  <c r="K44" i="2"/>
  <c r="D44" i="2" s="1"/>
  <c r="K45" i="2"/>
  <c r="K46" i="2"/>
  <c r="K47" i="2"/>
  <c r="K48" i="2"/>
  <c r="H8" i="2"/>
  <c r="H9" i="2"/>
  <c r="D9" i="2" s="1"/>
  <c r="H10" i="2"/>
  <c r="H11" i="2"/>
  <c r="H12" i="2"/>
  <c r="D12" i="2" s="1"/>
  <c r="H13" i="2"/>
  <c r="H14" i="2"/>
  <c r="H15" i="2"/>
  <c r="D15" i="2" s="1"/>
  <c r="H16" i="2"/>
  <c r="H17" i="2"/>
  <c r="H18" i="2"/>
  <c r="D18" i="2" s="1"/>
  <c r="H19" i="2"/>
  <c r="H20" i="2"/>
  <c r="H21" i="2"/>
  <c r="D21" i="2" s="1"/>
  <c r="H22" i="2"/>
  <c r="H23" i="2"/>
  <c r="H24" i="2"/>
  <c r="D24" i="2" s="1"/>
  <c r="H25" i="2"/>
  <c r="H26" i="2"/>
  <c r="H27" i="2"/>
  <c r="D27" i="2" s="1"/>
  <c r="H28" i="2"/>
  <c r="H29" i="2"/>
  <c r="H30" i="2"/>
  <c r="D30" i="2" s="1"/>
  <c r="H31" i="2"/>
  <c r="H32" i="2"/>
  <c r="H33" i="2"/>
  <c r="D33" i="2" s="1"/>
  <c r="H34" i="2"/>
  <c r="H35" i="2"/>
  <c r="H36" i="2"/>
  <c r="D36" i="2" s="1"/>
  <c r="H37" i="2"/>
  <c r="H38" i="2"/>
  <c r="H39" i="2"/>
  <c r="D39" i="2" s="1"/>
  <c r="H40" i="2"/>
  <c r="H41" i="2"/>
  <c r="H42" i="2"/>
  <c r="D42" i="2" s="1"/>
  <c r="H43" i="2"/>
  <c r="H44" i="2"/>
  <c r="H45" i="2"/>
  <c r="D45" i="2" s="1"/>
  <c r="H46" i="2"/>
  <c r="H47" i="2"/>
  <c r="H48" i="2"/>
  <c r="D48" i="2" s="1"/>
  <c r="E8" i="2"/>
  <c r="E9" i="2"/>
  <c r="E10" i="2"/>
  <c r="D10" i="2" s="1"/>
  <c r="E11" i="2"/>
  <c r="E12" i="2"/>
  <c r="E13" i="2"/>
  <c r="E14" i="2"/>
  <c r="E15" i="2"/>
  <c r="E16" i="2"/>
  <c r="D16" i="2" s="1"/>
  <c r="E17" i="2"/>
  <c r="E18" i="2"/>
  <c r="E19" i="2"/>
  <c r="E20" i="2"/>
  <c r="E21" i="2"/>
  <c r="E22" i="2"/>
  <c r="D22" i="2" s="1"/>
  <c r="E23" i="2"/>
  <c r="E24" i="2"/>
  <c r="E25" i="2"/>
  <c r="E26" i="2"/>
  <c r="E27" i="2"/>
  <c r="E28" i="2"/>
  <c r="D28" i="2" s="1"/>
  <c r="E29" i="2"/>
  <c r="E30" i="2"/>
  <c r="E31" i="2"/>
  <c r="E32" i="2"/>
  <c r="E33" i="2"/>
  <c r="E34" i="2"/>
  <c r="D34" i="2" s="1"/>
  <c r="E35" i="2"/>
  <c r="E36" i="2"/>
  <c r="E37" i="2"/>
  <c r="E38" i="2"/>
  <c r="E39" i="2"/>
  <c r="E40" i="2"/>
  <c r="D40" i="2" s="1"/>
  <c r="E41" i="2"/>
  <c r="E42" i="2"/>
  <c r="E43" i="2"/>
  <c r="E44" i="2"/>
  <c r="E45" i="2"/>
  <c r="E46" i="2"/>
  <c r="D46" i="2" s="1"/>
  <c r="E47" i="2"/>
  <c r="E48" i="2"/>
  <c r="D11" i="2"/>
  <c r="D13" i="2"/>
  <c r="D17" i="2"/>
  <c r="D19" i="2"/>
  <c r="D23" i="2"/>
  <c r="D25" i="2"/>
  <c r="D29" i="2"/>
  <c r="D31" i="2"/>
  <c r="D35" i="2"/>
  <c r="D37" i="2"/>
  <c r="D41" i="2"/>
  <c r="D43" i="2"/>
  <c r="D47" i="2"/>
  <c r="P8" i="1"/>
  <c r="P9" i="1"/>
  <c r="P10" i="1"/>
  <c r="P11" i="1"/>
  <c r="P12" i="1"/>
  <c r="I12" i="1" s="1"/>
  <c r="P13" i="1"/>
  <c r="I13" i="1" s="1"/>
  <c r="D13" i="1" s="1"/>
  <c r="P14" i="1"/>
  <c r="P15" i="1"/>
  <c r="P16" i="1"/>
  <c r="P17" i="1"/>
  <c r="P18" i="1"/>
  <c r="I18" i="1" s="1"/>
  <c r="P19" i="1"/>
  <c r="I19" i="1" s="1"/>
  <c r="P20" i="1"/>
  <c r="P21" i="1"/>
  <c r="P22" i="1"/>
  <c r="P23" i="1"/>
  <c r="P24" i="1"/>
  <c r="I24" i="1" s="1"/>
  <c r="D24" i="1" s="1"/>
  <c r="P25" i="1"/>
  <c r="I25" i="1" s="1"/>
  <c r="D25" i="1" s="1"/>
  <c r="P26" i="1"/>
  <c r="P27" i="1"/>
  <c r="P28" i="1"/>
  <c r="P29" i="1"/>
  <c r="P30" i="1"/>
  <c r="I30" i="1" s="1"/>
  <c r="D30" i="1" s="1"/>
  <c r="P31" i="1"/>
  <c r="I31" i="1" s="1"/>
  <c r="D31" i="1" s="1"/>
  <c r="P32" i="1"/>
  <c r="P33" i="1"/>
  <c r="P34" i="1"/>
  <c r="P35" i="1"/>
  <c r="P36" i="1"/>
  <c r="I36" i="1" s="1"/>
  <c r="D36" i="1" s="1"/>
  <c r="P37" i="1"/>
  <c r="I37" i="1" s="1"/>
  <c r="D37" i="1" s="1"/>
  <c r="P38" i="1"/>
  <c r="P39" i="1"/>
  <c r="P40" i="1"/>
  <c r="P41" i="1"/>
  <c r="P42" i="1"/>
  <c r="I42" i="1" s="1"/>
  <c r="D42" i="1" s="1"/>
  <c r="P43" i="1"/>
  <c r="I43" i="1" s="1"/>
  <c r="D43" i="1" s="1"/>
  <c r="P44" i="1"/>
  <c r="P45" i="1"/>
  <c r="P46" i="1"/>
  <c r="P47" i="1"/>
  <c r="P48" i="1"/>
  <c r="I48" i="1" s="1"/>
  <c r="I8" i="1"/>
  <c r="D8" i="1" s="1"/>
  <c r="I9" i="1"/>
  <c r="I10" i="1"/>
  <c r="D10" i="1" s="1"/>
  <c r="I11" i="1"/>
  <c r="I14" i="1"/>
  <c r="I15" i="1"/>
  <c r="I16" i="1"/>
  <c r="D16" i="1" s="1"/>
  <c r="I17" i="1"/>
  <c r="D17" i="1" s="1"/>
  <c r="I20" i="1"/>
  <c r="D20" i="1" s="1"/>
  <c r="I21" i="1"/>
  <c r="I22" i="1"/>
  <c r="I23" i="1"/>
  <c r="I26" i="1"/>
  <c r="I27" i="1"/>
  <c r="I28" i="1"/>
  <c r="D28" i="1" s="1"/>
  <c r="I29" i="1"/>
  <c r="I32" i="1"/>
  <c r="I33" i="1"/>
  <c r="I34" i="1"/>
  <c r="I35" i="1"/>
  <c r="D35" i="1" s="1"/>
  <c r="I38" i="1"/>
  <c r="D38" i="1" s="1"/>
  <c r="I39" i="1"/>
  <c r="I40" i="1"/>
  <c r="I41" i="1"/>
  <c r="I44" i="1"/>
  <c r="D44" i="1" s="1"/>
  <c r="I45" i="1"/>
  <c r="I46" i="1"/>
  <c r="D46" i="1" s="1"/>
  <c r="I47" i="1"/>
  <c r="F23" i="1"/>
  <c r="F29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D22" i="1" s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D40" i="1" s="1"/>
  <c r="E41" i="1"/>
  <c r="E42" i="1"/>
  <c r="E43" i="1"/>
  <c r="E44" i="1"/>
  <c r="E45" i="1"/>
  <c r="E46" i="1"/>
  <c r="E47" i="1"/>
  <c r="E48" i="1"/>
  <c r="D11" i="1"/>
  <c r="D12" i="1"/>
  <c r="D14" i="1"/>
  <c r="N14" i="1" s="1"/>
  <c r="D18" i="1"/>
  <c r="T18" i="1" s="1"/>
  <c r="D19" i="1"/>
  <c r="D23" i="1"/>
  <c r="D26" i="1"/>
  <c r="D29" i="1"/>
  <c r="D32" i="1"/>
  <c r="F32" i="1" s="1"/>
  <c r="D34" i="1"/>
  <c r="J34" i="1" s="1"/>
  <c r="D41" i="1"/>
  <c r="F41" i="1" s="1"/>
  <c r="D47" i="1"/>
  <c r="D48" i="1"/>
  <c r="L35" i="1" l="1"/>
  <c r="N35" i="1"/>
  <c r="T35" i="1"/>
  <c r="J35" i="1"/>
  <c r="F35" i="1"/>
  <c r="N17" i="1"/>
  <c r="T17" i="1"/>
  <c r="J17" i="1"/>
  <c r="L17" i="1"/>
  <c r="F17" i="1"/>
  <c r="T44" i="1"/>
  <c r="L44" i="1"/>
  <c r="F44" i="1"/>
  <c r="N44" i="1"/>
  <c r="J44" i="1"/>
  <c r="N16" i="1"/>
  <c r="T16" i="1"/>
  <c r="L16" i="1"/>
  <c r="F16" i="1"/>
  <c r="J16" i="1"/>
  <c r="T8" i="1"/>
  <c r="J8" i="1"/>
  <c r="L8" i="1"/>
  <c r="F8" i="1"/>
  <c r="N8" i="1"/>
  <c r="L43" i="1"/>
  <c r="N43" i="1"/>
  <c r="T43" i="1"/>
  <c r="F43" i="1"/>
  <c r="J43" i="1"/>
  <c r="L37" i="1"/>
  <c r="N37" i="1"/>
  <c r="T37" i="1"/>
  <c r="F37" i="1"/>
  <c r="J37" i="1"/>
  <c r="L31" i="1"/>
  <c r="N31" i="1"/>
  <c r="T31" i="1"/>
  <c r="F31" i="1"/>
  <c r="J31" i="1"/>
  <c r="J25" i="1"/>
  <c r="L25" i="1"/>
  <c r="N25" i="1"/>
  <c r="T25" i="1"/>
  <c r="F25" i="1"/>
  <c r="J13" i="1"/>
  <c r="L13" i="1"/>
  <c r="N13" i="1"/>
  <c r="T13" i="1"/>
  <c r="F13" i="1"/>
  <c r="L42" i="1"/>
  <c r="N42" i="1"/>
  <c r="J42" i="1"/>
  <c r="T42" i="1"/>
  <c r="F42" i="1"/>
  <c r="J36" i="1"/>
  <c r="L36" i="1"/>
  <c r="N36" i="1"/>
  <c r="T36" i="1"/>
  <c r="F36" i="1"/>
  <c r="L30" i="1"/>
  <c r="N30" i="1"/>
  <c r="J30" i="1"/>
  <c r="T30" i="1"/>
  <c r="F30" i="1"/>
  <c r="L24" i="1"/>
  <c r="N24" i="1"/>
  <c r="J24" i="1"/>
  <c r="T24" i="1"/>
  <c r="F24" i="1"/>
  <c r="N40" i="1"/>
  <c r="T40" i="1"/>
  <c r="L40" i="1"/>
  <c r="F40" i="1"/>
  <c r="J40" i="1"/>
  <c r="T22" i="1"/>
  <c r="L22" i="1"/>
  <c r="N22" i="1"/>
  <c r="F22" i="1"/>
  <c r="J22" i="1"/>
  <c r="T46" i="1"/>
  <c r="L46" i="1"/>
  <c r="N46" i="1"/>
  <c r="J46" i="1"/>
  <c r="F46" i="1"/>
  <c r="L38" i="1"/>
  <c r="T38" i="1"/>
  <c r="F38" i="1"/>
  <c r="J38" i="1"/>
  <c r="N38" i="1"/>
  <c r="T28" i="1"/>
  <c r="L28" i="1"/>
  <c r="N28" i="1"/>
  <c r="J28" i="1"/>
  <c r="F28" i="1"/>
  <c r="J20" i="1"/>
  <c r="L20" i="1"/>
  <c r="T20" i="1"/>
  <c r="F20" i="1"/>
  <c r="N20" i="1"/>
  <c r="T10" i="1"/>
  <c r="L10" i="1"/>
  <c r="N10" i="1"/>
  <c r="J10" i="1"/>
  <c r="F10" i="1"/>
  <c r="L48" i="1"/>
  <c r="N48" i="1"/>
  <c r="J48" i="1"/>
  <c r="L12" i="1"/>
  <c r="N12" i="1"/>
  <c r="J12" i="1"/>
  <c r="N47" i="1"/>
  <c r="T47" i="1"/>
  <c r="J47" i="1"/>
  <c r="L47" i="1"/>
  <c r="L11" i="1"/>
  <c r="N11" i="1"/>
  <c r="T11" i="1"/>
  <c r="J11" i="1"/>
  <c r="D45" i="1"/>
  <c r="J32" i="1"/>
  <c r="N23" i="1"/>
  <c r="T23" i="1"/>
  <c r="J23" i="1"/>
  <c r="L23" i="1"/>
  <c r="F18" i="1"/>
  <c r="D33" i="1"/>
  <c r="D39" i="1"/>
  <c r="D21" i="1"/>
  <c r="N41" i="1"/>
  <c r="T41" i="1"/>
  <c r="J41" i="1"/>
  <c r="L41" i="1"/>
  <c r="T48" i="1"/>
  <c r="J26" i="1"/>
  <c r="L26" i="1"/>
  <c r="T26" i="1"/>
  <c r="T12" i="1"/>
  <c r="T34" i="1"/>
  <c r="L34" i="1"/>
  <c r="N34" i="1"/>
  <c r="T32" i="1"/>
  <c r="L32" i="1"/>
  <c r="D9" i="1"/>
  <c r="J19" i="1"/>
  <c r="L19" i="1"/>
  <c r="N19" i="1"/>
  <c r="T19" i="1"/>
  <c r="F19" i="1"/>
  <c r="J18" i="1"/>
  <c r="L18" i="1"/>
  <c r="N18" i="1"/>
  <c r="F12" i="1"/>
  <c r="D27" i="1"/>
  <c r="F11" i="1"/>
  <c r="N32" i="1"/>
  <c r="F48" i="1"/>
  <c r="F34" i="1"/>
  <c r="D15" i="1"/>
  <c r="N26" i="1"/>
  <c r="N29" i="1"/>
  <c r="T29" i="1"/>
  <c r="J29" i="1"/>
  <c r="L29" i="1"/>
  <c r="F14" i="1"/>
  <c r="J14" i="1"/>
  <c r="L14" i="1"/>
  <c r="T14" i="1"/>
  <c r="F47" i="1"/>
  <c r="F26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T15" i="1" l="1"/>
  <c r="N15" i="1"/>
  <c r="L15" i="1"/>
  <c r="J15" i="1"/>
  <c r="F15" i="1"/>
  <c r="T33" i="1"/>
  <c r="N33" i="1"/>
  <c r="F33" i="1"/>
  <c r="J33" i="1"/>
  <c r="L33" i="1"/>
  <c r="T9" i="1"/>
  <c r="N9" i="1"/>
  <c r="J9" i="1"/>
  <c r="F9" i="1"/>
  <c r="L9" i="1"/>
  <c r="T45" i="1"/>
  <c r="N45" i="1"/>
  <c r="J45" i="1"/>
  <c r="L45" i="1"/>
  <c r="F45" i="1"/>
  <c r="T27" i="1"/>
  <c r="N27" i="1"/>
  <c r="J27" i="1"/>
  <c r="F27" i="1"/>
  <c r="L27" i="1"/>
  <c r="T21" i="1"/>
  <c r="N21" i="1"/>
  <c r="F21" i="1"/>
  <c r="J21" i="1"/>
  <c r="L21" i="1"/>
  <c r="T39" i="1"/>
  <c r="N39" i="1"/>
  <c r="L39" i="1"/>
  <c r="F39" i="1"/>
  <c r="J39" i="1"/>
  <c r="O7" i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AZ7" i="2" l="1"/>
  <c r="E7" i="1"/>
  <c r="E7" i="2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<sst xmlns="http://schemas.openxmlformats.org/spreadsheetml/2006/main" count="863" uniqueCount="344">
  <si>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</si>
  <si>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</si>
  <si>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</si>
  <si>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</si>
  <si>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</si>
  <si>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</si>
  <si>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</si>
  <si>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</si>
  <si>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</si>
  <si>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</si>
  <si>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</si>
  <si>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</si>
  <si>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</si>
  <si>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</si>
  <si>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</si>
  <si>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</si>
  <si>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</si>
  <si>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</si>
  <si>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</si>
  <si>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</si>
  <si>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</si>
  <si>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</si>
  <si>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</si>
  <si>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</si>
  <si>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</si>
  <si>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</si>
  <si>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</si>
  <si>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</si>
  <si>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</si>
  <si>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</si>
  <si>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</si>
  <si>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</si>
  <si>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</si>
  <si>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</si>
  <si>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</si>
  <si>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</si>
  <si>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</si>
  <si>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</si>
  <si>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</si>
  <si>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</si>
  <si>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</si>
  <si>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</si>
  <si>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</si>
  <si>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</si>
  <si>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</si>
  <si>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</si>
  <si>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</si>
  <si>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</si>
  <si>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</si>
  <si>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</si>
  <si>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</si>
  <si>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</si>
  <si>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</si>
  <si>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</si>
  <si>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</si>
  <si>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</si>
  <si>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</si>
  <si>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</si>
  <si>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</si>
  <si>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</si>
  <si>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</si>
  <si>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</si>
  <si>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</si>
  <si>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</si>
  <si>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</si>
  <si>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</si>
  <si>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</si>
  <si>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</si>
  <si>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</si>
  <si>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</si>
  <si>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</si>
  <si>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</si>
  <si>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</si>
  <si>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</si>
  <si>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</si>
  <si>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</si>
  <si>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</si>
  <si>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</si>
  <si>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</si>
  <si>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</si>
  <si>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</si>
  <si>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</si>
  <si>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</si>
  <si>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</si>
  <si>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</si>
  <si>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</si>
  <si>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</si>
  <si>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</si>
  <si>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</si>
  <si>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</si>
  <si>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</si>
  <si>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</si>
  <si>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</si>
  <si>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</si>
  <si>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</si>
  <si>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</si>
  <si>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</si>
  <si>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</si>
  <si>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</si>
  <si>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</si>
  <si>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</si>
  <si>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</si>
  <si>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</si>
  <si>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</si>
  <si>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</si>
  <si>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</si>
  <si>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</si>
  <si>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</si>
  <si>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</si>
  <si>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</si>
  <si>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</si>
  <si>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</si>
  <si>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</si>
  <si>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</si>
  <si>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</si>
  <si>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</si>
  <si>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</si>
  <si>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</si>
  <si>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</si>
  <si>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</si>
  <si>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</si>
  <si>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</si>
  <si>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</si>
  <si>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</si>
  <si>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</si>
  <si>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</si>
  <si>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</si>
  <si>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</si>
  <si>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</si>
  <si>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</si>
  <si>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</si>
  <si>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</si>
  <si>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</si>
  <si>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</si>
  <si>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</si>
  <si>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</si>
  <si>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</si>
  <si>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</si>
  <si>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</si>
  <si>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</si>
  <si>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</si>
  <si>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</si>
  <si>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</si>
  <si>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</si>
  <si>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</si>
  <si>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</si>
  <si>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</si>
  <si>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</si>
  <si>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</si>
  <si>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</si>
  <si>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</si>
  <si>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</si>
  <si>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</si>
  <si>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</si>
  <si>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</si>
  <si>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</si>
  <si>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</si>
  <si>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</si>
  <si>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</si>
  <si>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</si>
  <si>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</si>
  <si>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</si>
  <si>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</si>
  <si>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</si>
  <si>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</si>
  <si>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</si>
  <si>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</si>
  <si>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</si>
  <si>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</si>
  <si>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</si>
  <si>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</si>
  <si>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</si>
  <si>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</si>
  <si>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</si>
  <si>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</si>
  <si>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</si>
  <si>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</si>
  <si>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</si>
  <si>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</si>
  <si>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</si>
  <si>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</si>
  <si>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</si>
  <si>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</si>
  <si>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</si>
  <si>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</si>
  <si>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</si>
  <si>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</si>
  <si>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</si>
  <si>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</si>
  <si>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</si>
  <si>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</si>
  <si>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</si>
  <si>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</si>
  <si>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</si>
  <si>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</si>
  <si>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</si>
  <si>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</si>
  <si>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</si>
  <si>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</si>
  <si>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</si>
  <si>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</si>
  <si>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</si>
  <si>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</si>
  <si>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</si>
  <si>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</si>
  <si>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</si>
  <si>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</si>
  <si>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</si>
  <si>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</si>
  <si>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</si>
  <si>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</si>
  <si>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</si>
  <si>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</si>
  <si>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</si>
  <si>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</si>
  <si>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</si>
  <si>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</si>
  <si>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</si>
  <si>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</si>
  <si>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</si>
  <si>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</si>
  <si>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</si>
  <si>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</si>
  <si>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</si>
  <si>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</si>
  <si>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</si>
  <si>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</si>
  <si>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</si>
  <si>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</si>
  <si>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</si>
  <si>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</si>
  <si>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</si>
  <si>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</si>
  <si>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</si>
  <si>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</si>
  <si>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</si>
  <si>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</si>
  <si>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</si>
  <si>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</si>
  <si>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</si>
  <si>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</si>
  <si>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</si>
  <si>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</si>
  <si>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</si>
  <si>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</si>
  <si>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</si>
  <si>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</si>
  <si>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</si>
  <si>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</si>
  <si>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</si>
  <si>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</si>
  <si>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</si>
  <si>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</si>
  <si>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</si>
  <si>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</si>
  <si>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</si>
  <si>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</si>
  <si>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47000</t>
  </si>
  <si>
    <t>水洗化人口等（令和4年度実績）</t>
    <phoneticPr fontId="3"/>
  </si>
  <si>
    <t>し尿処理の状況（令和4年度実績）</t>
    <phoneticPr fontId="3"/>
  </si>
  <si>
    <t>47201</t>
  </si>
  <si>
    <t>那覇市</t>
  </si>
  <si>
    <t/>
  </si>
  <si>
    <t>○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</si>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</sst>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0" borderId="0" xfId="0" quotePrefix="1" applyNumberFormat="1" applyFont="1">
      <alignment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65" customWidth="1"/>
    <col min="2" max="2" width="8.75" style="68" customWidth="1"/>
    <col min="3" max="3" width="12.625" style="65" customWidth="1"/>
    <col min="4" max="5" width="11.75" style="69" customWidth="1"/>
    <col min="6" max="6" width="11.75" style="107" customWidth="1"/>
    <col min="7" max="9" width="11.75" style="69" customWidth="1"/>
    <col min="10" max="10" width="11.75" style="70" customWidth="1"/>
    <col min="11" max="11" width="11.75" style="69" customWidth="1"/>
    <col min="12" max="12" width="11.75" style="70" customWidth="1"/>
    <col min="13" max="13" width="11.75" style="69" customWidth="1"/>
    <col min="14" max="14" width="11.75" style="70" customWidth="1"/>
    <col min="15" max="19" width="11.75" style="69" customWidth="1"/>
    <col min="20" max="20" width="11.75" style="70" customWidth="1"/>
    <col min="21" max="21" width="11.75" style="69" customWidth="1"/>
    <col min="22" max="25" width="8.625" style="65" customWidth="1"/>
    <col min="26" max="29" width="9" style="65"/>
    <col min="30" max="31" width="9" style="181"/>
    <col min="32" max="16384" width="9" style="65"/>
  </cols>
  <sheetData>
    <row r="1" spans="1:31" ht="17.25">
      <c r="A1" s="46" t="s">
        <v>258</v>
      </c>
      <c r="B1" s="178"/>
      <c r="C1" s="178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13.5" customHeight="1">
      <c r="A2" s="121" t="s">
        <v>192</v>
      </c>
      <c r="B2" s="125" t="s">
        <v>193</v>
      </c>
      <c r="C2" s="126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196</v>
      </c>
      <c r="V2" s="111" t="s">
        <v>197</v>
      </c>
      <c r="W2" s="112"/>
      <c r="X2" s="112"/>
      <c r="Y2" s="113"/>
      <c r="Z2" s="123" t="s">
        <v>198</v>
      </c>
      <c r="AA2" s="112"/>
      <c r="AB2" s="112"/>
      <c r="AC2" s="113"/>
      <c r="AD2" s="182"/>
      <c r="AE2" s="182"/>
    </row>
    <row r="3" spans="1:31" s="66" customFormat="1" ht="13.5" customHeight="1">
      <c r="A3" s="124"/>
      <c r="B3" s="124"/>
      <c r="C3" s="127"/>
      <c r="D3" s="54" t="s">
        <v>199</v>
      </c>
      <c r="E3" s="53" t="s">
        <v>200</v>
      </c>
      <c r="F3" s="101"/>
      <c r="G3" s="51"/>
      <c r="H3" s="55"/>
      <c r="I3" s="53" t="s">
        <v>255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14"/>
      <c r="W3" s="115"/>
      <c r="X3" s="115"/>
      <c r="Y3" s="116"/>
      <c r="Z3" s="114"/>
      <c r="AA3" s="115"/>
      <c r="AB3" s="115"/>
      <c r="AC3" s="116"/>
      <c r="AD3" s="182"/>
      <c r="AE3" s="182"/>
    </row>
    <row r="4" spans="1:31" s="66" customFormat="1" ht="18.75" customHeight="1">
      <c r="A4" s="124"/>
      <c r="B4" s="124"/>
      <c r="C4" s="127"/>
      <c r="D4" s="54"/>
      <c r="E4" s="119" t="s">
        <v>199</v>
      </c>
      <c r="F4" s="117" t="s">
        <v>249</v>
      </c>
      <c r="G4" s="117" t="s">
        <v>243</v>
      </c>
      <c r="H4" s="117" t="s">
        <v>201</v>
      </c>
      <c r="I4" s="119" t="s">
        <v>199</v>
      </c>
      <c r="J4" s="117" t="s">
        <v>202</v>
      </c>
      <c r="K4" s="117" t="s">
        <v>203</v>
      </c>
      <c r="L4" s="117" t="s">
        <v>204</v>
      </c>
      <c r="M4" s="117" t="s">
        <v>256</v>
      </c>
      <c r="N4" s="117" t="s">
        <v>205</v>
      </c>
      <c r="O4" s="109" t="s">
        <v>250</v>
      </c>
      <c r="P4" s="120" t="s">
        <v>206</v>
      </c>
      <c r="Q4" s="100"/>
      <c r="R4" s="100"/>
      <c r="S4" s="57"/>
      <c r="T4" s="117" t="s">
        <v>207</v>
      </c>
      <c r="U4" s="58"/>
      <c r="V4" s="117" t="s">
        <v>208</v>
      </c>
      <c r="W4" s="117" t="s">
        <v>245</v>
      </c>
      <c r="X4" s="121" t="s">
        <v>209</v>
      </c>
      <c r="Y4" s="121" t="s">
        <v>210</v>
      </c>
      <c r="Z4" s="117" t="s">
        <v>208</v>
      </c>
      <c r="AA4" s="117" t="s">
        <v>244</v>
      </c>
      <c r="AB4" s="121" t="s">
        <v>209</v>
      </c>
      <c r="AC4" s="121" t="s">
        <v>210</v>
      </c>
      <c r="AD4" s="182"/>
      <c r="AE4" s="182"/>
    </row>
    <row r="5" spans="1:31" s="66" customFormat="1" ht="22.5" customHeight="1">
      <c r="A5" s="124"/>
      <c r="B5" s="124"/>
      <c r="C5" s="127"/>
      <c r="D5" s="54"/>
      <c r="E5" s="119"/>
      <c r="F5" s="118"/>
      <c r="G5" s="118"/>
      <c r="H5" s="118"/>
      <c r="I5" s="119"/>
      <c r="J5" s="118"/>
      <c r="K5" s="118"/>
      <c r="L5" s="118"/>
      <c r="M5" s="118"/>
      <c r="N5" s="118"/>
      <c r="O5" s="110"/>
      <c r="P5" s="118"/>
      <c r="Q5" s="99" t="s">
        <v>247</v>
      </c>
      <c r="R5" s="99" t="s">
        <v>211</v>
      </c>
      <c r="S5" s="59" t="s">
        <v>248</v>
      </c>
      <c r="T5" s="118"/>
      <c r="U5" s="60"/>
      <c r="V5" s="118"/>
      <c r="W5" s="118"/>
      <c r="X5" s="122"/>
      <c r="Y5" s="122"/>
      <c r="Z5" s="118"/>
      <c r="AA5" s="118"/>
      <c r="AB5" s="122"/>
      <c r="AC5" s="122"/>
      <c r="AD5" s="182"/>
      <c r="AE5" s="182"/>
    </row>
    <row r="6" spans="1:31" s="67" customFormat="1" ht="13.5" customHeight="1">
      <c r="A6" s="124"/>
      <c r="B6" s="124"/>
      <c r="C6" s="127"/>
      <c r="D6" s="61" t="s">
        <v>212</v>
      </c>
      <c r="E6" s="61" t="s">
        <v>212</v>
      </c>
      <c r="F6" s="62" t="s">
        <v>213</v>
      </c>
      <c r="G6" s="61" t="s">
        <v>212</v>
      </c>
      <c r="H6" s="61" t="s">
        <v>212</v>
      </c>
      <c r="I6" s="61" t="s">
        <v>212</v>
      </c>
      <c r="J6" s="62" t="s">
        <v>213</v>
      </c>
      <c r="K6" s="61" t="s">
        <v>212</v>
      </c>
      <c r="L6" s="62" t="s">
        <v>213</v>
      </c>
      <c r="M6" s="61" t="s">
        <v>212</v>
      </c>
      <c r="N6" s="62" t="s">
        <v>213</v>
      </c>
      <c r="O6" s="61" t="s">
        <v>212</v>
      </c>
      <c r="P6" s="61" t="s">
        <v>212</v>
      </c>
      <c r="Q6" s="61" t="s">
        <v>212</v>
      </c>
      <c r="R6" s="61" t="s">
        <v>212</v>
      </c>
      <c r="S6" s="61" t="s">
        <v>212</v>
      </c>
      <c r="T6" s="62" t="s">
        <v>213</v>
      </c>
      <c r="U6" s="63" t="s">
        <v>212</v>
      </c>
      <c r="V6" s="62"/>
      <c r="W6" s="62"/>
      <c r="X6" s="62"/>
      <c r="Y6" s="64"/>
      <c r="Z6" s="62"/>
      <c r="AA6" s="62"/>
      <c r="AB6" s="62"/>
      <c r="AC6" s="64"/>
      <c r="AD6" s="183"/>
      <c r="AE6" s="183"/>
    </row>
    <row r="7" spans="1:31" ht="13.5" customHeight="1">
      <c r="A7" s="92" t="s">
        <v>7</v>
      </c>
      <c r="B7" s="108" t="s">
        <v>257</v>
      </c>
      <c r="C7" s="92" t="s">
        <v>199</v>
      </c>
      <c r="D7" s="93">
        <f>+SUM(E7,+I7)</f>
        <v>1482961</v>
      </c>
      <c r="E7" s="93">
        <f>+SUM(G7+H7)</f>
        <v>62243</v>
      </c>
      <c r="F7" s="94">
        <f>IF(D7&gt;0,E7/D7*100,"-")</f>
        <v>4.1972108504539234</v>
      </c>
      <c r="G7" s="93">
        <f>SUM(G$8:G$207)</f>
        <v>62215</v>
      </c>
      <c r="H7" s="93">
        <f>SUM(H$8:H$207)</f>
        <v>28</v>
      </c>
      <c r="I7" s="93">
        <f>+SUM(K7,+M7,O7+P7)</f>
        <v>1420718</v>
      </c>
      <c r="J7" s="94">
        <f>IF(D7&gt;0,I7/D7*100,"-")</f>
        <v>95.802789149546072</v>
      </c>
      <c r="K7" s="93">
        <f>SUM(K$8:K$207)</f>
        <v>960448</v>
      </c>
      <c r="L7" s="94">
        <f>IF(D7&gt;0,K7/D7*100,"-")</f>
        <v>64.765560254113225</v>
      </c>
      <c r="M7" s="93">
        <f>SUM(M$8:M$207)</f>
        <v>0</v>
      </c>
      <c r="N7" s="94">
        <f>IF(D7&gt;0,M7/D7*100,"-")</f>
        <v>0</v>
      </c>
      <c r="O7" s="91">
        <f>SUM(O$8:O$207)</f>
        <v>55250</v>
      </c>
      <c r="P7" s="93">
        <f>SUM(Q7:S7)</f>
        <v>405020</v>
      </c>
      <c r="Q7" s="93">
        <f>SUM(Q$8:Q$207)</f>
        <v>181472</v>
      </c>
      <c r="R7" s="93">
        <f>SUM(R$8:R$207)</f>
        <v>194097</v>
      </c>
      <c r="S7" s="93">
        <f>SUM(S$8:S$207)</f>
        <v>29451</v>
      </c>
      <c r="T7" s="94">
        <f>IF(D7&gt;0,P7/D7*100,"-")</f>
        <v>27.31157461322314</v>
      </c>
      <c r="U7" s="93">
        <f>SUM(U$8:U$207)</f>
        <v>20370</v>
      </c>
      <c r="V7" s="95">
        <f t="shared" ref="V7:AC7" si="0">COUNTIF(V$8:V$207,"○")</f>
        <v>20</v>
      </c>
      <c r="W7" s="95">
        <f t="shared" si="0"/>
        <v>1</v>
      </c>
      <c r="X7" s="95">
        <f t="shared" si="0"/>
        <v>1</v>
      </c>
      <c r="Y7" s="95">
        <f t="shared" si="0"/>
        <v>19</v>
      </c>
      <c r="Z7" s="95">
        <f t="shared" si="0"/>
        <v>19</v>
      </c>
      <c r="AA7" s="95">
        <f t="shared" si="0"/>
        <v>2</v>
      </c>
      <c r="AB7" s="95">
        <f t="shared" si="0"/>
        <v>1</v>
      </c>
      <c r="AC7" s="95">
        <f t="shared" si="0"/>
        <v>19</v>
      </c>
    </row>
    <row r="8" spans="1:31" ht="13.5" customHeight="1">
      <c r="A8" s="85" t="s">
        <v>7</v>
      </c>
      <c r="B8" s="86" t="s">
        <v>260</v>
      </c>
      <c r="C8" s="85" t="s">
        <v>261</v>
      </c>
      <c r="D8" s="87">
        <f>+SUM(E8,+I8)</f>
        <v>317041</v>
      </c>
      <c r="E8" s="87">
        <f>+SUM(G8+H8)</f>
        <v>526</v>
      </c>
      <c r="F8" s="106">
        <f>IF(D8&gt;0,E8/D8*100,"-")</f>
        <v>0.16590914108900742</v>
      </c>
      <c r="G8" s="87">
        <v>526</v>
      </c>
      <c r="H8" s="87">
        <v>0</v>
      </c>
      <c r="I8" s="87">
        <f>+SUM(K8,+M8,O8+P8)</f>
        <v>316515</v>
      </c>
      <c r="J8" s="88">
        <f>IF(D8&gt;0,I8/D8*100,"-")</f>
        <v>99.834090858910997</v>
      </c>
      <c r="K8" s="87">
        <v>301375</v>
      </c>
      <c r="L8" s="88">
        <f>IF(D8&gt;0,K8/D8*100,"-")</f>
        <v>95.058683261786328</v>
      </c>
      <c r="M8" s="87">
        <v>0</v>
      </c>
      <c r="N8" s="88">
        <f>IF(D8&gt;0,M8/D8*100,"-")</f>
        <v>0</v>
      </c>
      <c r="O8" s="87">
        <v>0</v>
      </c>
      <c r="P8" s="87">
        <f>SUM(Q8:S8)</f>
        <v>15140</v>
      </c>
      <c r="Q8" s="87">
        <v>13459</v>
      </c>
      <c r="R8" s="87">
        <v>1681</v>
      </c>
      <c r="S8" s="87">
        <v>0</v>
      </c>
      <c r="T8" s="88">
        <f>IF(D8&gt;0,P8/D8*100,"-")</f>
        <v>4.7754075971246621</v>
      </c>
      <c r="U8" s="87">
        <v>5418</v>
      </c>
      <c r="V8" s="85"/>
      <c r="W8" s="85"/>
      <c r="X8" s="85"/>
      <c r="Y8" s="85" t="s">
        <v>263</v>
      </c>
      <c r="Z8" s="85"/>
      <c r="AA8" s="85"/>
      <c r="AB8" s="85"/>
      <c r="AC8" s="85" t="s">
        <v>263</v>
      </c>
      <c r="AD8" s="184" t="s">
        <v>262</v>
      </c>
    </row>
    <row r="9" spans="1:31" ht="13.5" customHeight="1">
      <c r="A9" s="85" t="s">
        <v>7</v>
      </c>
      <c r="B9" s="86" t="s">
        <v>264</v>
      </c>
      <c r="C9" s="85" t="s">
        <v>265</v>
      </c>
      <c r="D9" s="87">
        <f>+SUM(E9,+I9)</f>
        <v>100282</v>
      </c>
      <c r="E9" s="87">
        <f>+SUM(G9+H9)</f>
        <v>6780</v>
      </c>
      <c r="F9" s="106">
        <f>IF(D9&gt;0,E9/D9*100,"-")</f>
        <v>6.7609341656528583</v>
      </c>
      <c r="G9" s="87">
        <v>6780</v>
      </c>
      <c r="H9" s="87">
        <v>0</v>
      </c>
      <c r="I9" s="87">
        <f>+SUM(K9,+M9,O9+P9)</f>
        <v>93502</v>
      </c>
      <c r="J9" s="88">
        <f>IF(D9&gt;0,I9/D9*100,"-")</f>
        <v>93.239065834347144</v>
      </c>
      <c r="K9" s="87">
        <v>81481</v>
      </c>
      <c r="L9" s="88">
        <f>IF(D9&gt;0,K9/D9*100,"-")</f>
        <v>81.251869727368813</v>
      </c>
      <c r="M9" s="87">
        <v>0</v>
      </c>
      <c r="N9" s="88">
        <f>IF(D9&gt;0,M9/D9*100,"-")</f>
        <v>0</v>
      </c>
      <c r="O9" s="87">
        <v>0</v>
      </c>
      <c r="P9" s="87">
        <f>SUM(Q9:S9)</f>
        <v>12021</v>
      </c>
      <c r="Q9" s="87">
        <v>10208</v>
      </c>
      <c r="R9" s="87">
        <v>1813</v>
      </c>
      <c r="S9" s="87">
        <v>0</v>
      </c>
      <c r="T9" s="88">
        <f>IF(D9&gt;0,P9/D9*100,"-")</f>
        <v>11.98719610697832</v>
      </c>
      <c r="U9" s="87">
        <v>1619</v>
      </c>
      <c r="V9" s="85" t="s">
        <v>263</v>
      </c>
      <c r="W9" s="85"/>
      <c r="X9" s="85"/>
      <c r="Y9" s="85"/>
      <c r="Z9" s="85" t="s">
        <v>263</v>
      </c>
      <c r="AA9" s="85"/>
      <c r="AB9" s="85"/>
      <c r="AC9" s="85"/>
      <c r="AD9" s="184" t="s">
        <v>262</v>
      </c>
    </row>
    <row r="10" spans="1:31" ht="13.5" customHeight="1">
      <c r="A10" s="85" t="s">
        <v>7</v>
      </c>
      <c r="B10" s="86" t="s">
        <v>266</v>
      </c>
      <c r="C10" s="85" t="s">
        <v>267</v>
      </c>
      <c r="D10" s="87">
        <f>+SUM(E10,+I10)</f>
        <v>49551</v>
      </c>
      <c r="E10" s="87">
        <f>+SUM(G10+H10)</f>
        <v>550</v>
      </c>
      <c r="F10" s="106">
        <f>IF(D10&gt;0,E10/D10*100,"-")</f>
        <v>1.1099675082238503</v>
      </c>
      <c r="G10" s="87">
        <v>550</v>
      </c>
      <c r="H10" s="87">
        <v>0</v>
      </c>
      <c r="I10" s="87">
        <f>+SUM(K10,+M10,O10+P10)</f>
        <v>49001</v>
      </c>
      <c r="J10" s="88">
        <f>IF(D10&gt;0,I10/D10*100,"-")</f>
        <v>98.890032491776154</v>
      </c>
      <c r="K10" s="87">
        <v>16126</v>
      </c>
      <c r="L10" s="88">
        <f>IF(D10&gt;0,K10/D10*100,"-")</f>
        <v>32.544247341123288</v>
      </c>
      <c r="M10" s="87">
        <v>0</v>
      </c>
      <c r="N10" s="88">
        <f>IF(D10&gt;0,M10/D10*100,"-")</f>
        <v>0</v>
      </c>
      <c r="O10" s="87">
        <v>7144</v>
      </c>
      <c r="P10" s="87">
        <f>SUM(Q10:S10)</f>
        <v>25731</v>
      </c>
      <c r="Q10" s="87">
        <v>18381</v>
      </c>
      <c r="R10" s="87">
        <v>7065</v>
      </c>
      <c r="S10" s="87">
        <v>285</v>
      </c>
      <c r="T10" s="88">
        <f>IF(D10&gt;0,P10/D10*100,"-")</f>
        <v>51.928316280196164</v>
      </c>
      <c r="U10" s="87">
        <v>600</v>
      </c>
      <c r="V10" s="85"/>
      <c r="W10" s="85"/>
      <c r="X10" s="85"/>
      <c r="Y10" s="85" t="s">
        <v>263</v>
      </c>
      <c r="Z10" s="85"/>
      <c r="AA10" s="85"/>
      <c r="AB10" s="85"/>
      <c r="AC10" s="85" t="s">
        <v>263</v>
      </c>
      <c r="AD10" s="184" t="s">
        <v>262</v>
      </c>
    </row>
    <row r="11" spans="1:31" ht="13.5" customHeight="1">
      <c r="A11" s="85" t="s">
        <v>7</v>
      </c>
      <c r="B11" s="86" t="s">
        <v>268</v>
      </c>
      <c r="C11" s="85" t="s">
        <v>269</v>
      </c>
      <c r="D11" s="87">
        <f>+SUM(E11,+I11)</f>
        <v>115590</v>
      </c>
      <c r="E11" s="87">
        <f>+SUM(G11+H11)</f>
        <v>666</v>
      </c>
      <c r="F11" s="106">
        <f>IF(D11&gt;0,E11/D11*100,"-")</f>
        <v>0.57617440955099919</v>
      </c>
      <c r="G11" s="87">
        <v>666</v>
      </c>
      <c r="H11" s="87">
        <v>0</v>
      </c>
      <c r="I11" s="87">
        <f>+SUM(K11,+M11,O11+P11)</f>
        <v>114924</v>
      </c>
      <c r="J11" s="88">
        <f>IF(D11&gt;0,I11/D11*100,"-")</f>
        <v>99.423825590448999</v>
      </c>
      <c r="K11" s="87">
        <v>106649</v>
      </c>
      <c r="L11" s="88">
        <f>IF(D11&gt;0,K11/D11*100,"-")</f>
        <v>92.264901808114885</v>
      </c>
      <c r="M11" s="87">
        <v>0</v>
      </c>
      <c r="N11" s="88">
        <f>IF(D11&gt;0,M11/D11*100,"-")</f>
        <v>0</v>
      </c>
      <c r="O11" s="87">
        <v>0</v>
      </c>
      <c r="P11" s="87">
        <f>SUM(Q11:S11)</f>
        <v>8275</v>
      </c>
      <c r="Q11" s="87">
        <v>7142</v>
      </c>
      <c r="R11" s="87">
        <v>1133</v>
      </c>
      <c r="S11" s="87">
        <v>0</v>
      </c>
      <c r="T11" s="88">
        <f>IF(D11&gt;0,P11/D11*100,"-")</f>
        <v>7.1589237823341119</v>
      </c>
      <c r="U11" s="87">
        <v>1248</v>
      </c>
      <c r="V11" s="85" t="s">
        <v>263</v>
      </c>
      <c r="W11" s="85"/>
      <c r="X11" s="85"/>
      <c r="Y11" s="85"/>
      <c r="Z11" s="85" t="s">
        <v>263</v>
      </c>
      <c r="AA11" s="85"/>
      <c r="AB11" s="85"/>
      <c r="AC11" s="85"/>
      <c r="AD11" s="184" t="s">
        <v>262</v>
      </c>
    </row>
    <row r="12" spans="1:31" ht="13.5" customHeight="1">
      <c r="A12" s="85" t="s">
        <v>7</v>
      </c>
      <c r="B12" s="86" t="s">
        <v>270</v>
      </c>
      <c r="C12" s="85" t="s">
        <v>271</v>
      </c>
      <c r="D12" s="87">
        <f>+SUM(E12,+I12)</f>
        <v>63611</v>
      </c>
      <c r="E12" s="87">
        <f>+SUM(G12+H12)</f>
        <v>5129</v>
      </c>
      <c r="F12" s="106">
        <f>IF(D12&gt;0,E12/D12*100,"-")</f>
        <v>8.0630708525255077</v>
      </c>
      <c r="G12" s="87">
        <v>5129</v>
      </c>
      <c r="H12" s="87">
        <v>0</v>
      </c>
      <c r="I12" s="87">
        <f>+SUM(K12,+M12,O12+P12)</f>
        <v>58482</v>
      </c>
      <c r="J12" s="88">
        <f>IF(D12&gt;0,I12/D12*100,"-")</f>
        <v>91.936929147474487</v>
      </c>
      <c r="K12" s="87">
        <v>40242</v>
      </c>
      <c r="L12" s="88">
        <f>IF(D12&gt;0,K12/D12*100,"-")</f>
        <v>63.262643253525333</v>
      </c>
      <c r="M12" s="87">
        <v>0</v>
      </c>
      <c r="N12" s="88">
        <f>IF(D12&gt;0,M12/D12*100,"-")</f>
        <v>0</v>
      </c>
      <c r="O12" s="87">
        <v>0</v>
      </c>
      <c r="P12" s="87">
        <f>SUM(Q12:S12)</f>
        <v>18240</v>
      </c>
      <c r="Q12" s="87">
        <v>7877</v>
      </c>
      <c r="R12" s="87">
        <v>10363</v>
      </c>
      <c r="S12" s="87">
        <v>0</v>
      </c>
      <c r="T12" s="88">
        <f>IF(D12&gt;0,P12/D12*100,"-")</f>
        <v>28.674285893949158</v>
      </c>
      <c r="U12" s="87">
        <v>562</v>
      </c>
      <c r="V12" s="85"/>
      <c r="W12" s="85"/>
      <c r="X12" s="85"/>
      <c r="Y12" s="85" t="s">
        <v>263</v>
      </c>
      <c r="Z12" s="85"/>
      <c r="AA12" s="85"/>
      <c r="AB12" s="85"/>
      <c r="AC12" s="85" t="s">
        <v>263</v>
      </c>
      <c r="AD12" s="184" t="s">
        <v>262</v>
      </c>
    </row>
    <row r="13" spans="1:31" ht="13.5" customHeight="1">
      <c r="A13" s="85" t="s">
        <v>7</v>
      </c>
      <c r="B13" s="86" t="s">
        <v>272</v>
      </c>
      <c r="C13" s="85" t="s">
        <v>273</v>
      </c>
      <c r="D13" s="87">
        <f>+SUM(E13,+I13)</f>
        <v>62590</v>
      </c>
      <c r="E13" s="87">
        <f>+SUM(G13+H13)</f>
        <v>352</v>
      </c>
      <c r="F13" s="106">
        <f>IF(D13&gt;0,E13/D13*100,"-")</f>
        <v>0.56239015817223204</v>
      </c>
      <c r="G13" s="87">
        <v>352</v>
      </c>
      <c r="H13" s="87">
        <v>0</v>
      </c>
      <c r="I13" s="87">
        <f>+SUM(K13,+M13,O13+P13)</f>
        <v>62238</v>
      </c>
      <c r="J13" s="88">
        <f>IF(D13&gt;0,I13/D13*100,"-")</f>
        <v>99.437609841827765</v>
      </c>
      <c r="K13" s="87">
        <v>37087</v>
      </c>
      <c r="L13" s="88">
        <f>IF(D13&gt;0,K13/D13*100,"-")</f>
        <v>59.253874420833995</v>
      </c>
      <c r="M13" s="87">
        <v>0</v>
      </c>
      <c r="N13" s="88">
        <f>IF(D13&gt;0,M13/D13*100,"-")</f>
        <v>0</v>
      </c>
      <c r="O13" s="87">
        <v>62</v>
      </c>
      <c r="P13" s="87">
        <f>SUM(Q13:S13)</f>
        <v>25089</v>
      </c>
      <c r="Q13" s="87">
        <v>4040</v>
      </c>
      <c r="R13" s="87">
        <v>21049</v>
      </c>
      <c r="S13" s="87">
        <v>0</v>
      </c>
      <c r="T13" s="88">
        <f>IF(D13&gt;0,P13/D13*100,"-")</f>
        <v>40.084678063588427</v>
      </c>
      <c r="U13" s="87">
        <v>950</v>
      </c>
      <c r="V13" s="85" t="s">
        <v>263</v>
      </c>
      <c r="W13" s="85"/>
      <c r="X13" s="85"/>
      <c r="Y13" s="85"/>
      <c r="Z13" s="85" t="s">
        <v>263</v>
      </c>
      <c r="AA13" s="85"/>
      <c r="AB13" s="85"/>
      <c r="AC13" s="85"/>
      <c r="AD13" s="184" t="s">
        <v>262</v>
      </c>
    </row>
    <row r="14" spans="1:31" ht="13.5" customHeight="1">
      <c r="A14" s="85" t="s">
        <v>7</v>
      </c>
      <c r="B14" s="86" t="s">
        <v>274</v>
      </c>
      <c r="C14" s="85" t="s">
        <v>275</v>
      </c>
      <c r="D14" s="87">
        <f>+SUM(E14,+I14)</f>
        <v>142374</v>
      </c>
      <c r="E14" s="87">
        <f>+SUM(G14+H14)</f>
        <v>8464</v>
      </c>
      <c r="F14" s="106">
        <f>IF(D14&gt;0,E14/D14*100,"-")</f>
        <v>5.944905670979252</v>
      </c>
      <c r="G14" s="87">
        <v>8464</v>
      </c>
      <c r="H14" s="87">
        <v>0</v>
      </c>
      <c r="I14" s="87">
        <f>+SUM(K14,+M14,O14+P14)</f>
        <v>133910</v>
      </c>
      <c r="J14" s="88">
        <f>IF(D14&gt;0,I14/D14*100,"-")</f>
        <v>94.055094329020747</v>
      </c>
      <c r="K14" s="87">
        <v>123691</v>
      </c>
      <c r="L14" s="88">
        <f>IF(D14&gt;0,K14/D14*100,"-")</f>
        <v>86.877519771868464</v>
      </c>
      <c r="M14" s="87">
        <v>0</v>
      </c>
      <c r="N14" s="88">
        <f>IF(D14&gt;0,M14/D14*100,"-")</f>
        <v>0</v>
      </c>
      <c r="O14" s="87">
        <v>0</v>
      </c>
      <c r="P14" s="87">
        <f>SUM(Q14:S14)</f>
        <v>10219</v>
      </c>
      <c r="Q14" s="87">
        <v>8831</v>
      </c>
      <c r="R14" s="87">
        <v>1388</v>
      </c>
      <c r="S14" s="87">
        <v>0</v>
      </c>
      <c r="T14" s="88">
        <f>IF(D14&gt;0,P14/D14*100,"-")</f>
        <v>7.1775745571522886</v>
      </c>
      <c r="U14" s="87">
        <v>1789</v>
      </c>
      <c r="V14" s="85"/>
      <c r="W14" s="85"/>
      <c r="X14" s="85"/>
      <c r="Y14" s="85" t="s">
        <v>263</v>
      </c>
      <c r="Z14" s="85"/>
      <c r="AA14" s="85"/>
      <c r="AB14" s="85"/>
      <c r="AC14" s="85" t="s">
        <v>263</v>
      </c>
      <c r="AD14" s="184" t="s">
        <v>262</v>
      </c>
    </row>
    <row r="15" spans="1:31" ht="13.5" customHeight="1">
      <c r="A15" s="85" t="s">
        <v>7</v>
      </c>
      <c r="B15" s="86" t="s">
        <v>276</v>
      </c>
      <c r="C15" s="85" t="s">
        <v>277</v>
      </c>
      <c r="D15" s="87">
        <f>+SUM(E15,+I15)</f>
        <v>65869</v>
      </c>
      <c r="E15" s="87">
        <f>+SUM(G15+H15)</f>
        <v>289</v>
      </c>
      <c r="F15" s="106">
        <f>IF(D15&gt;0,E15/D15*100,"-")</f>
        <v>0.43874963943584994</v>
      </c>
      <c r="G15" s="87">
        <v>289</v>
      </c>
      <c r="H15" s="87">
        <v>0</v>
      </c>
      <c r="I15" s="87">
        <f>+SUM(K15,+M15,O15+P15)</f>
        <v>65580</v>
      </c>
      <c r="J15" s="88">
        <f>IF(D15&gt;0,I15/D15*100,"-")</f>
        <v>99.561250360564145</v>
      </c>
      <c r="K15" s="87">
        <v>43490</v>
      </c>
      <c r="L15" s="88">
        <f>IF(D15&gt;0,K15/D15*100,"-")</f>
        <v>66.024988993304888</v>
      </c>
      <c r="M15" s="87">
        <v>0</v>
      </c>
      <c r="N15" s="88">
        <f>IF(D15&gt;0,M15/D15*100,"-")</f>
        <v>0</v>
      </c>
      <c r="O15" s="87">
        <v>1439</v>
      </c>
      <c r="P15" s="87">
        <f>SUM(Q15:S15)</f>
        <v>20651</v>
      </c>
      <c r="Q15" s="87">
        <v>17092</v>
      </c>
      <c r="R15" s="87">
        <v>3559</v>
      </c>
      <c r="S15" s="87">
        <v>0</v>
      </c>
      <c r="T15" s="88">
        <f>IF(D15&gt;0,P15/D15*100,"-")</f>
        <v>31.351622159134042</v>
      </c>
      <c r="U15" s="87">
        <v>399</v>
      </c>
      <c r="V15" s="85" t="s">
        <v>263</v>
      </c>
      <c r="W15" s="85"/>
      <c r="X15" s="85"/>
      <c r="Y15" s="85"/>
      <c r="Z15" s="85" t="s">
        <v>263</v>
      </c>
      <c r="AA15" s="85"/>
      <c r="AB15" s="85"/>
      <c r="AC15" s="85"/>
      <c r="AD15" s="184" t="s">
        <v>262</v>
      </c>
    </row>
    <row r="16" spans="1:31" ht="13.5" customHeight="1">
      <c r="A16" s="85" t="s">
        <v>7</v>
      </c>
      <c r="B16" s="86" t="s">
        <v>278</v>
      </c>
      <c r="C16" s="85" t="s">
        <v>279</v>
      </c>
      <c r="D16" s="87">
        <f>+SUM(E16,+I16)</f>
        <v>125887</v>
      </c>
      <c r="E16" s="87">
        <f>+SUM(G16+H16)</f>
        <v>3954</v>
      </c>
      <c r="F16" s="106">
        <f>IF(D16&gt;0,E16/D16*100,"-")</f>
        <v>3.1409120878247951</v>
      </c>
      <c r="G16" s="87">
        <v>3954</v>
      </c>
      <c r="H16" s="87">
        <v>0</v>
      </c>
      <c r="I16" s="87">
        <f>+SUM(K16,+M16,O16+P16)</f>
        <v>121933</v>
      </c>
      <c r="J16" s="88">
        <f>IF(D16&gt;0,I16/D16*100,"-")</f>
        <v>96.859087912175198</v>
      </c>
      <c r="K16" s="87">
        <v>69228</v>
      </c>
      <c r="L16" s="88">
        <f>IF(D16&gt;0,K16/D16*100,"-")</f>
        <v>54.992175522492396</v>
      </c>
      <c r="M16" s="87">
        <v>0</v>
      </c>
      <c r="N16" s="88">
        <f>IF(D16&gt;0,M16/D16*100,"-")</f>
        <v>0</v>
      </c>
      <c r="O16" s="87">
        <v>72</v>
      </c>
      <c r="P16" s="87">
        <f>SUM(Q16:S16)</f>
        <v>52633</v>
      </c>
      <c r="Q16" s="87">
        <v>25087</v>
      </c>
      <c r="R16" s="87">
        <v>27253</v>
      </c>
      <c r="S16" s="87">
        <v>293</v>
      </c>
      <c r="T16" s="88">
        <f>IF(D16&gt;0,P16/D16*100,"-")</f>
        <v>41.809718239373403</v>
      </c>
      <c r="U16" s="87">
        <v>1428</v>
      </c>
      <c r="V16" s="85"/>
      <c r="W16" s="85"/>
      <c r="X16" s="85"/>
      <c r="Y16" s="85" t="s">
        <v>263</v>
      </c>
      <c r="Z16" s="85"/>
      <c r="AA16" s="85"/>
      <c r="AB16" s="85"/>
      <c r="AC16" s="85" t="s">
        <v>263</v>
      </c>
      <c r="AD16" s="184" t="s">
        <v>262</v>
      </c>
    </row>
    <row r="17" spans="1:30" ht="13.5" customHeight="1">
      <c r="A17" s="85" t="s">
        <v>7</v>
      </c>
      <c r="B17" s="86" t="s">
        <v>280</v>
      </c>
      <c r="C17" s="85" t="s">
        <v>281</v>
      </c>
      <c r="D17" s="87">
        <f>+SUM(E17,+I17)</f>
        <v>54964</v>
      </c>
      <c r="E17" s="87">
        <f>+SUM(G17+H17)</f>
        <v>26159</v>
      </c>
      <c r="F17" s="106">
        <f>IF(D17&gt;0,E17/D17*100,"-")</f>
        <v>47.592969943963318</v>
      </c>
      <c r="G17" s="87">
        <v>26137</v>
      </c>
      <c r="H17" s="87">
        <v>22</v>
      </c>
      <c r="I17" s="87">
        <f>+SUM(K17,+M17,O17+P17)</f>
        <v>28805</v>
      </c>
      <c r="J17" s="88">
        <f>IF(D17&gt;0,I17/D17*100,"-")</f>
        <v>52.407030056036675</v>
      </c>
      <c r="K17" s="87">
        <v>7526</v>
      </c>
      <c r="L17" s="88">
        <f>IF(D17&gt;0,K17/D17*100,"-")</f>
        <v>13.692598791936542</v>
      </c>
      <c r="M17" s="87">
        <v>0</v>
      </c>
      <c r="N17" s="88">
        <f>IF(D17&gt;0,M17/D17*100,"-")</f>
        <v>0</v>
      </c>
      <c r="O17" s="87">
        <v>4962</v>
      </c>
      <c r="P17" s="87">
        <f>SUM(Q17:S17)</f>
        <v>16317</v>
      </c>
      <c r="Q17" s="87">
        <v>0</v>
      </c>
      <c r="R17" s="87">
        <v>14498</v>
      </c>
      <c r="S17" s="87">
        <v>1819</v>
      </c>
      <c r="T17" s="88">
        <f>IF(D17&gt;0,P17/D17*100,"-")</f>
        <v>29.686704024452371</v>
      </c>
      <c r="U17" s="87">
        <v>681</v>
      </c>
      <c r="V17" s="85" t="s">
        <v>263</v>
      </c>
      <c r="W17" s="85"/>
      <c r="X17" s="85"/>
      <c r="Y17" s="85"/>
      <c r="Z17" s="85" t="s">
        <v>263</v>
      </c>
      <c r="AA17" s="85"/>
      <c r="AB17" s="85"/>
      <c r="AC17" s="85"/>
      <c r="AD17" s="184" t="s">
        <v>262</v>
      </c>
    </row>
    <row r="18" spans="1:30" ht="13.5" customHeight="1">
      <c r="A18" s="85" t="s">
        <v>7</v>
      </c>
      <c r="B18" s="86" t="s">
        <v>282</v>
      </c>
      <c r="C18" s="85" t="s">
        <v>283</v>
      </c>
      <c r="D18" s="87">
        <f>+SUM(E18,+I18)</f>
        <v>45766</v>
      </c>
      <c r="E18" s="87">
        <f>+SUM(G18+H18)</f>
        <v>145</v>
      </c>
      <c r="F18" s="106">
        <f>IF(D18&gt;0,E18/D18*100,"-")</f>
        <v>0.3168290870952235</v>
      </c>
      <c r="G18" s="87">
        <v>145</v>
      </c>
      <c r="H18" s="87">
        <v>0</v>
      </c>
      <c r="I18" s="87">
        <f>+SUM(K18,+M18,O18+P18)</f>
        <v>45621</v>
      </c>
      <c r="J18" s="88">
        <f>IF(D18&gt;0,I18/D18*100,"-")</f>
        <v>99.683170912904771</v>
      </c>
      <c r="K18" s="87">
        <v>8449</v>
      </c>
      <c r="L18" s="88">
        <f>IF(D18&gt;0,K18/D18*100,"-")</f>
        <v>18.461303150810647</v>
      </c>
      <c r="M18" s="87">
        <v>0</v>
      </c>
      <c r="N18" s="88">
        <f>IF(D18&gt;0,M18/D18*100,"-")</f>
        <v>0</v>
      </c>
      <c r="O18" s="87">
        <v>18431</v>
      </c>
      <c r="P18" s="87">
        <f>SUM(Q18:S18)</f>
        <v>18741</v>
      </c>
      <c r="Q18" s="87">
        <v>3602</v>
      </c>
      <c r="R18" s="87">
        <v>832</v>
      </c>
      <c r="S18" s="87">
        <v>14307</v>
      </c>
      <c r="T18" s="88">
        <f>IF(D18&gt;0,P18/D18*100,"-")</f>
        <v>40.949613250010927</v>
      </c>
      <c r="U18" s="87">
        <v>340</v>
      </c>
      <c r="V18" s="85" t="s">
        <v>263</v>
      </c>
      <c r="W18" s="85"/>
      <c r="X18" s="85"/>
      <c r="Y18" s="85"/>
      <c r="Z18" s="85" t="s">
        <v>263</v>
      </c>
      <c r="AA18" s="85"/>
      <c r="AB18" s="85"/>
      <c r="AC18" s="85"/>
      <c r="AD18" s="184" t="s">
        <v>262</v>
      </c>
    </row>
    <row r="19" spans="1:30" ht="13.5" customHeight="1">
      <c r="A19" s="85" t="s">
        <v>7</v>
      </c>
      <c r="B19" s="86" t="s">
        <v>284</v>
      </c>
      <c r="C19" s="85" t="s">
        <v>285</v>
      </c>
      <c r="D19" s="87">
        <f>+SUM(E19,+I19)</f>
        <v>4518</v>
      </c>
      <c r="E19" s="87">
        <f>+SUM(G19+H19)</f>
        <v>0</v>
      </c>
      <c r="F19" s="106">
        <f>IF(D19&gt;0,E19/D19*100,"-")</f>
        <v>0</v>
      </c>
      <c r="G19" s="87">
        <v>0</v>
      </c>
      <c r="H19" s="87">
        <v>0</v>
      </c>
      <c r="I19" s="87">
        <f>+SUM(K19,+M19,O19+P19)</f>
        <v>4518</v>
      </c>
      <c r="J19" s="88">
        <f>IF(D19&gt;0,I19/D19*100,"-")</f>
        <v>100</v>
      </c>
      <c r="K19" s="87">
        <v>0</v>
      </c>
      <c r="L19" s="88">
        <f>IF(D19&gt;0,K19/D19*100,"-")</f>
        <v>0</v>
      </c>
      <c r="M19" s="87">
        <v>0</v>
      </c>
      <c r="N19" s="88">
        <f>IF(D19&gt;0,M19/D19*100,"-")</f>
        <v>0</v>
      </c>
      <c r="O19" s="87">
        <v>0</v>
      </c>
      <c r="P19" s="87">
        <f>SUM(Q19:S19)</f>
        <v>4518</v>
      </c>
      <c r="Q19" s="87">
        <v>3248</v>
      </c>
      <c r="R19" s="87">
        <v>1270</v>
      </c>
      <c r="S19" s="87">
        <v>0</v>
      </c>
      <c r="T19" s="88">
        <f>IF(D19&gt;0,P19/D19*100,"-")</f>
        <v>100</v>
      </c>
      <c r="U19" s="87">
        <v>42</v>
      </c>
      <c r="V19" s="85"/>
      <c r="W19" s="85"/>
      <c r="X19" s="85"/>
      <c r="Y19" s="85" t="s">
        <v>263</v>
      </c>
      <c r="Z19" s="85"/>
      <c r="AA19" s="85"/>
      <c r="AB19" s="85"/>
      <c r="AC19" s="85" t="s">
        <v>263</v>
      </c>
      <c r="AD19" s="184" t="s">
        <v>262</v>
      </c>
    </row>
    <row r="20" spans="1:30" ht="13.5" customHeight="1">
      <c r="A20" s="85" t="s">
        <v>7</v>
      </c>
      <c r="B20" s="86" t="s">
        <v>286</v>
      </c>
      <c r="C20" s="85" t="s">
        <v>287</v>
      </c>
      <c r="D20" s="87">
        <f>+SUM(E20,+I20)</f>
        <v>3034</v>
      </c>
      <c r="E20" s="87">
        <f>+SUM(G20+H20)</f>
        <v>210</v>
      </c>
      <c r="F20" s="106">
        <f>IF(D20&gt;0,E20/D20*100,"-")</f>
        <v>6.9215557020435066</v>
      </c>
      <c r="G20" s="87">
        <v>210</v>
      </c>
      <c r="H20" s="87">
        <v>0</v>
      </c>
      <c r="I20" s="87">
        <f>+SUM(K20,+M20,O20+P20)</f>
        <v>2824</v>
      </c>
      <c r="J20" s="88">
        <f>IF(D20&gt;0,I20/D20*100,"-")</f>
        <v>93.078444297956494</v>
      </c>
      <c r="K20" s="87">
        <v>274</v>
      </c>
      <c r="L20" s="88">
        <f>IF(D20&gt;0,K20/D20*100,"-")</f>
        <v>9.0309822017139094</v>
      </c>
      <c r="M20" s="87">
        <v>0</v>
      </c>
      <c r="N20" s="88">
        <f>IF(D20&gt;0,M20/D20*100,"-")</f>
        <v>0</v>
      </c>
      <c r="O20" s="87">
        <v>0</v>
      </c>
      <c r="P20" s="87">
        <f>SUM(Q20:S20)</f>
        <v>2550</v>
      </c>
      <c r="Q20" s="87">
        <v>1064</v>
      </c>
      <c r="R20" s="87">
        <v>1486</v>
      </c>
      <c r="S20" s="87">
        <v>0</v>
      </c>
      <c r="T20" s="88">
        <f>IF(D20&gt;0,P20/D20*100,"-")</f>
        <v>84.047462096242583</v>
      </c>
      <c r="U20" s="87">
        <v>34</v>
      </c>
      <c r="V20" s="85" t="s">
        <v>263</v>
      </c>
      <c r="W20" s="85"/>
      <c r="X20" s="85"/>
      <c r="Y20" s="85"/>
      <c r="Z20" s="85" t="s">
        <v>263</v>
      </c>
      <c r="AA20" s="85"/>
      <c r="AB20" s="85"/>
      <c r="AC20" s="85"/>
      <c r="AD20" s="184" t="s">
        <v>262</v>
      </c>
    </row>
    <row r="21" spans="1:30" ht="13.5" customHeight="1">
      <c r="A21" s="85" t="s">
        <v>7</v>
      </c>
      <c r="B21" s="86" t="s">
        <v>288</v>
      </c>
      <c r="C21" s="85" t="s">
        <v>289</v>
      </c>
      <c r="D21" s="87">
        <f>+SUM(E21,+I21)</f>
        <v>1735</v>
      </c>
      <c r="E21" s="87">
        <f>+SUM(G21+H21)</f>
        <v>83</v>
      </c>
      <c r="F21" s="106">
        <f>IF(D21&gt;0,E21/D21*100,"-")</f>
        <v>4.7838616714697402</v>
      </c>
      <c r="G21" s="87">
        <v>83</v>
      </c>
      <c r="H21" s="87">
        <v>0</v>
      </c>
      <c r="I21" s="87">
        <f>+SUM(K21,+M21,O21+P21)</f>
        <v>1652</v>
      </c>
      <c r="J21" s="88">
        <f>IF(D21&gt;0,I21/D21*100,"-")</f>
        <v>95.216138328530263</v>
      </c>
      <c r="K21" s="87">
        <v>0</v>
      </c>
      <c r="L21" s="88">
        <f>IF(D21&gt;0,K21/D21*100,"-")</f>
        <v>0</v>
      </c>
      <c r="M21" s="87">
        <v>0</v>
      </c>
      <c r="N21" s="88">
        <f>IF(D21&gt;0,M21/D21*100,"-")</f>
        <v>0</v>
      </c>
      <c r="O21" s="87">
        <v>88</v>
      </c>
      <c r="P21" s="87">
        <f>SUM(Q21:S21)</f>
        <v>1564</v>
      </c>
      <c r="Q21" s="87">
        <v>1135</v>
      </c>
      <c r="R21" s="87">
        <v>429</v>
      </c>
      <c r="S21" s="87">
        <v>0</v>
      </c>
      <c r="T21" s="88">
        <f>IF(D21&gt;0,P21/D21*100,"-")</f>
        <v>90.14409221902018</v>
      </c>
      <c r="U21" s="87">
        <v>15</v>
      </c>
      <c r="V21" s="85" t="s">
        <v>263</v>
      </c>
      <c r="W21" s="85"/>
      <c r="X21" s="85"/>
      <c r="Y21" s="85"/>
      <c r="Z21" s="85" t="s">
        <v>263</v>
      </c>
      <c r="AA21" s="85"/>
      <c r="AB21" s="85"/>
      <c r="AC21" s="85"/>
      <c r="AD21" s="184" t="s">
        <v>262</v>
      </c>
    </row>
    <row r="22" spans="1:30" ht="13.5" customHeight="1">
      <c r="A22" s="85" t="s">
        <v>7</v>
      </c>
      <c r="B22" s="86" t="s">
        <v>290</v>
      </c>
      <c r="C22" s="85" t="s">
        <v>291</v>
      </c>
      <c r="D22" s="87">
        <f>+SUM(E22,+I22)</f>
        <v>9361</v>
      </c>
      <c r="E22" s="87">
        <f>+SUM(G22+H22)</f>
        <v>1620</v>
      </c>
      <c r="F22" s="106">
        <f>IF(D22&gt;0,E22/D22*100,"-")</f>
        <v>17.305843392799915</v>
      </c>
      <c r="G22" s="87">
        <v>1620</v>
      </c>
      <c r="H22" s="87">
        <v>0</v>
      </c>
      <c r="I22" s="87">
        <f>+SUM(K22,+M22,O22+P22)</f>
        <v>7741</v>
      </c>
      <c r="J22" s="88">
        <f>IF(D22&gt;0,I22/D22*100,"-")</f>
        <v>82.694156607200085</v>
      </c>
      <c r="K22" s="87">
        <v>0</v>
      </c>
      <c r="L22" s="88">
        <f>IF(D22&gt;0,K22/D22*100,"-")</f>
        <v>0</v>
      </c>
      <c r="M22" s="87">
        <v>0</v>
      </c>
      <c r="N22" s="88">
        <f>IF(D22&gt;0,M22/D22*100,"-")</f>
        <v>0</v>
      </c>
      <c r="O22" s="87">
        <v>0</v>
      </c>
      <c r="P22" s="87">
        <f>SUM(Q22:S22)</f>
        <v>7741</v>
      </c>
      <c r="Q22" s="87">
        <v>3622</v>
      </c>
      <c r="R22" s="87">
        <v>4119</v>
      </c>
      <c r="S22" s="87">
        <v>0</v>
      </c>
      <c r="T22" s="88">
        <f>IF(D22&gt;0,P22/D22*100,"-")</f>
        <v>82.694156607200085</v>
      </c>
      <c r="U22" s="87">
        <v>69</v>
      </c>
      <c r="V22" s="85"/>
      <c r="W22" s="85"/>
      <c r="X22" s="85"/>
      <c r="Y22" s="85" t="s">
        <v>263</v>
      </c>
      <c r="Z22" s="85"/>
      <c r="AA22" s="85"/>
      <c r="AB22" s="85"/>
      <c r="AC22" s="85" t="s">
        <v>263</v>
      </c>
      <c r="AD22" s="184" t="s">
        <v>262</v>
      </c>
    </row>
    <row r="23" spans="1:30" ht="13.5" customHeight="1">
      <c r="A23" s="85" t="s">
        <v>7</v>
      </c>
      <c r="B23" s="86" t="s">
        <v>292</v>
      </c>
      <c r="C23" s="85" t="s">
        <v>293</v>
      </c>
      <c r="D23" s="87">
        <f>+SUM(E23,+I23)</f>
        <v>13018</v>
      </c>
      <c r="E23" s="87">
        <f>+SUM(G23+H23)</f>
        <v>0</v>
      </c>
      <c r="F23" s="106">
        <f>IF(D23&gt;0,E23/D23*100,"-")</f>
        <v>0</v>
      </c>
      <c r="G23" s="87">
        <v>0</v>
      </c>
      <c r="H23" s="87">
        <v>0</v>
      </c>
      <c r="I23" s="87">
        <f>+SUM(K23,+M23,O23+P23)</f>
        <v>13018</v>
      </c>
      <c r="J23" s="88">
        <f>IF(D23&gt;0,I23/D23*100,"-")</f>
        <v>100</v>
      </c>
      <c r="K23" s="87">
        <v>7038</v>
      </c>
      <c r="L23" s="88">
        <f>IF(D23&gt;0,K23/D23*100,"-")</f>
        <v>54.063604240282679</v>
      </c>
      <c r="M23" s="87">
        <v>0</v>
      </c>
      <c r="N23" s="88">
        <f>IF(D23&gt;0,M23/D23*100,"-")</f>
        <v>0</v>
      </c>
      <c r="O23" s="87">
        <v>0</v>
      </c>
      <c r="P23" s="87">
        <f>SUM(Q23:S23)</f>
        <v>5980</v>
      </c>
      <c r="Q23" s="87">
        <v>2080</v>
      </c>
      <c r="R23" s="87">
        <v>3900</v>
      </c>
      <c r="S23" s="87">
        <v>0</v>
      </c>
      <c r="T23" s="88">
        <f>IF(D23&gt;0,P23/D23*100,"-")</f>
        <v>45.936395759717314</v>
      </c>
      <c r="U23" s="87">
        <v>168</v>
      </c>
      <c r="V23" s="85"/>
      <c r="W23" s="85"/>
      <c r="X23" s="85"/>
      <c r="Y23" s="85" t="s">
        <v>263</v>
      </c>
      <c r="Z23" s="85"/>
      <c r="AA23" s="85"/>
      <c r="AB23" s="85"/>
      <c r="AC23" s="85" t="s">
        <v>263</v>
      </c>
      <c r="AD23" s="184" t="s">
        <v>262</v>
      </c>
    </row>
    <row r="24" spans="1:30" ht="13.5" customHeight="1">
      <c r="A24" s="85" t="s">
        <v>7</v>
      </c>
      <c r="B24" s="86" t="s">
        <v>294</v>
      </c>
      <c r="C24" s="85" t="s">
        <v>295</v>
      </c>
      <c r="D24" s="87">
        <f>+SUM(E24,+I24)</f>
        <v>11266</v>
      </c>
      <c r="E24" s="87">
        <f>+SUM(G24+H24)</f>
        <v>502</v>
      </c>
      <c r="F24" s="106">
        <f>IF(D24&gt;0,E24/D24*100,"-")</f>
        <v>4.4558849636073141</v>
      </c>
      <c r="G24" s="87">
        <v>502</v>
      </c>
      <c r="H24" s="87">
        <v>0</v>
      </c>
      <c r="I24" s="87">
        <f>+SUM(K24,+M24,O24+P24)</f>
        <v>10764</v>
      </c>
      <c r="J24" s="88">
        <f>IF(D24&gt;0,I24/D24*100,"-")</f>
        <v>95.544115036392682</v>
      </c>
      <c r="K24" s="87">
        <v>0</v>
      </c>
      <c r="L24" s="88">
        <f>IF(D24&gt;0,K24/D24*100,"-")</f>
        <v>0</v>
      </c>
      <c r="M24" s="87">
        <v>0</v>
      </c>
      <c r="N24" s="88">
        <f>IF(D24&gt;0,M24/D24*100,"-")</f>
        <v>0</v>
      </c>
      <c r="O24" s="87">
        <v>3827</v>
      </c>
      <c r="P24" s="87">
        <f>SUM(Q24:S24)</f>
        <v>6937</v>
      </c>
      <c r="Q24" s="87">
        <v>1968</v>
      </c>
      <c r="R24" s="87">
        <v>4969</v>
      </c>
      <c r="S24" s="87">
        <v>0</v>
      </c>
      <c r="T24" s="88">
        <f>IF(D24&gt;0,P24/D24*100,"-")</f>
        <v>61.574649387537725</v>
      </c>
      <c r="U24" s="87">
        <v>991</v>
      </c>
      <c r="V24" s="85" t="s">
        <v>263</v>
      </c>
      <c r="W24" s="85"/>
      <c r="X24" s="85"/>
      <c r="Y24" s="85"/>
      <c r="Z24" s="85" t="s">
        <v>263</v>
      </c>
      <c r="AA24" s="85"/>
      <c r="AB24" s="85"/>
      <c r="AC24" s="85"/>
      <c r="AD24" s="184" t="s">
        <v>262</v>
      </c>
    </row>
    <row r="25" spans="1:30" ht="13.5" customHeight="1">
      <c r="A25" s="85" t="s">
        <v>7</v>
      </c>
      <c r="B25" s="86" t="s">
        <v>296</v>
      </c>
      <c r="C25" s="85" t="s">
        <v>297</v>
      </c>
      <c r="D25" s="87">
        <f>+SUM(E25,+I25)</f>
        <v>6271</v>
      </c>
      <c r="E25" s="87">
        <f>+SUM(G25+H25)</f>
        <v>0</v>
      </c>
      <c r="F25" s="106">
        <f>IF(D25&gt;0,E25/D25*100,"-")</f>
        <v>0</v>
      </c>
      <c r="G25" s="87">
        <v>0</v>
      </c>
      <c r="H25" s="87">
        <v>0</v>
      </c>
      <c r="I25" s="87">
        <f>+SUM(K25,+M25,O25+P25)</f>
        <v>6271</v>
      </c>
      <c r="J25" s="88">
        <f>IF(D25&gt;0,I25/D25*100,"-")</f>
        <v>100</v>
      </c>
      <c r="K25" s="87">
        <v>0</v>
      </c>
      <c r="L25" s="88">
        <f>IF(D25&gt;0,K25/D25*100,"-")</f>
        <v>0</v>
      </c>
      <c r="M25" s="87">
        <v>0</v>
      </c>
      <c r="N25" s="88">
        <f>IF(D25&gt;0,M25/D25*100,"-")</f>
        <v>0</v>
      </c>
      <c r="O25" s="87">
        <v>6130</v>
      </c>
      <c r="P25" s="87">
        <f>SUM(Q25:S25)</f>
        <v>141</v>
      </c>
      <c r="Q25" s="87">
        <v>0</v>
      </c>
      <c r="R25" s="87">
        <v>141</v>
      </c>
      <c r="S25" s="87">
        <v>0</v>
      </c>
      <c r="T25" s="88">
        <f>IF(D25&gt;0,P25/D25*100,"-")</f>
        <v>2.248445224047201</v>
      </c>
      <c r="U25" s="87">
        <v>49</v>
      </c>
      <c r="V25" s="85" t="s">
        <v>263</v>
      </c>
      <c r="W25" s="85"/>
      <c r="X25" s="85"/>
      <c r="Y25" s="85"/>
      <c r="Z25" s="85" t="s">
        <v>263</v>
      </c>
      <c r="AA25" s="85"/>
      <c r="AB25" s="85"/>
      <c r="AC25" s="85"/>
      <c r="AD25" s="184" t="s">
        <v>262</v>
      </c>
    </row>
    <row r="26" spans="1:30" ht="13.5" customHeight="1">
      <c r="A26" s="85" t="s">
        <v>7</v>
      </c>
      <c r="B26" s="86" t="s">
        <v>298</v>
      </c>
      <c r="C26" s="85" t="s">
        <v>299</v>
      </c>
      <c r="D26" s="87">
        <f>+SUM(E26,+I26)</f>
        <v>11456</v>
      </c>
      <c r="E26" s="87">
        <f>+SUM(G26+H26)</f>
        <v>0</v>
      </c>
      <c r="F26" s="106">
        <f>IF(D26&gt;0,E26/D26*100,"-")</f>
        <v>0</v>
      </c>
      <c r="G26" s="87">
        <v>0</v>
      </c>
      <c r="H26" s="87">
        <v>0</v>
      </c>
      <c r="I26" s="87">
        <f>+SUM(K26,+M26,O26+P26)</f>
        <v>11456</v>
      </c>
      <c r="J26" s="88">
        <f>IF(D26&gt;0,I26/D26*100,"-")</f>
        <v>100</v>
      </c>
      <c r="K26" s="87">
        <v>0</v>
      </c>
      <c r="L26" s="88">
        <f>IF(D26&gt;0,K26/D26*100,"-")</f>
        <v>0</v>
      </c>
      <c r="M26" s="87">
        <v>0</v>
      </c>
      <c r="N26" s="88">
        <f>IF(D26&gt;0,M26/D26*100,"-")</f>
        <v>0</v>
      </c>
      <c r="O26" s="87">
        <v>7311</v>
      </c>
      <c r="P26" s="87">
        <f>SUM(Q26:S26)</f>
        <v>4145</v>
      </c>
      <c r="Q26" s="87">
        <v>1239</v>
      </c>
      <c r="R26" s="87">
        <v>2906</v>
      </c>
      <c r="S26" s="87">
        <v>0</v>
      </c>
      <c r="T26" s="88">
        <f>IF(D26&gt;0,P26/D26*100,"-")</f>
        <v>36.181913407821234</v>
      </c>
      <c r="U26" s="87">
        <v>139</v>
      </c>
      <c r="V26" s="85"/>
      <c r="W26" s="85"/>
      <c r="X26" s="85" t="s">
        <v>263</v>
      </c>
      <c r="Y26" s="85"/>
      <c r="Z26" s="85"/>
      <c r="AA26" s="85"/>
      <c r="AB26" s="85" t="s">
        <v>263</v>
      </c>
      <c r="AC26" s="85"/>
      <c r="AD26" s="184" t="s">
        <v>262</v>
      </c>
    </row>
    <row r="27" spans="1:30" ht="13.5" customHeight="1">
      <c r="A27" s="85" t="s">
        <v>7</v>
      </c>
      <c r="B27" s="86" t="s">
        <v>300</v>
      </c>
      <c r="C27" s="85" t="s">
        <v>301</v>
      </c>
      <c r="D27" s="87">
        <f>+SUM(E27,+I27)</f>
        <v>4390</v>
      </c>
      <c r="E27" s="87">
        <f>+SUM(G27+H27)</f>
        <v>9</v>
      </c>
      <c r="F27" s="106">
        <f>IF(D27&gt;0,E27/D27*100,"-")</f>
        <v>0.20501138952164011</v>
      </c>
      <c r="G27" s="87">
        <v>7</v>
      </c>
      <c r="H27" s="87">
        <v>2</v>
      </c>
      <c r="I27" s="87">
        <f>+SUM(K27,+M27,O27+P27)</f>
        <v>4381</v>
      </c>
      <c r="J27" s="88">
        <f>IF(D27&gt;0,I27/D27*100,"-")</f>
        <v>99.79498861047837</v>
      </c>
      <c r="K27" s="87">
        <v>0</v>
      </c>
      <c r="L27" s="88">
        <f>IF(D27&gt;0,K27/D27*100,"-")</f>
        <v>0</v>
      </c>
      <c r="M27" s="87">
        <v>0</v>
      </c>
      <c r="N27" s="88">
        <f>IF(D27&gt;0,M27/D27*100,"-")</f>
        <v>0</v>
      </c>
      <c r="O27" s="87">
        <v>0</v>
      </c>
      <c r="P27" s="87">
        <f>SUM(Q27:S27)</f>
        <v>4381</v>
      </c>
      <c r="Q27" s="87">
        <v>465</v>
      </c>
      <c r="R27" s="87">
        <v>3916</v>
      </c>
      <c r="S27" s="87">
        <v>0</v>
      </c>
      <c r="T27" s="88">
        <f>IF(D27&gt;0,P27/D27*100,"-")</f>
        <v>99.79498861047837</v>
      </c>
      <c r="U27" s="87">
        <v>27</v>
      </c>
      <c r="V27" s="85"/>
      <c r="W27" s="85"/>
      <c r="X27" s="85"/>
      <c r="Y27" s="85" t="s">
        <v>263</v>
      </c>
      <c r="Z27" s="85"/>
      <c r="AA27" s="85"/>
      <c r="AB27" s="85"/>
      <c r="AC27" s="85" t="s">
        <v>263</v>
      </c>
      <c r="AD27" s="184" t="s">
        <v>262</v>
      </c>
    </row>
    <row r="28" spans="1:30" ht="13.5" customHeight="1">
      <c r="A28" s="85" t="s">
        <v>7</v>
      </c>
      <c r="B28" s="86" t="s">
        <v>302</v>
      </c>
      <c r="C28" s="85" t="s">
        <v>303</v>
      </c>
      <c r="D28" s="87">
        <f>+SUM(E28,+I28)</f>
        <v>41950</v>
      </c>
      <c r="E28" s="87">
        <f>+SUM(G28+H28)</f>
        <v>16</v>
      </c>
      <c r="F28" s="106">
        <f>IF(D28&gt;0,E28/D28*100,"-")</f>
        <v>3.8140643623361142E-2</v>
      </c>
      <c r="G28" s="87">
        <v>16</v>
      </c>
      <c r="H28" s="87">
        <v>0</v>
      </c>
      <c r="I28" s="87">
        <f>+SUM(K28,+M28,O28+P28)</f>
        <v>41934</v>
      </c>
      <c r="J28" s="88">
        <f>IF(D28&gt;0,I28/D28*100,"-")</f>
        <v>99.961859356376635</v>
      </c>
      <c r="K28" s="87">
        <v>6987</v>
      </c>
      <c r="L28" s="88">
        <f>IF(D28&gt;0,K28/D28*100,"-")</f>
        <v>16.65554231227652</v>
      </c>
      <c r="M28" s="87">
        <v>0</v>
      </c>
      <c r="N28" s="88">
        <f>IF(D28&gt;0,M28/D28*100,"-")</f>
        <v>0</v>
      </c>
      <c r="O28" s="87">
        <v>0</v>
      </c>
      <c r="P28" s="87">
        <f>SUM(Q28:S28)</f>
        <v>34947</v>
      </c>
      <c r="Q28" s="87">
        <v>14419</v>
      </c>
      <c r="R28" s="87">
        <v>20509</v>
      </c>
      <c r="S28" s="87">
        <v>19</v>
      </c>
      <c r="T28" s="88">
        <f>IF(D28&gt;0,P28/D28*100,"-")</f>
        <v>83.306317044100126</v>
      </c>
      <c r="U28" s="87">
        <v>760</v>
      </c>
      <c r="V28" s="85"/>
      <c r="W28" s="85"/>
      <c r="X28" s="85"/>
      <c r="Y28" s="85" t="s">
        <v>263</v>
      </c>
      <c r="Z28" s="85"/>
      <c r="AA28" s="85"/>
      <c r="AB28" s="85"/>
      <c r="AC28" s="85" t="s">
        <v>263</v>
      </c>
      <c r="AD28" s="184" t="s">
        <v>262</v>
      </c>
    </row>
    <row r="29" spans="1:30" ht="13.5" customHeight="1">
      <c r="A29" s="85" t="s">
        <v>7</v>
      </c>
      <c r="B29" s="86" t="s">
        <v>304</v>
      </c>
      <c r="C29" s="85" t="s">
        <v>305</v>
      </c>
      <c r="D29" s="87">
        <f>+SUM(E29,+I29)</f>
        <v>13100</v>
      </c>
      <c r="E29" s="87">
        <f>+SUM(G29+H29)</f>
        <v>123</v>
      </c>
      <c r="F29" s="106">
        <f>IF(D29&gt;0,E29/D29*100,"-")</f>
        <v>0.93893129770992367</v>
      </c>
      <c r="G29" s="87">
        <v>123</v>
      </c>
      <c r="H29" s="87">
        <v>0</v>
      </c>
      <c r="I29" s="87">
        <f>+SUM(K29,+M29,O29+P29)</f>
        <v>12977</v>
      </c>
      <c r="J29" s="88">
        <f>IF(D29&gt;0,I29/D29*100,"-")</f>
        <v>99.061068702290072</v>
      </c>
      <c r="K29" s="87">
        <v>12977</v>
      </c>
      <c r="L29" s="88">
        <f>IF(D29&gt;0,K29/D29*100,"-")</f>
        <v>99.061068702290072</v>
      </c>
      <c r="M29" s="87">
        <v>0</v>
      </c>
      <c r="N29" s="88">
        <f>IF(D29&gt;0,M29/D29*100,"-")</f>
        <v>0</v>
      </c>
      <c r="O29" s="87">
        <v>0</v>
      </c>
      <c r="P29" s="87">
        <f>SUM(Q29:S29)</f>
        <v>0</v>
      </c>
      <c r="Q29" s="87">
        <v>0</v>
      </c>
      <c r="R29" s="87">
        <v>0</v>
      </c>
      <c r="S29" s="87">
        <v>0</v>
      </c>
      <c r="T29" s="88">
        <f>IF(D29&gt;0,P29/D29*100,"-")</f>
        <v>0</v>
      </c>
      <c r="U29" s="87">
        <v>99</v>
      </c>
      <c r="V29" s="85"/>
      <c r="W29" s="85"/>
      <c r="X29" s="85"/>
      <c r="Y29" s="85" t="s">
        <v>263</v>
      </c>
      <c r="Z29" s="85"/>
      <c r="AA29" s="85"/>
      <c r="AB29" s="85"/>
      <c r="AC29" s="85" t="s">
        <v>263</v>
      </c>
      <c r="AD29" s="184" t="s">
        <v>262</v>
      </c>
    </row>
    <row r="30" spans="1:30" ht="13.5" customHeight="1">
      <c r="A30" s="85" t="s">
        <v>7</v>
      </c>
      <c r="B30" s="86" t="s">
        <v>306</v>
      </c>
      <c r="C30" s="85" t="s">
        <v>307</v>
      </c>
      <c r="D30" s="87">
        <f>+SUM(E30,+I30)</f>
        <v>29005</v>
      </c>
      <c r="E30" s="87">
        <f>+SUM(G30+H30)</f>
        <v>366</v>
      </c>
      <c r="F30" s="106">
        <f>IF(D30&gt;0,E30/D30*100,"-")</f>
        <v>1.2618514049301846</v>
      </c>
      <c r="G30" s="87">
        <v>366</v>
      </c>
      <c r="H30" s="87">
        <v>0</v>
      </c>
      <c r="I30" s="87">
        <f>+SUM(K30,+M30,O30+P30)</f>
        <v>28639</v>
      </c>
      <c r="J30" s="88">
        <f>IF(D30&gt;0,I30/D30*100,"-")</f>
        <v>98.738148595069816</v>
      </c>
      <c r="K30" s="87">
        <v>27951</v>
      </c>
      <c r="L30" s="88">
        <f>IF(D30&gt;0,K30/D30*100,"-")</f>
        <v>96.366143768315808</v>
      </c>
      <c r="M30" s="87">
        <v>0</v>
      </c>
      <c r="N30" s="88">
        <f>IF(D30&gt;0,M30/D30*100,"-")</f>
        <v>0</v>
      </c>
      <c r="O30" s="87">
        <v>0</v>
      </c>
      <c r="P30" s="87">
        <f>SUM(Q30:S30)</f>
        <v>688</v>
      </c>
      <c r="Q30" s="87">
        <v>190</v>
      </c>
      <c r="R30" s="87">
        <v>491</v>
      </c>
      <c r="S30" s="87">
        <v>7</v>
      </c>
      <c r="T30" s="88">
        <f>IF(D30&gt;0,P30/D30*100,"-")</f>
        <v>2.3720048267540079</v>
      </c>
      <c r="U30" s="87">
        <v>862</v>
      </c>
      <c r="V30" s="85" t="s">
        <v>263</v>
      </c>
      <c r="W30" s="85"/>
      <c r="X30" s="85"/>
      <c r="Y30" s="85"/>
      <c r="Z30" s="85" t="s">
        <v>263</v>
      </c>
      <c r="AA30" s="85"/>
      <c r="AB30" s="85"/>
      <c r="AC30" s="85"/>
      <c r="AD30" s="184" t="s">
        <v>262</v>
      </c>
    </row>
    <row r="31" spans="1:30" ht="13.5" customHeight="1">
      <c r="A31" s="85" t="s">
        <v>7</v>
      </c>
      <c r="B31" s="86" t="s">
        <v>308</v>
      </c>
      <c r="C31" s="85" t="s">
        <v>309</v>
      </c>
      <c r="D31" s="87">
        <f>+SUM(E31,+I31)</f>
        <v>17899</v>
      </c>
      <c r="E31" s="87">
        <f>+SUM(G31+H31)</f>
        <v>0</v>
      </c>
      <c r="F31" s="106">
        <f>IF(D31&gt;0,E31/D31*100,"-")</f>
        <v>0</v>
      </c>
      <c r="G31" s="87">
        <v>0</v>
      </c>
      <c r="H31" s="87">
        <v>0</v>
      </c>
      <c r="I31" s="87">
        <f>+SUM(K31,+M31,O31+P31)</f>
        <v>17899</v>
      </c>
      <c r="J31" s="88">
        <f>IF(D31&gt;0,I31/D31*100,"-")</f>
        <v>100</v>
      </c>
      <c r="K31" s="87">
        <v>8431</v>
      </c>
      <c r="L31" s="88">
        <f>IF(D31&gt;0,K31/D31*100,"-")</f>
        <v>47.103190122353205</v>
      </c>
      <c r="M31" s="87">
        <v>0</v>
      </c>
      <c r="N31" s="88">
        <f>IF(D31&gt;0,M31/D31*100,"-")</f>
        <v>0</v>
      </c>
      <c r="O31" s="87">
        <v>0</v>
      </c>
      <c r="P31" s="87">
        <f>SUM(Q31:S31)</f>
        <v>9468</v>
      </c>
      <c r="Q31" s="87">
        <v>7290</v>
      </c>
      <c r="R31" s="87">
        <v>2178</v>
      </c>
      <c r="S31" s="87">
        <v>0</v>
      </c>
      <c r="T31" s="88">
        <f>IF(D31&gt;0,P31/D31*100,"-")</f>
        <v>52.896809877646803</v>
      </c>
      <c r="U31" s="87">
        <v>400</v>
      </c>
      <c r="V31" s="85"/>
      <c r="W31" s="85"/>
      <c r="X31" s="85"/>
      <c r="Y31" s="85" t="s">
        <v>263</v>
      </c>
      <c r="Z31" s="85"/>
      <c r="AA31" s="85"/>
      <c r="AB31" s="85"/>
      <c r="AC31" s="85" t="s">
        <v>263</v>
      </c>
      <c r="AD31" s="184" t="s">
        <v>262</v>
      </c>
    </row>
    <row r="32" spans="1:30" ht="13.5" customHeight="1">
      <c r="A32" s="85" t="s">
        <v>7</v>
      </c>
      <c r="B32" s="86" t="s">
        <v>310</v>
      </c>
      <c r="C32" s="85" t="s">
        <v>311</v>
      </c>
      <c r="D32" s="87">
        <f>+SUM(E32,+I32)</f>
        <v>22350</v>
      </c>
      <c r="E32" s="87">
        <f>+SUM(G32+H32)</f>
        <v>1543</v>
      </c>
      <c r="F32" s="106">
        <f>IF(D32&gt;0,E32/D32*100,"-")</f>
        <v>6.9038031319910518</v>
      </c>
      <c r="G32" s="87">
        <v>1543</v>
      </c>
      <c r="H32" s="87">
        <v>0</v>
      </c>
      <c r="I32" s="87">
        <f>+SUM(K32,+M32,O32+P32)</f>
        <v>20807</v>
      </c>
      <c r="J32" s="88">
        <f>IF(D32&gt;0,I32/D32*100,"-")</f>
        <v>93.096196868008946</v>
      </c>
      <c r="K32" s="87">
        <v>9096</v>
      </c>
      <c r="L32" s="88">
        <f>IF(D32&gt;0,K32/D32*100,"-")</f>
        <v>40.697986577181204</v>
      </c>
      <c r="M32" s="87">
        <v>0</v>
      </c>
      <c r="N32" s="88">
        <f>IF(D32&gt;0,M32/D32*100,"-")</f>
        <v>0</v>
      </c>
      <c r="O32" s="87">
        <v>0</v>
      </c>
      <c r="P32" s="87">
        <f>SUM(Q32:S32)</f>
        <v>11711</v>
      </c>
      <c r="Q32" s="87">
        <v>2334</v>
      </c>
      <c r="R32" s="87">
        <v>9377</v>
      </c>
      <c r="S32" s="87">
        <v>0</v>
      </c>
      <c r="T32" s="88">
        <f>IF(D32&gt;0,P32/D32*100,"-")</f>
        <v>52.398210290827741</v>
      </c>
      <c r="U32" s="87">
        <v>188</v>
      </c>
      <c r="V32" s="85"/>
      <c r="W32" s="85"/>
      <c r="X32" s="85"/>
      <c r="Y32" s="85" t="s">
        <v>263</v>
      </c>
      <c r="Z32" s="85"/>
      <c r="AA32" s="85"/>
      <c r="AB32" s="85"/>
      <c r="AC32" s="85" t="s">
        <v>263</v>
      </c>
      <c r="AD32" s="184" t="s">
        <v>262</v>
      </c>
    </row>
    <row r="33" spans="1:30" ht="13.5" customHeight="1">
      <c r="A33" s="85" t="s">
        <v>7</v>
      </c>
      <c r="B33" s="86" t="s">
        <v>312</v>
      </c>
      <c r="C33" s="85" t="s">
        <v>313</v>
      </c>
      <c r="D33" s="87">
        <f>+SUM(E33,+I33)</f>
        <v>35693</v>
      </c>
      <c r="E33" s="87">
        <f>+SUM(G33+H33)</f>
        <v>445</v>
      </c>
      <c r="F33" s="106">
        <f>IF(D33&gt;0,E33/D33*100,"-")</f>
        <v>1.2467430588630823</v>
      </c>
      <c r="G33" s="87">
        <v>445</v>
      </c>
      <c r="H33" s="87">
        <v>0</v>
      </c>
      <c r="I33" s="87">
        <f>+SUM(K33,+M33,O33+P33)</f>
        <v>35248</v>
      </c>
      <c r="J33" s="88">
        <f>IF(D33&gt;0,I33/D33*100,"-")</f>
        <v>98.753256941136911</v>
      </c>
      <c r="K33" s="87">
        <v>10753</v>
      </c>
      <c r="L33" s="88">
        <f>IF(D33&gt;0,K33/D33*100,"-")</f>
        <v>30.126355307763426</v>
      </c>
      <c r="M33" s="87">
        <v>0</v>
      </c>
      <c r="N33" s="88">
        <f>IF(D33&gt;0,M33/D33*100,"-")</f>
        <v>0</v>
      </c>
      <c r="O33" s="87">
        <v>0</v>
      </c>
      <c r="P33" s="87">
        <f>SUM(Q33:S33)</f>
        <v>24495</v>
      </c>
      <c r="Q33" s="87">
        <v>13166</v>
      </c>
      <c r="R33" s="87">
        <v>11329</v>
      </c>
      <c r="S33" s="87">
        <v>0</v>
      </c>
      <c r="T33" s="88">
        <f>IF(D33&gt;0,P33/D33*100,"-")</f>
        <v>68.626901633373492</v>
      </c>
      <c r="U33" s="87">
        <v>720</v>
      </c>
      <c r="V33" s="85" t="s">
        <v>263</v>
      </c>
      <c r="W33" s="85"/>
      <c r="X33" s="85"/>
      <c r="Y33" s="85"/>
      <c r="Z33" s="85" t="s">
        <v>263</v>
      </c>
      <c r="AA33" s="85"/>
      <c r="AB33" s="85"/>
      <c r="AC33" s="85"/>
      <c r="AD33" s="184" t="s">
        <v>262</v>
      </c>
    </row>
    <row r="34" spans="1:30" ht="13.5" customHeight="1">
      <c r="A34" s="85" t="s">
        <v>7</v>
      </c>
      <c r="B34" s="86" t="s">
        <v>314</v>
      </c>
      <c r="C34" s="85" t="s">
        <v>315</v>
      </c>
      <c r="D34" s="87">
        <f>+SUM(E34,+I34)</f>
        <v>20007</v>
      </c>
      <c r="E34" s="87">
        <f>+SUM(G34+H34)</f>
        <v>0</v>
      </c>
      <c r="F34" s="106">
        <f>IF(D34&gt;0,E34/D34*100,"-")</f>
        <v>0</v>
      </c>
      <c r="G34" s="87">
        <v>0</v>
      </c>
      <c r="H34" s="87">
        <v>0</v>
      </c>
      <c r="I34" s="87">
        <f>+SUM(K34,+M34,O34+P34)</f>
        <v>20007</v>
      </c>
      <c r="J34" s="88">
        <f>IF(D34&gt;0,I34/D34*100,"-")</f>
        <v>100</v>
      </c>
      <c r="K34" s="87">
        <v>13186</v>
      </c>
      <c r="L34" s="88">
        <f>IF(D34&gt;0,K34/D34*100,"-")</f>
        <v>65.906932573599235</v>
      </c>
      <c r="M34" s="87">
        <v>0</v>
      </c>
      <c r="N34" s="88">
        <f>IF(D34&gt;0,M34/D34*100,"-")</f>
        <v>0</v>
      </c>
      <c r="O34" s="87">
        <v>0</v>
      </c>
      <c r="P34" s="87">
        <f>SUM(Q34:S34)</f>
        <v>6821</v>
      </c>
      <c r="Q34" s="87">
        <v>0</v>
      </c>
      <c r="R34" s="87">
        <v>0</v>
      </c>
      <c r="S34" s="87">
        <v>6821</v>
      </c>
      <c r="T34" s="88">
        <f>IF(D34&gt;0,P34/D34*100,"-")</f>
        <v>34.093067426400758</v>
      </c>
      <c r="U34" s="87">
        <v>149</v>
      </c>
      <c r="V34" s="85"/>
      <c r="W34" s="85"/>
      <c r="X34" s="85"/>
      <c r="Y34" s="85" t="s">
        <v>263</v>
      </c>
      <c r="Z34" s="85"/>
      <c r="AA34" s="85"/>
      <c r="AB34" s="85"/>
      <c r="AC34" s="85" t="s">
        <v>263</v>
      </c>
      <c r="AD34" s="184" t="s">
        <v>262</v>
      </c>
    </row>
    <row r="35" spans="1:30" ht="13.5" customHeight="1">
      <c r="A35" s="85" t="s">
        <v>7</v>
      </c>
      <c r="B35" s="86" t="s">
        <v>316</v>
      </c>
      <c r="C35" s="85" t="s">
        <v>317</v>
      </c>
      <c r="D35" s="87">
        <f>+SUM(E35,+I35)</f>
        <v>40531</v>
      </c>
      <c r="E35" s="87">
        <f>+SUM(G35+H35)</f>
        <v>56</v>
      </c>
      <c r="F35" s="106">
        <f>IF(D35&gt;0,E35/D35*100,"-")</f>
        <v>0.1381658483629814</v>
      </c>
      <c r="G35" s="87">
        <v>56</v>
      </c>
      <c r="H35" s="87">
        <v>0</v>
      </c>
      <c r="I35" s="87">
        <f>+SUM(K35,+M35,O35+P35)</f>
        <v>40475</v>
      </c>
      <c r="J35" s="88">
        <f>IF(D35&gt;0,I35/D35*100,"-")</f>
        <v>99.861834151637012</v>
      </c>
      <c r="K35" s="87">
        <v>24021</v>
      </c>
      <c r="L35" s="88">
        <f>IF(D35&gt;0,K35/D35*100,"-")</f>
        <v>59.265747205842445</v>
      </c>
      <c r="M35" s="87">
        <v>0</v>
      </c>
      <c r="N35" s="88">
        <f>IF(D35&gt;0,M35/D35*100,"-")</f>
        <v>0</v>
      </c>
      <c r="O35" s="87">
        <v>699</v>
      </c>
      <c r="P35" s="87">
        <f>SUM(Q35:S35)</f>
        <v>15755</v>
      </c>
      <c r="Q35" s="87">
        <v>8272</v>
      </c>
      <c r="R35" s="87">
        <v>4868</v>
      </c>
      <c r="S35" s="87">
        <v>2615</v>
      </c>
      <c r="T35" s="88">
        <f>IF(D35&gt;0,P35/D35*100,"-")</f>
        <v>38.871481088549501</v>
      </c>
      <c r="U35" s="87">
        <v>217</v>
      </c>
      <c r="V35" s="85" t="s">
        <v>263</v>
      </c>
      <c r="W35" s="85"/>
      <c r="X35" s="85"/>
      <c r="Y35" s="85"/>
      <c r="Z35" s="85" t="s">
        <v>263</v>
      </c>
      <c r="AA35" s="85"/>
      <c r="AB35" s="85"/>
      <c r="AC35" s="85"/>
      <c r="AD35" s="184" t="s">
        <v>262</v>
      </c>
    </row>
    <row r="36" spans="1:30" ht="13.5" customHeight="1">
      <c r="A36" s="85" t="s">
        <v>7</v>
      </c>
      <c r="B36" s="86" t="s">
        <v>318</v>
      </c>
      <c r="C36" s="85" t="s">
        <v>319</v>
      </c>
      <c r="D36" s="87">
        <f>+SUM(E36,+I36)</f>
        <v>705</v>
      </c>
      <c r="E36" s="87">
        <f>+SUM(G36+H36)</f>
        <v>0</v>
      </c>
      <c r="F36" s="106">
        <f>IF(D36&gt;0,E36/D36*100,"-")</f>
        <v>0</v>
      </c>
      <c r="G36" s="87">
        <v>0</v>
      </c>
      <c r="H36" s="87">
        <v>0</v>
      </c>
      <c r="I36" s="87">
        <f>+SUM(K36,+M36,O36+P36)</f>
        <v>705</v>
      </c>
      <c r="J36" s="88">
        <f>IF(D36&gt;0,I36/D36*100,"-")</f>
        <v>100</v>
      </c>
      <c r="K36" s="87">
        <v>246</v>
      </c>
      <c r="L36" s="88">
        <f>IF(D36&gt;0,K36/D36*100,"-")</f>
        <v>34.893617021276597</v>
      </c>
      <c r="M36" s="87">
        <v>0</v>
      </c>
      <c r="N36" s="88">
        <f>IF(D36&gt;0,M36/D36*100,"-")</f>
        <v>0</v>
      </c>
      <c r="O36" s="87">
        <v>0</v>
      </c>
      <c r="P36" s="87">
        <f>SUM(Q36:S36)</f>
        <v>459</v>
      </c>
      <c r="Q36" s="87">
        <v>221</v>
      </c>
      <c r="R36" s="87">
        <v>238</v>
      </c>
      <c r="S36" s="87">
        <v>0</v>
      </c>
      <c r="T36" s="88">
        <f>IF(D36&gt;0,P36/D36*100,"-")</f>
        <v>65.106382978723403</v>
      </c>
      <c r="U36" s="87">
        <v>8</v>
      </c>
      <c r="V36" s="85" t="s">
        <v>263</v>
      </c>
      <c r="W36" s="85"/>
      <c r="X36" s="85"/>
      <c r="Y36" s="85"/>
      <c r="Z36" s="85" t="s">
        <v>263</v>
      </c>
      <c r="AA36" s="85"/>
      <c r="AB36" s="85"/>
      <c r="AC36" s="85"/>
      <c r="AD36" s="184" t="s">
        <v>262</v>
      </c>
    </row>
    <row r="37" spans="1:30" ht="13.5" customHeight="1">
      <c r="A37" s="85" t="s">
        <v>7</v>
      </c>
      <c r="B37" s="86" t="s">
        <v>320</v>
      </c>
      <c r="C37" s="85" t="s">
        <v>321</v>
      </c>
      <c r="D37" s="87">
        <f>+SUM(E37,+I37)</f>
        <v>906</v>
      </c>
      <c r="E37" s="87">
        <f>+SUM(G37+H37)</f>
        <v>92</v>
      </c>
      <c r="F37" s="106">
        <f>IF(D37&gt;0,E37/D37*100,"-")</f>
        <v>10.154525386313466</v>
      </c>
      <c r="G37" s="87">
        <v>92</v>
      </c>
      <c r="H37" s="87">
        <v>0</v>
      </c>
      <c r="I37" s="87">
        <f>+SUM(K37,+M37,O37+P37)</f>
        <v>814</v>
      </c>
      <c r="J37" s="88">
        <f>IF(D37&gt;0,I37/D37*100,"-")</f>
        <v>89.845474613686534</v>
      </c>
      <c r="K37" s="87">
        <v>559</v>
      </c>
      <c r="L37" s="88">
        <f>IF(D37&gt;0,K37/D37*100,"-")</f>
        <v>61.699779249448127</v>
      </c>
      <c r="M37" s="87">
        <v>0</v>
      </c>
      <c r="N37" s="88">
        <f>IF(D37&gt;0,M37/D37*100,"-")</f>
        <v>0</v>
      </c>
      <c r="O37" s="87">
        <v>0</v>
      </c>
      <c r="P37" s="87">
        <f>SUM(Q37:S37)</f>
        <v>255</v>
      </c>
      <c r="Q37" s="87">
        <v>0</v>
      </c>
      <c r="R37" s="87">
        <v>255</v>
      </c>
      <c r="S37" s="87">
        <v>0</v>
      </c>
      <c r="T37" s="88">
        <f>IF(D37&gt;0,P37/D37*100,"-")</f>
        <v>28.14569536423841</v>
      </c>
      <c r="U37" s="87">
        <v>12</v>
      </c>
      <c r="V37" s="85" t="s">
        <v>263</v>
      </c>
      <c r="W37" s="85"/>
      <c r="X37" s="85"/>
      <c r="Y37" s="85"/>
      <c r="Z37" s="85" t="s">
        <v>263</v>
      </c>
      <c r="AA37" s="85"/>
      <c r="AB37" s="85"/>
      <c r="AC37" s="85"/>
      <c r="AD37" s="184" t="s">
        <v>262</v>
      </c>
    </row>
    <row r="38" spans="1:30" ht="13.5" customHeight="1">
      <c r="A38" s="85" t="s">
        <v>7</v>
      </c>
      <c r="B38" s="86" t="s">
        <v>322</v>
      </c>
      <c r="C38" s="85" t="s">
        <v>323</v>
      </c>
      <c r="D38" s="87">
        <f>+SUM(E38,+I38)</f>
        <v>670</v>
      </c>
      <c r="E38" s="87">
        <f>+SUM(G38+H38)</f>
        <v>0</v>
      </c>
      <c r="F38" s="106">
        <f>IF(D38&gt;0,E38/D38*100,"-")</f>
        <v>0</v>
      </c>
      <c r="G38" s="87">
        <v>0</v>
      </c>
      <c r="H38" s="87">
        <v>0</v>
      </c>
      <c r="I38" s="87">
        <f>+SUM(K38,+M38,O38+P38)</f>
        <v>670</v>
      </c>
      <c r="J38" s="88">
        <f>IF(D38&gt;0,I38/D38*100,"-")</f>
        <v>100</v>
      </c>
      <c r="K38" s="87">
        <v>0</v>
      </c>
      <c r="L38" s="88">
        <f>IF(D38&gt;0,K38/D38*100,"-")</f>
        <v>0</v>
      </c>
      <c r="M38" s="87">
        <v>0</v>
      </c>
      <c r="N38" s="88">
        <f>IF(D38&gt;0,M38/D38*100,"-")</f>
        <v>0</v>
      </c>
      <c r="O38" s="87">
        <v>670</v>
      </c>
      <c r="P38" s="87">
        <f>SUM(Q38:S38)</f>
        <v>0</v>
      </c>
      <c r="Q38" s="87">
        <v>0</v>
      </c>
      <c r="R38" s="87">
        <v>0</v>
      </c>
      <c r="S38" s="87">
        <v>0</v>
      </c>
      <c r="T38" s="88">
        <f>IF(D38&gt;0,P38/D38*100,"-")</f>
        <v>0</v>
      </c>
      <c r="U38" s="87">
        <v>5</v>
      </c>
      <c r="V38" s="85" t="s">
        <v>263</v>
      </c>
      <c r="W38" s="85"/>
      <c r="X38" s="85"/>
      <c r="Y38" s="85"/>
      <c r="Z38" s="85" t="s">
        <v>263</v>
      </c>
      <c r="AA38" s="85"/>
      <c r="AB38" s="85"/>
      <c r="AC38" s="85"/>
      <c r="AD38" s="184" t="s">
        <v>262</v>
      </c>
    </row>
    <row r="39" spans="1:30" ht="13.5" customHeight="1">
      <c r="A39" s="85" t="s">
        <v>7</v>
      </c>
      <c r="B39" s="86" t="s">
        <v>324</v>
      </c>
      <c r="C39" s="85" t="s">
        <v>325</v>
      </c>
      <c r="D39" s="87">
        <f>+SUM(E39,+I39)</f>
        <v>344</v>
      </c>
      <c r="E39" s="87">
        <f>+SUM(G39+H39)</f>
        <v>0</v>
      </c>
      <c r="F39" s="106">
        <f>IF(D39&gt;0,E39/D39*100,"-")</f>
        <v>0</v>
      </c>
      <c r="G39" s="87">
        <v>0</v>
      </c>
      <c r="H39" s="87">
        <v>0</v>
      </c>
      <c r="I39" s="87">
        <f>+SUM(K39,+M39,O39+P39)</f>
        <v>344</v>
      </c>
      <c r="J39" s="88">
        <f>IF(D39&gt;0,I39/D39*100,"-")</f>
        <v>100</v>
      </c>
      <c r="K39" s="87">
        <v>0</v>
      </c>
      <c r="L39" s="88">
        <f>IF(D39&gt;0,K39/D39*100,"-")</f>
        <v>0</v>
      </c>
      <c r="M39" s="87">
        <v>0</v>
      </c>
      <c r="N39" s="88">
        <f>IF(D39&gt;0,M39/D39*100,"-")</f>
        <v>0</v>
      </c>
      <c r="O39" s="87">
        <v>344</v>
      </c>
      <c r="P39" s="87">
        <f>SUM(Q39:S39)</f>
        <v>0</v>
      </c>
      <c r="Q39" s="87">
        <v>0</v>
      </c>
      <c r="R39" s="87">
        <v>0</v>
      </c>
      <c r="S39" s="87">
        <v>0</v>
      </c>
      <c r="T39" s="88">
        <f>IF(D39&gt;0,P39/D39*100,"-")</f>
        <v>0</v>
      </c>
      <c r="U39" s="87">
        <v>2</v>
      </c>
      <c r="V39" s="85"/>
      <c r="W39" s="85"/>
      <c r="X39" s="85"/>
      <c r="Y39" s="85" t="s">
        <v>263</v>
      </c>
      <c r="Z39" s="85"/>
      <c r="AA39" s="85"/>
      <c r="AB39" s="85"/>
      <c r="AC39" s="85" t="s">
        <v>263</v>
      </c>
      <c r="AD39" s="184" t="s">
        <v>262</v>
      </c>
    </row>
    <row r="40" spans="1:30" ht="13.5" customHeight="1">
      <c r="A40" s="85" t="s">
        <v>7</v>
      </c>
      <c r="B40" s="86" t="s">
        <v>326</v>
      </c>
      <c r="C40" s="85" t="s">
        <v>327</v>
      </c>
      <c r="D40" s="87">
        <f>+SUM(E40,+I40)</f>
        <v>1180</v>
      </c>
      <c r="E40" s="87">
        <f>+SUM(G40+H40)</f>
        <v>712</v>
      </c>
      <c r="F40" s="106">
        <f>IF(D40&gt;0,E40/D40*100,"-")</f>
        <v>60.33898305084746</v>
      </c>
      <c r="G40" s="87">
        <v>712</v>
      </c>
      <c r="H40" s="87">
        <v>0</v>
      </c>
      <c r="I40" s="87">
        <f>+SUM(K40,+M40,O40+P40)</f>
        <v>468</v>
      </c>
      <c r="J40" s="88">
        <f>IF(D40&gt;0,I40/D40*100,"-")</f>
        <v>39.661016949152547</v>
      </c>
      <c r="K40" s="87">
        <v>0</v>
      </c>
      <c r="L40" s="88">
        <f>IF(D40&gt;0,K40/D40*100,"-")</f>
        <v>0</v>
      </c>
      <c r="M40" s="87">
        <v>0</v>
      </c>
      <c r="N40" s="88">
        <f>IF(D40&gt;0,M40/D40*100,"-")</f>
        <v>0</v>
      </c>
      <c r="O40" s="87">
        <v>0</v>
      </c>
      <c r="P40" s="87">
        <f>SUM(Q40:S40)</f>
        <v>468</v>
      </c>
      <c r="Q40" s="87">
        <v>0</v>
      </c>
      <c r="R40" s="87">
        <v>468</v>
      </c>
      <c r="S40" s="87">
        <v>0</v>
      </c>
      <c r="T40" s="88">
        <f>IF(D40&gt;0,P40/D40*100,"-")</f>
        <v>39.661016949152547</v>
      </c>
      <c r="U40" s="87">
        <v>45</v>
      </c>
      <c r="V40" s="85" t="s">
        <v>263</v>
      </c>
      <c r="W40" s="85"/>
      <c r="X40" s="85"/>
      <c r="Y40" s="85"/>
      <c r="Z40" s="85" t="s">
        <v>263</v>
      </c>
      <c r="AA40" s="85"/>
      <c r="AB40" s="85"/>
      <c r="AC40" s="85"/>
      <c r="AD40" s="184" t="s">
        <v>262</v>
      </c>
    </row>
    <row r="41" spans="1:30" ht="13.5" customHeight="1">
      <c r="A41" s="85" t="s">
        <v>7</v>
      </c>
      <c r="B41" s="86" t="s">
        <v>328</v>
      </c>
      <c r="C41" s="85" t="s">
        <v>329</v>
      </c>
      <c r="D41" s="87">
        <f>+SUM(E41,+I41)</f>
        <v>548</v>
      </c>
      <c r="E41" s="87">
        <f>+SUM(G41+H41)</f>
        <v>5</v>
      </c>
      <c r="F41" s="106">
        <f>IF(D41&gt;0,E41/D41*100,"-")</f>
        <v>0.91240875912408748</v>
      </c>
      <c r="G41" s="87">
        <v>5</v>
      </c>
      <c r="H41" s="87">
        <v>0</v>
      </c>
      <c r="I41" s="87">
        <f>+SUM(K41,+M41,O41+P41)</f>
        <v>543</v>
      </c>
      <c r="J41" s="88">
        <f>IF(D41&gt;0,I41/D41*100,"-")</f>
        <v>99.087591240875923</v>
      </c>
      <c r="K41" s="87">
        <v>0</v>
      </c>
      <c r="L41" s="88">
        <f>IF(D41&gt;0,K41/D41*100,"-")</f>
        <v>0</v>
      </c>
      <c r="M41" s="87">
        <v>0</v>
      </c>
      <c r="N41" s="88">
        <f>IF(D41&gt;0,M41/D41*100,"-")</f>
        <v>0</v>
      </c>
      <c r="O41" s="87">
        <v>0</v>
      </c>
      <c r="P41" s="87">
        <f>SUM(Q41:S41)</f>
        <v>543</v>
      </c>
      <c r="Q41" s="87">
        <v>271</v>
      </c>
      <c r="R41" s="87">
        <v>272</v>
      </c>
      <c r="S41" s="87">
        <v>0</v>
      </c>
      <c r="T41" s="88">
        <f>IF(D41&gt;0,P41/D41*100,"-")</f>
        <v>99.087591240875923</v>
      </c>
      <c r="U41" s="87">
        <v>5</v>
      </c>
      <c r="V41" s="85" t="s">
        <v>263</v>
      </c>
      <c r="W41" s="85"/>
      <c r="X41" s="85"/>
      <c r="Y41" s="85"/>
      <c r="Z41" s="85" t="s">
        <v>263</v>
      </c>
      <c r="AA41" s="85"/>
      <c r="AB41" s="85"/>
      <c r="AC41" s="85"/>
      <c r="AD41" s="184" t="s">
        <v>262</v>
      </c>
    </row>
    <row r="42" spans="1:30" ht="13.5" customHeight="1">
      <c r="A42" s="85" t="s">
        <v>7</v>
      </c>
      <c r="B42" s="86" t="s">
        <v>330</v>
      </c>
      <c r="C42" s="85" t="s">
        <v>331</v>
      </c>
      <c r="D42" s="87">
        <f>+SUM(E42,+I42)</f>
        <v>1188</v>
      </c>
      <c r="E42" s="87">
        <f>+SUM(G42+H42)</f>
        <v>56</v>
      </c>
      <c r="F42" s="106">
        <f>IF(D42&gt;0,E42/D42*100,"-")</f>
        <v>4.7138047138047137</v>
      </c>
      <c r="G42" s="87">
        <v>56</v>
      </c>
      <c r="H42" s="87">
        <v>0</v>
      </c>
      <c r="I42" s="87">
        <f>+SUM(K42,+M42,O42+P42)</f>
        <v>1132</v>
      </c>
      <c r="J42" s="88">
        <f>IF(D42&gt;0,I42/D42*100,"-")</f>
        <v>95.28619528619528</v>
      </c>
      <c r="K42" s="87">
        <v>0</v>
      </c>
      <c r="L42" s="88">
        <f>IF(D42&gt;0,K42/D42*100,"-")</f>
        <v>0</v>
      </c>
      <c r="M42" s="87">
        <v>0</v>
      </c>
      <c r="N42" s="88">
        <f>IF(D42&gt;0,M42/D42*100,"-")</f>
        <v>0</v>
      </c>
      <c r="O42" s="87">
        <v>0</v>
      </c>
      <c r="P42" s="87">
        <f>SUM(Q42:S42)</f>
        <v>1132</v>
      </c>
      <c r="Q42" s="87">
        <v>0</v>
      </c>
      <c r="R42" s="87">
        <v>0</v>
      </c>
      <c r="S42" s="87">
        <v>1132</v>
      </c>
      <c r="T42" s="88">
        <f>IF(D42&gt;0,P42/D42*100,"-")</f>
        <v>95.28619528619528</v>
      </c>
      <c r="U42" s="87">
        <v>12</v>
      </c>
      <c r="V42" s="85" t="s">
        <v>263</v>
      </c>
      <c r="W42" s="85"/>
      <c r="X42" s="85"/>
      <c r="Y42" s="85"/>
      <c r="Z42" s="85"/>
      <c r="AA42" s="85" t="s">
        <v>263</v>
      </c>
      <c r="AB42" s="85"/>
      <c r="AC42" s="85"/>
      <c r="AD42" s="184" t="s">
        <v>262</v>
      </c>
    </row>
    <row r="43" spans="1:30" ht="13.5" customHeight="1">
      <c r="A43" s="85" t="s">
        <v>7</v>
      </c>
      <c r="B43" s="86" t="s">
        <v>332</v>
      </c>
      <c r="C43" s="85" t="s">
        <v>333</v>
      </c>
      <c r="D43" s="87">
        <f>+SUM(E43,+I43)</f>
        <v>1316</v>
      </c>
      <c r="E43" s="87">
        <f>+SUM(G43+H43)</f>
        <v>0</v>
      </c>
      <c r="F43" s="106">
        <f>IF(D43&gt;0,E43/D43*100,"-")</f>
        <v>0</v>
      </c>
      <c r="G43" s="87">
        <v>0</v>
      </c>
      <c r="H43" s="87">
        <v>0</v>
      </c>
      <c r="I43" s="87">
        <f>+SUM(K43,+M43,O43+P43)</f>
        <v>1316</v>
      </c>
      <c r="J43" s="88">
        <f>IF(D43&gt;0,I43/D43*100,"-")</f>
        <v>100</v>
      </c>
      <c r="K43" s="87">
        <v>0</v>
      </c>
      <c r="L43" s="88">
        <f>IF(D43&gt;0,K43/D43*100,"-")</f>
        <v>0</v>
      </c>
      <c r="M43" s="87">
        <v>0</v>
      </c>
      <c r="N43" s="88">
        <f>IF(D43&gt;0,M43/D43*100,"-")</f>
        <v>0</v>
      </c>
      <c r="O43" s="87">
        <v>0</v>
      </c>
      <c r="P43" s="87">
        <f>SUM(Q43:S43)</f>
        <v>1316</v>
      </c>
      <c r="Q43" s="87">
        <v>1316</v>
      </c>
      <c r="R43" s="87">
        <v>0</v>
      </c>
      <c r="S43" s="87">
        <v>0</v>
      </c>
      <c r="T43" s="88">
        <f>IF(D43&gt;0,P43/D43*100,"-")</f>
        <v>100</v>
      </c>
      <c r="U43" s="87">
        <v>29</v>
      </c>
      <c r="V43" s="85"/>
      <c r="W43" s="85"/>
      <c r="X43" s="85"/>
      <c r="Y43" s="85" t="s">
        <v>263</v>
      </c>
      <c r="Z43" s="85"/>
      <c r="AA43" s="85"/>
      <c r="AB43" s="85"/>
      <c r="AC43" s="85" t="s">
        <v>263</v>
      </c>
      <c r="AD43" s="184" t="s">
        <v>262</v>
      </c>
    </row>
    <row r="44" spans="1:30" ht="13.5" customHeight="1">
      <c r="A44" s="85" t="s">
        <v>7</v>
      </c>
      <c r="B44" s="86" t="s">
        <v>334</v>
      </c>
      <c r="C44" s="85" t="s">
        <v>335</v>
      </c>
      <c r="D44" s="87">
        <f>+SUM(E44,+I44)</f>
        <v>7425</v>
      </c>
      <c r="E44" s="87">
        <f>+SUM(G44+H44)</f>
        <v>1738</v>
      </c>
      <c r="F44" s="106">
        <f>IF(D44&gt;0,E44/D44*100,"-")</f>
        <v>23.407407407407408</v>
      </c>
      <c r="G44" s="87">
        <v>1738</v>
      </c>
      <c r="H44" s="87">
        <v>0</v>
      </c>
      <c r="I44" s="87">
        <f>+SUM(K44,+M44,O44+P44)</f>
        <v>5687</v>
      </c>
      <c r="J44" s="88">
        <f>IF(D44&gt;0,I44/D44*100,"-")</f>
        <v>76.592592592592595</v>
      </c>
      <c r="K44" s="87">
        <v>3214</v>
      </c>
      <c r="L44" s="88">
        <f>IF(D44&gt;0,K44/D44*100,"-")</f>
        <v>43.28619528619528</v>
      </c>
      <c r="M44" s="87">
        <v>0</v>
      </c>
      <c r="N44" s="88">
        <f>IF(D44&gt;0,M44/D44*100,"-")</f>
        <v>0</v>
      </c>
      <c r="O44" s="87">
        <v>0</v>
      </c>
      <c r="P44" s="87">
        <f>SUM(Q44:S44)</f>
        <v>2473</v>
      </c>
      <c r="Q44" s="87">
        <v>0</v>
      </c>
      <c r="R44" s="87">
        <v>320</v>
      </c>
      <c r="S44" s="87">
        <v>2153</v>
      </c>
      <c r="T44" s="88">
        <f>IF(D44&gt;0,P44/D44*100,"-")</f>
        <v>33.306397306397308</v>
      </c>
      <c r="U44" s="87">
        <v>55</v>
      </c>
      <c r="V44" s="85"/>
      <c r="W44" s="85" t="s">
        <v>263</v>
      </c>
      <c r="X44" s="85"/>
      <c r="Y44" s="85"/>
      <c r="Z44" s="85"/>
      <c r="AA44" s="85" t="s">
        <v>263</v>
      </c>
      <c r="AB44" s="85"/>
      <c r="AC44" s="85"/>
      <c r="AD44" s="184" t="s">
        <v>262</v>
      </c>
    </row>
    <row r="45" spans="1:30" ht="13.5" customHeight="1">
      <c r="A45" s="85" t="s">
        <v>7</v>
      </c>
      <c r="B45" s="86" t="s">
        <v>336</v>
      </c>
      <c r="C45" s="85" t="s">
        <v>337</v>
      </c>
      <c r="D45" s="87">
        <f>+SUM(E45,+I45)</f>
        <v>32506</v>
      </c>
      <c r="E45" s="87">
        <f>+SUM(G45+H45)</f>
        <v>402</v>
      </c>
      <c r="F45" s="106">
        <f>IF(D45&gt;0,E45/D45*100,"-")</f>
        <v>1.2366947640435613</v>
      </c>
      <c r="G45" s="87">
        <v>402</v>
      </c>
      <c r="H45" s="87">
        <v>0</v>
      </c>
      <c r="I45" s="87">
        <f>+SUM(K45,+M45,O45+P45)</f>
        <v>32104</v>
      </c>
      <c r="J45" s="88">
        <f>IF(D45&gt;0,I45/D45*100,"-")</f>
        <v>98.763305235956437</v>
      </c>
      <c r="K45" s="87">
        <v>0</v>
      </c>
      <c r="L45" s="88">
        <f>IF(D45&gt;0,K45/D45*100,"-")</f>
        <v>0</v>
      </c>
      <c r="M45" s="87">
        <v>0</v>
      </c>
      <c r="N45" s="88">
        <f>IF(D45&gt;0,M45/D45*100,"-")</f>
        <v>0</v>
      </c>
      <c r="O45" s="87">
        <v>3101</v>
      </c>
      <c r="P45" s="87">
        <f>SUM(Q45:S45)</f>
        <v>29003</v>
      </c>
      <c r="Q45" s="87">
        <v>1375</v>
      </c>
      <c r="R45" s="87">
        <v>27628</v>
      </c>
      <c r="S45" s="87">
        <v>0</v>
      </c>
      <c r="T45" s="88">
        <f>IF(D45&gt;0,P45/D45*100,"-")</f>
        <v>89.223527964068168</v>
      </c>
      <c r="U45" s="87">
        <v>184</v>
      </c>
      <c r="V45" s="85" t="s">
        <v>263</v>
      </c>
      <c r="W45" s="85"/>
      <c r="X45" s="85"/>
      <c r="Y45" s="85"/>
      <c r="Z45" s="85" t="s">
        <v>263</v>
      </c>
      <c r="AA45" s="85"/>
      <c r="AB45" s="85"/>
      <c r="AC45" s="85"/>
      <c r="AD45" s="184" t="s">
        <v>262</v>
      </c>
    </row>
    <row r="46" spans="1:30" ht="13.5" customHeight="1">
      <c r="A46" s="85" t="s">
        <v>7</v>
      </c>
      <c r="B46" s="86" t="s">
        <v>338</v>
      </c>
      <c r="C46" s="85" t="s">
        <v>339</v>
      </c>
      <c r="D46" s="87">
        <f>+SUM(E46,+I46)</f>
        <v>1106</v>
      </c>
      <c r="E46" s="87">
        <f>+SUM(G46+H46)</f>
        <v>780</v>
      </c>
      <c r="F46" s="106">
        <f>IF(D46&gt;0,E46/D46*100,"-")</f>
        <v>70.524412296564194</v>
      </c>
      <c r="G46" s="87">
        <v>776</v>
      </c>
      <c r="H46" s="87">
        <v>4</v>
      </c>
      <c r="I46" s="87">
        <f>+SUM(K46,+M46,O46+P46)</f>
        <v>326</v>
      </c>
      <c r="J46" s="88">
        <f>IF(D46&gt;0,I46/D46*100,"-")</f>
        <v>29.475587703435806</v>
      </c>
      <c r="K46" s="87">
        <v>0</v>
      </c>
      <c r="L46" s="88">
        <f>IF(D46&gt;0,K46/D46*100,"-")</f>
        <v>0</v>
      </c>
      <c r="M46" s="87">
        <v>0</v>
      </c>
      <c r="N46" s="88">
        <f>IF(D46&gt;0,M46/D46*100,"-")</f>
        <v>0</v>
      </c>
      <c r="O46" s="87">
        <v>0</v>
      </c>
      <c r="P46" s="87">
        <f>SUM(Q46:S46)</f>
        <v>326</v>
      </c>
      <c r="Q46" s="87">
        <v>0</v>
      </c>
      <c r="R46" s="87">
        <v>326</v>
      </c>
      <c r="S46" s="87">
        <v>0</v>
      </c>
      <c r="T46" s="88">
        <f>IF(D46&gt;0,P46/D46*100,"-")</f>
        <v>29.475587703435806</v>
      </c>
      <c r="U46" s="87">
        <v>12</v>
      </c>
      <c r="V46" s="85"/>
      <c r="W46" s="85"/>
      <c r="X46" s="85"/>
      <c r="Y46" s="85" t="s">
        <v>263</v>
      </c>
      <c r="Z46" s="85"/>
      <c r="AA46" s="85"/>
      <c r="AB46" s="85"/>
      <c r="AC46" s="85" t="s">
        <v>263</v>
      </c>
      <c r="AD46" s="184" t="s">
        <v>262</v>
      </c>
    </row>
    <row r="47" spans="1:30" ht="13.5" customHeight="1">
      <c r="A47" s="85" t="s">
        <v>7</v>
      </c>
      <c r="B47" s="86" t="s">
        <v>340</v>
      </c>
      <c r="C47" s="85" t="s">
        <v>341</v>
      </c>
      <c r="D47" s="87">
        <f>+SUM(E47,+I47)</f>
        <v>4317</v>
      </c>
      <c r="E47" s="87">
        <f>+SUM(G47+H47)</f>
        <v>471</v>
      </c>
      <c r="F47" s="106">
        <f>IF(D47&gt;0,E47/D47*100,"-")</f>
        <v>10.910354412786658</v>
      </c>
      <c r="G47" s="87">
        <v>471</v>
      </c>
      <c r="H47" s="87">
        <v>0</v>
      </c>
      <c r="I47" s="87">
        <f>+SUM(K47,+M47,O47+P47)</f>
        <v>3846</v>
      </c>
      <c r="J47" s="88">
        <f>IF(D47&gt;0,I47/D47*100,"-")</f>
        <v>89.08964558721334</v>
      </c>
      <c r="K47" s="87">
        <v>371</v>
      </c>
      <c r="L47" s="88">
        <f>IF(D47&gt;0,K47/D47*100,"-")</f>
        <v>8.5939309705814217</v>
      </c>
      <c r="M47" s="87">
        <v>0</v>
      </c>
      <c r="N47" s="88">
        <f>IF(D47&gt;0,M47/D47*100,"-")</f>
        <v>0</v>
      </c>
      <c r="O47" s="87">
        <v>427</v>
      </c>
      <c r="P47" s="87">
        <f>SUM(Q47:S47)</f>
        <v>3048</v>
      </c>
      <c r="Q47" s="87">
        <v>980</v>
      </c>
      <c r="R47" s="87">
        <v>2068</v>
      </c>
      <c r="S47" s="87">
        <v>0</v>
      </c>
      <c r="T47" s="88">
        <f>IF(D47&gt;0,P47/D47*100,"-")</f>
        <v>70.604586518415573</v>
      </c>
      <c r="U47" s="87">
        <v>38</v>
      </c>
      <c r="V47" s="85"/>
      <c r="W47" s="85"/>
      <c r="X47" s="85"/>
      <c r="Y47" s="85" t="s">
        <v>263</v>
      </c>
      <c r="Z47" s="85"/>
      <c r="AA47" s="85"/>
      <c r="AB47" s="85"/>
      <c r="AC47" s="85" t="s">
        <v>263</v>
      </c>
      <c r="AD47" s="184" t="s">
        <v>262</v>
      </c>
    </row>
    <row r="48" spans="1:30" ht="13.5" customHeight="1">
      <c r="A48" s="85" t="s">
        <v>7</v>
      </c>
      <c r="B48" s="86" t="s">
        <v>342</v>
      </c>
      <c r="C48" s="85" t="s">
        <v>343</v>
      </c>
      <c r="D48" s="87">
        <f>+SUM(E48,+I48)</f>
        <v>1641</v>
      </c>
      <c r="E48" s="87">
        <f>+SUM(G48+H48)</f>
        <v>0</v>
      </c>
      <c r="F48" s="106">
        <f>IF(D48&gt;0,E48/D48*100,"-")</f>
        <v>0</v>
      </c>
      <c r="G48" s="87">
        <v>0</v>
      </c>
      <c r="H48" s="87">
        <v>0</v>
      </c>
      <c r="I48" s="87">
        <f>+SUM(K48,+M48,O48+P48)</f>
        <v>1641</v>
      </c>
      <c r="J48" s="88">
        <f>IF(D48&gt;0,I48/D48*100,"-")</f>
        <v>100</v>
      </c>
      <c r="K48" s="87">
        <v>0</v>
      </c>
      <c r="L48" s="88">
        <f>IF(D48&gt;0,K48/D48*100,"-")</f>
        <v>0</v>
      </c>
      <c r="M48" s="87">
        <v>0</v>
      </c>
      <c r="N48" s="88">
        <f>IF(D48&gt;0,M48/D48*100,"-")</f>
        <v>0</v>
      </c>
      <c r="O48" s="87">
        <v>543</v>
      </c>
      <c r="P48" s="87">
        <f>SUM(Q48:S48)</f>
        <v>1098</v>
      </c>
      <c r="Q48" s="87">
        <v>1098</v>
      </c>
      <c r="R48" s="87">
        <v>0</v>
      </c>
      <c r="S48" s="87">
        <v>0</v>
      </c>
      <c r="T48" s="88">
        <f>IF(D48&gt;0,P48/D48*100,"-")</f>
        <v>66.910420475319938</v>
      </c>
      <c r="U48" s="87">
        <v>0</v>
      </c>
      <c r="V48" s="85"/>
      <c r="W48" s="85"/>
      <c r="X48" s="85"/>
      <c r="Y48" s="85" t="s">
        <v>263</v>
      </c>
      <c r="Z48" s="85"/>
      <c r="AA48" s="85"/>
      <c r="AB48" s="85"/>
      <c r="AC48" s="85" t="s">
        <v>263</v>
      </c>
      <c r="AD48" s="184" t="s">
        <v>262</v>
      </c>
    </row>
    <row r="49" spans="1:29" ht="13.5" customHeight="1">
      <c r="A49" s="85"/>
      <c r="B49" s="86"/>
      <c r="C49" s="85"/>
      <c r="D49" s="87"/>
      <c r="E49" s="87"/>
      <c r="F49" s="106"/>
      <c r="G49" s="87"/>
      <c r="H49" s="87"/>
      <c r="I49" s="87"/>
      <c r="J49" s="88"/>
      <c r="K49" s="87"/>
      <c r="L49" s="88"/>
      <c r="M49" s="87"/>
      <c r="N49" s="88"/>
      <c r="O49" s="87"/>
      <c r="P49" s="87"/>
      <c r="Q49" s="87"/>
      <c r="R49" s="87"/>
      <c r="S49" s="87"/>
      <c r="T49" s="88"/>
      <c r="U49" s="87"/>
      <c r="V49" s="85"/>
      <c r="W49" s="85"/>
      <c r="X49" s="85"/>
      <c r="Y49" s="85"/>
      <c r="Z49" s="85"/>
      <c r="AA49" s="85"/>
      <c r="AB49" s="85"/>
      <c r="AC49" s="85"/>
    </row>
    <row r="50" spans="1:29" ht="13.5" customHeight="1">
      <c r="A50" s="85"/>
      <c r="B50" s="86"/>
      <c r="C50" s="85"/>
      <c r="D50" s="87"/>
      <c r="E50" s="87"/>
      <c r="F50" s="106"/>
      <c r="G50" s="87"/>
      <c r="H50" s="87"/>
      <c r="I50" s="87"/>
      <c r="J50" s="88"/>
      <c r="K50" s="87"/>
      <c r="L50" s="88"/>
      <c r="M50" s="87"/>
      <c r="N50" s="88"/>
      <c r="O50" s="87"/>
      <c r="P50" s="87"/>
      <c r="Q50" s="87"/>
      <c r="R50" s="87"/>
      <c r="S50" s="87"/>
      <c r="T50" s="88"/>
      <c r="U50" s="87"/>
      <c r="V50" s="85"/>
      <c r="W50" s="85"/>
      <c r="X50" s="85"/>
      <c r="Y50" s="85"/>
      <c r="Z50" s="85"/>
      <c r="AA50" s="85"/>
      <c r="AB50" s="85"/>
      <c r="AC50" s="85"/>
    </row>
    <row r="51" spans="1:29" ht="13.5" customHeight="1">
      <c r="A51" s="85"/>
      <c r="B51" s="86"/>
      <c r="C51" s="85"/>
      <c r="D51" s="87"/>
      <c r="E51" s="87"/>
      <c r="F51" s="106"/>
      <c r="G51" s="87"/>
      <c r="H51" s="87"/>
      <c r="I51" s="87"/>
      <c r="J51" s="88"/>
      <c r="K51" s="87"/>
      <c r="L51" s="88"/>
      <c r="M51" s="87"/>
      <c r="N51" s="88"/>
      <c r="O51" s="87"/>
      <c r="P51" s="87"/>
      <c r="Q51" s="87"/>
      <c r="R51" s="87"/>
      <c r="S51" s="87"/>
      <c r="T51" s="88"/>
      <c r="U51" s="87"/>
      <c r="V51" s="85"/>
      <c r="W51" s="85"/>
      <c r="X51" s="85"/>
      <c r="Y51" s="85"/>
      <c r="Z51" s="85"/>
      <c r="AA51" s="85"/>
      <c r="AB51" s="85"/>
      <c r="AC51" s="85"/>
    </row>
    <row r="52" spans="1:29" ht="13.5" customHeight="1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29" ht="13.5" customHeight="1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29" ht="13.5" customHeight="1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29" ht="13.5" customHeight="1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29" ht="13.5" customHeight="1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29" ht="13.5" customHeight="1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29" ht="13.5" customHeight="1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29" ht="13.5" customHeight="1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29" ht="13.5" customHeight="1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29" ht="13.5" customHeight="1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29" ht="13.5" customHeight="1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29" ht="13.5" customHeight="1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29" ht="13.5" customHeight="1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ref="A8:AD48">
    <sortCondition ref="A8:A48"/>
    <sortCondition ref="B8:B48"/>
    <sortCondition ref="C8:C48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&amp;L水洗化人口等（令和4年度実績）</oddHeader>
  </headerFooter>
  <colBreaks count="1" manualBreakCount="1">
    <brk id="20" min="1" max="4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2" customWidth="1"/>
    <col min="2" max="2" width="8.75" style="83" customWidth="1"/>
    <col min="3" max="3" width="12.625" style="65" customWidth="1"/>
    <col min="4" max="55" width="9" style="69"/>
    <col min="56" max="16384" width="9" style="65"/>
  </cols>
  <sheetData>
    <row r="1" spans="1:55" ht="17.25">
      <c r="A1" s="47" t="s">
        <v>259</v>
      </c>
      <c r="B1" s="179"/>
      <c r="C1" s="180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>
      <c r="A2" s="135" t="s">
        <v>192</v>
      </c>
      <c r="B2" s="132" t="s">
        <v>193</v>
      </c>
      <c r="C2" s="136" t="s">
        <v>194</v>
      </c>
      <c r="D2" s="71" t="s">
        <v>214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215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37" t="s">
        <v>216</v>
      </c>
      <c r="AG2" s="138"/>
      <c r="AH2" s="138"/>
      <c r="AI2" s="139"/>
      <c r="AJ2" s="137" t="s">
        <v>217</v>
      </c>
      <c r="AK2" s="138"/>
      <c r="AL2" s="138"/>
      <c r="AM2" s="138"/>
      <c r="AN2" s="138"/>
      <c r="AO2" s="138"/>
      <c r="AP2" s="138"/>
      <c r="AQ2" s="138"/>
      <c r="AR2" s="138"/>
      <c r="AS2" s="139"/>
      <c r="AT2" s="146" t="s">
        <v>218</v>
      </c>
      <c r="AU2" s="132"/>
      <c r="AV2" s="132"/>
      <c r="AW2" s="132"/>
      <c r="AX2" s="132"/>
      <c r="AY2" s="132"/>
      <c r="AZ2" s="137" t="s">
        <v>219</v>
      </c>
      <c r="BA2" s="138"/>
      <c r="BB2" s="138"/>
      <c r="BC2" s="139"/>
    </row>
    <row r="3" spans="1:55" s="84" customFormat="1" ht="13.5" customHeight="1">
      <c r="A3" s="133"/>
      <c r="B3" s="133"/>
      <c r="C3" s="133"/>
      <c r="D3" s="77" t="s">
        <v>199</v>
      </c>
      <c r="E3" s="140" t="s">
        <v>220</v>
      </c>
      <c r="F3" s="138"/>
      <c r="G3" s="139"/>
      <c r="H3" s="143" t="s">
        <v>221</v>
      </c>
      <c r="I3" s="144"/>
      <c r="J3" s="145"/>
      <c r="K3" s="140" t="s">
        <v>222</v>
      </c>
      <c r="L3" s="144"/>
      <c r="M3" s="145"/>
      <c r="N3" s="77" t="s">
        <v>199</v>
      </c>
      <c r="O3" s="140" t="s">
        <v>223</v>
      </c>
      <c r="P3" s="141"/>
      <c r="Q3" s="141"/>
      <c r="R3" s="141"/>
      <c r="S3" s="141"/>
      <c r="T3" s="141"/>
      <c r="U3" s="142"/>
      <c r="V3" s="140" t="s">
        <v>224</v>
      </c>
      <c r="W3" s="141"/>
      <c r="X3" s="141"/>
      <c r="Y3" s="141"/>
      <c r="Z3" s="141"/>
      <c r="AA3" s="141"/>
      <c r="AB3" s="142"/>
      <c r="AC3" s="78" t="s">
        <v>225</v>
      </c>
      <c r="AD3" s="74"/>
      <c r="AE3" s="75"/>
      <c r="AF3" s="134" t="s">
        <v>199</v>
      </c>
      <c r="AG3" s="132" t="s">
        <v>226</v>
      </c>
      <c r="AH3" s="132" t="s">
        <v>227</v>
      </c>
      <c r="AI3" s="132" t="s">
        <v>228</v>
      </c>
      <c r="AJ3" s="133" t="s">
        <v>199</v>
      </c>
      <c r="AK3" s="132" t="s">
        <v>229</v>
      </c>
      <c r="AL3" s="132" t="s">
        <v>230</v>
      </c>
      <c r="AM3" s="132" t="s">
        <v>231</v>
      </c>
      <c r="AN3" s="132" t="s">
        <v>227</v>
      </c>
      <c r="AO3" s="132" t="s">
        <v>228</v>
      </c>
      <c r="AP3" s="132" t="s">
        <v>232</v>
      </c>
      <c r="AQ3" s="132" t="s">
        <v>233</v>
      </c>
      <c r="AR3" s="132" t="s">
        <v>234</v>
      </c>
      <c r="AS3" s="132" t="s">
        <v>235</v>
      </c>
      <c r="AT3" s="134" t="s">
        <v>199</v>
      </c>
      <c r="AU3" s="132" t="s">
        <v>229</v>
      </c>
      <c r="AV3" s="132" t="s">
        <v>230</v>
      </c>
      <c r="AW3" s="132" t="s">
        <v>231</v>
      </c>
      <c r="AX3" s="132" t="s">
        <v>227</v>
      </c>
      <c r="AY3" s="132" t="s">
        <v>228</v>
      </c>
      <c r="AZ3" s="134" t="s">
        <v>199</v>
      </c>
      <c r="BA3" s="132" t="s">
        <v>226</v>
      </c>
      <c r="BB3" s="132" t="s">
        <v>227</v>
      </c>
      <c r="BC3" s="132" t="s">
        <v>228</v>
      </c>
    </row>
    <row r="4" spans="1:55" s="84" customFormat="1" ht="18.75" customHeight="1">
      <c r="A4" s="133"/>
      <c r="B4" s="133"/>
      <c r="C4" s="133"/>
      <c r="D4" s="77"/>
      <c r="E4" s="77" t="s">
        <v>199</v>
      </c>
      <c r="F4" s="130" t="s">
        <v>236</v>
      </c>
      <c r="G4" s="130" t="s">
        <v>237</v>
      </c>
      <c r="H4" s="77" t="s">
        <v>199</v>
      </c>
      <c r="I4" s="130" t="s">
        <v>236</v>
      </c>
      <c r="J4" s="130" t="s">
        <v>237</v>
      </c>
      <c r="K4" s="77" t="s">
        <v>199</v>
      </c>
      <c r="L4" s="130" t="s">
        <v>236</v>
      </c>
      <c r="M4" s="130" t="s">
        <v>237</v>
      </c>
      <c r="N4" s="77"/>
      <c r="O4" s="77" t="s">
        <v>199</v>
      </c>
      <c r="P4" s="130" t="s">
        <v>226</v>
      </c>
      <c r="Q4" s="128" t="s">
        <v>227</v>
      </c>
      <c r="R4" s="128" t="s">
        <v>228</v>
      </c>
      <c r="S4" s="130" t="s">
        <v>238</v>
      </c>
      <c r="T4" s="130" t="s">
        <v>239</v>
      </c>
      <c r="U4" s="130" t="s">
        <v>240</v>
      </c>
      <c r="V4" s="77" t="s">
        <v>199</v>
      </c>
      <c r="W4" s="130" t="s">
        <v>226</v>
      </c>
      <c r="X4" s="128" t="s">
        <v>227</v>
      </c>
      <c r="Y4" s="128" t="s">
        <v>228</v>
      </c>
      <c r="Z4" s="130" t="s">
        <v>238</v>
      </c>
      <c r="AA4" s="130" t="s">
        <v>239</v>
      </c>
      <c r="AB4" s="130" t="s">
        <v>240</v>
      </c>
      <c r="AC4" s="77" t="s">
        <v>199</v>
      </c>
      <c r="AD4" s="130" t="s">
        <v>236</v>
      </c>
      <c r="AE4" s="130" t="s">
        <v>237</v>
      </c>
      <c r="AF4" s="134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4"/>
      <c r="AU4" s="133"/>
      <c r="AV4" s="133"/>
      <c r="AW4" s="133"/>
      <c r="AX4" s="133"/>
      <c r="AY4" s="133"/>
      <c r="AZ4" s="134"/>
      <c r="BA4" s="133"/>
      <c r="BB4" s="133"/>
      <c r="BC4" s="133"/>
    </row>
    <row r="5" spans="1:55" s="43" customFormat="1" ht="22.5" customHeight="1">
      <c r="A5" s="133"/>
      <c r="B5" s="133"/>
      <c r="C5" s="133"/>
      <c r="D5" s="79"/>
      <c r="E5" s="79"/>
      <c r="F5" s="131"/>
      <c r="G5" s="131"/>
      <c r="H5" s="79"/>
      <c r="I5" s="131"/>
      <c r="J5" s="131"/>
      <c r="K5" s="79"/>
      <c r="L5" s="131"/>
      <c r="M5" s="131"/>
      <c r="N5" s="79"/>
      <c r="O5" s="79"/>
      <c r="P5" s="131"/>
      <c r="Q5" s="129"/>
      <c r="R5" s="129"/>
      <c r="S5" s="131"/>
      <c r="T5" s="131"/>
      <c r="U5" s="131"/>
      <c r="V5" s="79"/>
      <c r="W5" s="131"/>
      <c r="X5" s="129"/>
      <c r="Y5" s="129"/>
      <c r="Z5" s="131"/>
      <c r="AA5" s="131"/>
      <c r="AB5" s="131"/>
      <c r="AC5" s="79"/>
      <c r="AD5" s="131"/>
      <c r="AE5" s="131"/>
      <c r="AF5" s="76"/>
      <c r="AG5" s="76"/>
      <c r="AH5" s="76"/>
      <c r="AI5" s="76"/>
      <c r="AJ5" s="76"/>
      <c r="AK5" s="76"/>
      <c r="AL5" s="133"/>
      <c r="AM5" s="76"/>
      <c r="AN5" s="76"/>
      <c r="AO5" s="76"/>
      <c r="AP5" s="76"/>
      <c r="AQ5" s="76"/>
      <c r="AR5" s="76"/>
      <c r="AS5" s="76"/>
      <c r="AT5" s="76"/>
      <c r="AU5" s="76"/>
      <c r="AV5" s="133"/>
      <c r="AW5" s="76"/>
      <c r="AX5" s="76"/>
      <c r="AY5" s="76"/>
      <c r="AZ5" s="76"/>
      <c r="BA5" s="76"/>
      <c r="BB5" s="76"/>
      <c r="BC5" s="76"/>
    </row>
    <row r="6" spans="1:55" s="66" customFormat="1" ht="13.5" customHeight="1">
      <c r="A6" s="133"/>
      <c r="B6" s="133"/>
      <c r="C6" s="133"/>
      <c r="D6" s="80" t="s">
        <v>241</v>
      </c>
      <c r="E6" s="80" t="s">
        <v>241</v>
      </c>
      <c r="F6" s="80" t="s">
        <v>241</v>
      </c>
      <c r="G6" s="80" t="s">
        <v>241</v>
      </c>
      <c r="H6" s="80" t="s">
        <v>241</v>
      </c>
      <c r="I6" s="80" t="s">
        <v>241</v>
      </c>
      <c r="J6" s="80" t="s">
        <v>241</v>
      </c>
      <c r="K6" s="80" t="s">
        <v>241</v>
      </c>
      <c r="L6" s="80" t="s">
        <v>241</v>
      </c>
      <c r="M6" s="80" t="s">
        <v>241</v>
      </c>
      <c r="N6" s="80" t="s">
        <v>241</v>
      </c>
      <c r="O6" s="80" t="s">
        <v>241</v>
      </c>
      <c r="P6" s="80" t="s">
        <v>241</v>
      </c>
      <c r="Q6" s="80" t="s">
        <v>241</v>
      </c>
      <c r="R6" s="80" t="s">
        <v>241</v>
      </c>
      <c r="S6" s="80" t="s">
        <v>241</v>
      </c>
      <c r="T6" s="80" t="s">
        <v>241</v>
      </c>
      <c r="U6" s="80" t="s">
        <v>241</v>
      </c>
      <c r="V6" s="80" t="s">
        <v>241</v>
      </c>
      <c r="W6" s="80" t="s">
        <v>241</v>
      </c>
      <c r="X6" s="80" t="s">
        <v>241</v>
      </c>
      <c r="Y6" s="80" t="s">
        <v>241</v>
      </c>
      <c r="Z6" s="80" t="s">
        <v>241</v>
      </c>
      <c r="AA6" s="80" t="s">
        <v>241</v>
      </c>
      <c r="AB6" s="80" t="s">
        <v>241</v>
      </c>
      <c r="AC6" s="80" t="s">
        <v>241</v>
      </c>
      <c r="AD6" s="80" t="s">
        <v>241</v>
      </c>
      <c r="AE6" s="80" t="s">
        <v>241</v>
      </c>
      <c r="AF6" s="81" t="s">
        <v>242</v>
      </c>
      <c r="AG6" s="81" t="s">
        <v>242</v>
      </c>
      <c r="AH6" s="81" t="s">
        <v>242</v>
      </c>
      <c r="AI6" s="81" t="s">
        <v>242</v>
      </c>
      <c r="AJ6" s="81" t="s">
        <v>242</v>
      </c>
      <c r="AK6" s="81" t="s">
        <v>242</v>
      </c>
      <c r="AL6" s="81" t="s">
        <v>242</v>
      </c>
      <c r="AM6" s="81" t="s">
        <v>242</v>
      </c>
      <c r="AN6" s="81" t="s">
        <v>242</v>
      </c>
      <c r="AO6" s="81" t="s">
        <v>242</v>
      </c>
      <c r="AP6" s="81" t="s">
        <v>242</v>
      </c>
      <c r="AQ6" s="81" t="s">
        <v>242</v>
      </c>
      <c r="AR6" s="81" t="s">
        <v>242</v>
      </c>
      <c r="AS6" s="81" t="s">
        <v>242</v>
      </c>
      <c r="AT6" s="81" t="s">
        <v>242</v>
      </c>
      <c r="AU6" s="81" t="s">
        <v>242</v>
      </c>
      <c r="AV6" s="81" t="s">
        <v>242</v>
      </c>
      <c r="AW6" s="81" t="s">
        <v>242</v>
      </c>
      <c r="AX6" s="81" t="s">
        <v>242</v>
      </c>
      <c r="AY6" s="81" t="s">
        <v>242</v>
      </c>
      <c r="AZ6" s="81" t="s">
        <v>242</v>
      </c>
      <c r="BA6" s="81" t="s">
        <v>242</v>
      </c>
      <c r="BB6" s="81" t="s">
        <v>242</v>
      </c>
      <c r="BC6" s="81" t="s">
        <v>242</v>
      </c>
    </row>
    <row r="7" spans="1:55" ht="13.5" customHeight="1">
      <c r="A7" s="97" t="str">
        <f>水洗化人口等!A7</f>
        <v>沖縄県</v>
      </c>
      <c r="B7" s="90" t="str">
        <f>水洗化人口等!B7</f>
        <v>47000</v>
      </c>
      <c r="C7" s="89" t="s">
        <v>199</v>
      </c>
      <c r="D7" s="91">
        <f>SUM(E7,+H7,+K7)</f>
        <v>161125</v>
      </c>
      <c r="E7" s="91">
        <f>SUM(F7:G7)</f>
        <v>5571</v>
      </c>
      <c r="F7" s="91">
        <f>SUM(F$8:F$207)</f>
        <v>153</v>
      </c>
      <c r="G7" s="91">
        <f>SUM(G$8:G$207)</f>
        <v>5418</v>
      </c>
      <c r="H7" s="91">
        <f>SUM(I7:J7)</f>
        <v>460</v>
      </c>
      <c r="I7" s="91">
        <f>SUM(I$8:I$207)</f>
        <v>225</v>
      </c>
      <c r="J7" s="91">
        <f>SUM(J$8:J$207)</f>
        <v>235</v>
      </c>
      <c r="K7" s="91">
        <f>SUM(L7:M7)</f>
        <v>155094</v>
      </c>
      <c r="L7" s="91">
        <f>SUM(L$8:L$207)</f>
        <v>16950</v>
      </c>
      <c r="M7" s="91">
        <f>SUM(M$8:M$207)</f>
        <v>138144</v>
      </c>
      <c r="N7" s="91">
        <f>SUM(O7,+V7,+AC7)</f>
        <v>161132</v>
      </c>
      <c r="O7" s="91">
        <f>SUM(P7:U7)</f>
        <v>17328</v>
      </c>
      <c r="P7" s="91">
        <f t="shared" ref="P7:U7" si="0">SUM(P$8:P$207)</f>
        <v>10825</v>
      </c>
      <c r="Q7" s="91">
        <f t="shared" si="0"/>
        <v>0</v>
      </c>
      <c r="R7" s="91">
        <f t="shared" si="0"/>
        <v>0</v>
      </c>
      <c r="S7" s="91">
        <f t="shared" si="0"/>
        <v>1536</v>
      </c>
      <c r="T7" s="91">
        <f t="shared" si="0"/>
        <v>4020</v>
      </c>
      <c r="U7" s="91">
        <f t="shared" si="0"/>
        <v>947</v>
      </c>
      <c r="V7" s="91">
        <f>SUM(W7:AB7)</f>
        <v>143797</v>
      </c>
      <c r="W7" s="91">
        <f t="shared" ref="W7:AB7" si="1">SUM(W$8:W$207)</f>
        <v>109758</v>
      </c>
      <c r="X7" s="91">
        <f t="shared" si="1"/>
        <v>0</v>
      </c>
      <c r="Y7" s="91">
        <f t="shared" si="1"/>
        <v>0</v>
      </c>
      <c r="Z7" s="91">
        <f t="shared" si="1"/>
        <v>20820</v>
      </c>
      <c r="AA7" s="91">
        <f t="shared" si="1"/>
        <v>2836</v>
      </c>
      <c r="AB7" s="91">
        <f t="shared" si="1"/>
        <v>10383</v>
      </c>
      <c r="AC7" s="91">
        <f>SUM(AD7:AE7)</f>
        <v>7</v>
      </c>
      <c r="AD7" s="91">
        <f>SUM(AD$8:AD$207)</f>
        <v>3</v>
      </c>
      <c r="AE7" s="91">
        <f>SUM(AE$8:AE$207)</f>
        <v>4</v>
      </c>
      <c r="AF7" s="91">
        <f>SUM(AG7:AI7)</f>
        <v>3611</v>
      </c>
      <c r="AG7" s="91">
        <f>SUM(AG$8:AG$207)</f>
        <v>3611</v>
      </c>
      <c r="AH7" s="91">
        <f>SUM(AH$8:AH$207)</f>
        <v>0</v>
      </c>
      <c r="AI7" s="91">
        <f>SUM(AI$8:AI$207)</f>
        <v>0</v>
      </c>
      <c r="AJ7" s="91">
        <f>SUM(AK7:AS7)</f>
        <v>3712</v>
      </c>
      <c r="AK7" s="91">
        <f t="shared" ref="AK7:AS7" si="2">SUM(AK$8:AK$207)</f>
        <v>101</v>
      </c>
      <c r="AL7" s="91">
        <f t="shared" si="2"/>
        <v>0</v>
      </c>
      <c r="AM7" s="91">
        <f t="shared" si="2"/>
        <v>2272</v>
      </c>
      <c r="AN7" s="91">
        <f t="shared" si="2"/>
        <v>288</v>
      </c>
      <c r="AO7" s="91">
        <f t="shared" si="2"/>
        <v>0</v>
      </c>
      <c r="AP7" s="91">
        <f t="shared" si="2"/>
        <v>0</v>
      </c>
      <c r="AQ7" s="91">
        <f t="shared" si="2"/>
        <v>1000</v>
      </c>
      <c r="AR7" s="91">
        <f t="shared" si="2"/>
        <v>21</v>
      </c>
      <c r="AS7" s="91">
        <f t="shared" si="2"/>
        <v>30</v>
      </c>
      <c r="AT7" s="91">
        <f>SUM(AU7:AY7)</f>
        <v>291</v>
      </c>
      <c r="AU7" s="91">
        <f>SUM(AU$8:AU$207)</f>
        <v>0</v>
      </c>
      <c r="AV7" s="91">
        <f>SUM(AV$8:AV$207)</f>
        <v>0</v>
      </c>
      <c r="AW7" s="91">
        <f>SUM(AW$8:AW$207)</f>
        <v>115</v>
      </c>
      <c r="AX7" s="91">
        <f>SUM(AX$8:AX$207)</f>
        <v>176</v>
      </c>
      <c r="AY7" s="91">
        <f>SUM(AY$8:AY$207)</f>
        <v>0</v>
      </c>
      <c r="AZ7" s="91">
        <f>SUM(BA7:BC7)</f>
        <v>462</v>
      </c>
      <c r="BA7" s="91">
        <f>SUM(BA$8:BA$207)</f>
        <v>462</v>
      </c>
      <c r="BB7" s="91">
        <f>SUM(BB$8:BB$207)</f>
        <v>0</v>
      </c>
      <c r="BC7" s="91">
        <f>SUM(BC$8:BC$207)</f>
        <v>0</v>
      </c>
    </row>
    <row r="8" spans="1:55" ht="13.5" customHeight="1">
      <c r="A8" s="98" t="s">
        <v>7</v>
      </c>
      <c r="B8" s="96" t="s">
        <v>260</v>
      </c>
      <c r="C8" s="85" t="s">
        <v>261</v>
      </c>
      <c r="D8" s="87">
        <f>SUM(E8,+H8,+K8)</f>
        <v>4517</v>
      </c>
      <c r="E8" s="87">
        <f>SUM(F8:G8)</f>
        <v>0</v>
      </c>
      <c r="F8" s="87">
        <v>0</v>
      </c>
      <c r="G8" s="87">
        <v>0</v>
      </c>
      <c r="H8" s="87">
        <f>SUM(I8:J8)</f>
        <v>0</v>
      </c>
      <c r="I8" s="87">
        <v>0</v>
      </c>
      <c r="J8" s="87">
        <v>0</v>
      </c>
      <c r="K8" s="87">
        <f>SUM(L8:M8)</f>
        <v>4517</v>
      </c>
      <c r="L8" s="87">
        <v>1440</v>
      </c>
      <c r="M8" s="87">
        <v>3077</v>
      </c>
      <c r="N8" s="87">
        <f>SUM(O8,+V8,+AC8)</f>
        <v>4517</v>
      </c>
      <c r="O8" s="87">
        <f>SUM(P8:U8)</f>
        <v>1440</v>
      </c>
      <c r="P8" s="87">
        <v>0</v>
      </c>
      <c r="Q8" s="87">
        <v>0</v>
      </c>
      <c r="R8" s="87">
        <v>0</v>
      </c>
      <c r="S8" s="87">
        <v>1440</v>
      </c>
      <c r="T8" s="87">
        <v>0</v>
      </c>
      <c r="U8" s="87">
        <v>0</v>
      </c>
      <c r="V8" s="87">
        <f>SUM(W8:AB8)</f>
        <v>3077</v>
      </c>
      <c r="W8" s="87">
        <v>0</v>
      </c>
      <c r="X8" s="87">
        <v>0</v>
      </c>
      <c r="Y8" s="87">
        <v>0</v>
      </c>
      <c r="Z8" s="87">
        <v>3077</v>
      </c>
      <c r="AA8" s="87">
        <v>0</v>
      </c>
      <c r="AB8" s="87">
        <v>0</v>
      </c>
      <c r="AC8" s="87">
        <f>SUM(AD8:AE8)</f>
        <v>0</v>
      </c>
      <c r="AD8" s="87">
        <v>0</v>
      </c>
      <c r="AE8" s="87">
        <v>0</v>
      </c>
      <c r="AF8" s="87">
        <f>SUM(AG8:AI8)</f>
        <v>0</v>
      </c>
      <c r="AG8" s="87">
        <v>0</v>
      </c>
      <c r="AH8" s="87">
        <v>0</v>
      </c>
      <c r="AI8" s="87">
        <v>0</v>
      </c>
      <c r="AJ8" s="87">
        <f>SUM(AK8:AS8)</f>
        <v>0</v>
      </c>
      <c r="AK8" s="87">
        <v>0</v>
      </c>
      <c r="AL8" s="87">
        <v>0</v>
      </c>
      <c r="AM8" s="87">
        <v>0</v>
      </c>
      <c r="AN8" s="87">
        <v>0</v>
      </c>
      <c r="AO8" s="87">
        <v>0</v>
      </c>
      <c r="AP8" s="87">
        <v>0</v>
      </c>
      <c r="AQ8" s="87">
        <v>0</v>
      </c>
      <c r="AR8" s="87">
        <v>0</v>
      </c>
      <c r="AS8" s="87">
        <v>0</v>
      </c>
      <c r="AT8" s="87">
        <f>SUM(AU8:AY8)</f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>SUM(BA8:BC8)</f>
        <v>0</v>
      </c>
      <c r="BA8" s="87">
        <v>0</v>
      </c>
      <c r="BB8" s="87">
        <v>0</v>
      </c>
      <c r="BC8" s="87">
        <v>0</v>
      </c>
    </row>
    <row r="9" spans="1:55" ht="13.5" customHeight="1">
      <c r="A9" s="98" t="s">
        <v>7</v>
      </c>
      <c r="B9" s="96" t="s">
        <v>264</v>
      </c>
      <c r="C9" s="85" t="s">
        <v>265</v>
      </c>
      <c r="D9" s="87">
        <f>SUM(E9,+H9,+K9)</f>
        <v>2547</v>
      </c>
      <c r="E9" s="87">
        <f>SUM(F9:G9)</f>
        <v>0</v>
      </c>
      <c r="F9" s="87">
        <v>0</v>
      </c>
      <c r="G9" s="87">
        <v>0</v>
      </c>
      <c r="H9" s="87">
        <f>SUM(I9:J9)</f>
        <v>0</v>
      </c>
      <c r="I9" s="87">
        <v>0</v>
      </c>
      <c r="J9" s="87">
        <v>0</v>
      </c>
      <c r="K9" s="87">
        <f>SUM(L9:M9)</f>
        <v>2547</v>
      </c>
      <c r="L9" s="87">
        <v>355</v>
      </c>
      <c r="M9" s="87">
        <v>2192</v>
      </c>
      <c r="N9" s="87">
        <f>SUM(O9,+V9,+AC9)</f>
        <v>2547</v>
      </c>
      <c r="O9" s="87">
        <f>SUM(P9:U9)</f>
        <v>355</v>
      </c>
      <c r="P9" s="87">
        <v>355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>SUM(W9:AB9)</f>
        <v>2192</v>
      </c>
      <c r="W9" s="87">
        <v>2192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>SUM(AD9:AE9)</f>
        <v>0</v>
      </c>
      <c r="AD9" s="87">
        <v>0</v>
      </c>
      <c r="AE9" s="87">
        <v>0</v>
      </c>
      <c r="AF9" s="87">
        <f>SUM(AG9:AI9)</f>
        <v>0</v>
      </c>
      <c r="AG9" s="87">
        <v>0</v>
      </c>
      <c r="AH9" s="87">
        <v>0</v>
      </c>
      <c r="AI9" s="87">
        <v>0</v>
      </c>
      <c r="AJ9" s="87">
        <f>SUM(AK9:AS9)</f>
        <v>101</v>
      </c>
      <c r="AK9" s="87">
        <v>101</v>
      </c>
      <c r="AL9" s="87">
        <v>0</v>
      </c>
      <c r="AM9" s="87">
        <v>0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f>SUM(AU9:AY9)</f>
        <v>0</v>
      </c>
      <c r="AU9" s="87">
        <v>0</v>
      </c>
      <c r="AV9" s="87">
        <v>0</v>
      </c>
      <c r="AW9" s="87">
        <v>0</v>
      </c>
      <c r="AX9" s="87">
        <v>0</v>
      </c>
      <c r="AY9" s="87">
        <v>0</v>
      </c>
      <c r="AZ9" s="87">
        <f>SUM(BA9:BC9)</f>
        <v>0</v>
      </c>
      <c r="BA9" s="87">
        <v>0</v>
      </c>
      <c r="BB9" s="87">
        <v>0</v>
      </c>
      <c r="BC9" s="87">
        <v>0</v>
      </c>
    </row>
    <row r="10" spans="1:55" ht="13.5" customHeight="1">
      <c r="A10" s="98" t="s">
        <v>7</v>
      </c>
      <c r="B10" s="96" t="s">
        <v>266</v>
      </c>
      <c r="C10" s="85" t="s">
        <v>267</v>
      </c>
      <c r="D10" s="87">
        <f>SUM(E10,+H10,+K10)</f>
        <v>14914</v>
      </c>
      <c r="E10" s="87">
        <f>SUM(F10:G10)</f>
        <v>0</v>
      </c>
      <c r="F10" s="87">
        <v>0</v>
      </c>
      <c r="G10" s="87">
        <v>0</v>
      </c>
      <c r="H10" s="87">
        <f>SUM(I10:J10)</f>
        <v>0</v>
      </c>
      <c r="I10" s="87">
        <v>0</v>
      </c>
      <c r="J10" s="87">
        <v>0</v>
      </c>
      <c r="K10" s="87">
        <f>SUM(L10:M10)</f>
        <v>14914</v>
      </c>
      <c r="L10" s="87">
        <v>1050</v>
      </c>
      <c r="M10" s="87">
        <v>13864</v>
      </c>
      <c r="N10" s="87">
        <f>SUM(O10,+V10,+AC10)</f>
        <v>14914</v>
      </c>
      <c r="O10" s="87">
        <f>SUM(P10:U10)</f>
        <v>1050</v>
      </c>
      <c r="P10" s="87">
        <v>1050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>SUM(W10:AB10)</f>
        <v>13864</v>
      </c>
      <c r="W10" s="87">
        <v>13864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>SUM(AD10:AE10)</f>
        <v>0</v>
      </c>
      <c r="AD10" s="87">
        <v>0</v>
      </c>
      <c r="AE10" s="87">
        <v>0</v>
      </c>
      <c r="AF10" s="87">
        <f>SUM(AG10:AI10)</f>
        <v>0</v>
      </c>
      <c r="AG10" s="87">
        <v>0</v>
      </c>
      <c r="AH10" s="87">
        <v>0</v>
      </c>
      <c r="AI10" s="87">
        <v>0</v>
      </c>
      <c r="AJ10" s="87">
        <f>SUM(AK10:AS10)</f>
        <v>0</v>
      </c>
      <c r="AK10" s="87">
        <v>0</v>
      </c>
      <c r="AL10" s="87">
        <v>0</v>
      </c>
      <c r="AM10" s="87">
        <v>0</v>
      </c>
      <c r="AN10" s="87">
        <v>0</v>
      </c>
      <c r="AO10" s="87">
        <v>0</v>
      </c>
      <c r="AP10" s="87">
        <v>0</v>
      </c>
      <c r="AQ10" s="87">
        <v>0</v>
      </c>
      <c r="AR10" s="87">
        <v>0</v>
      </c>
      <c r="AS10" s="87">
        <v>0</v>
      </c>
      <c r="AT10" s="87">
        <f>SUM(AU10:AY10)</f>
        <v>0</v>
      </c>
      <c r="AU10" s="87">
        <v>0</v>
      </c>
      <c r="AV10" s="87">
        <v>0</v>
      </c>
      <c r="AW10" s="87">
        <v>0</v>
      </c>
      <c r="AX10" s="87">
        <v>0</v>
      </c>
      <c r="AY10" s="87">
        <v>0</v>
      </c>
      <c r="AZ10" s="87">
        <f>SUM(BA10:BC10)</f>
        <v>0</v>
      </c>
      <c r="BA10" s="87">
        <v>0</v>
      </c>
      <c r="BB10" s="87">
        <v>0</v>
      </c>
      <c r="BC10" s="87">
        <v>0</v>
      </c>
    </row>
    <row r="11" spans="1:55" ht="13.5" customHeight="1">
      <c r="A11" s="98" t="s">
        <v>7</v>
      </c>
      <c r="B11" s="96" t="s">
        <v>268</v>
      </c>
      <c r="C11" s="85" t="s">
        <v>269</v>
      </c>
      <c r="D11" s="87">
        <f>SUM(E11,+H11,+K11)</f>
        <v>1746</v>
      </c>
      <c r="E11" s="87">
        <f>SUM(F11:G11)</f>
        <v>0</v>
      </c>
      <c r="F11" s="87">
        <v>0</v>
      </c>
      <c r="G11" s="87">
        <v>0</v>
      </c>
      <c r="H11" s="87">
        <f>SUM(I11:J11)</f>
        <v>0</v>
      </c>
      <c r="I11" s="87">
        <v>0</v>
      </c>
      <c r="J11" s="87">
        <v>0</v>
      </c>
      <c r="K11" s="87">
        <f>SUM(L11:M11)</f>
        <v>1746</v>
      </c>
      <c r="L11" s="87">
        <v>434</v>
      </c>
      <c r="M11" s="87">
        <v>1312</v>
      </c>
      <c r="N11" s="87">
        <f>SUM(O11,+V11,+AC11)</f>
        <v>1746</v>
      </c>
      <c r="O11" s="87">
        <f>SUM(P11:U11)</f>
        <v>434</v>
      </c>
      <c r="P11" s="87">
        <v>0</v>
      </c>
      <c r="Q11" s="87">
        <v>0</v>
      </c>
      <c r="R11" s="87">
        <v>0</v>
      </c>
      <c r="S11" s="87">
        <v>0</v>
      </c>
      <c r="T11" s="87">
        <v>0</v>
      </c>
      <c r="U11" s="87">
        <v>434</v>
      </c>
      <c r="V11" s="87">
        <f>SUM(W11:AB11)</f>
        <v>1312</v>
      </c>
      <c r="W11" s="87">
        <v>0</v>
      </c>
      <c r="X11" s="87">
        <v>0</v>
      </c>
      <c r="Y11" s="87">
        <v>0</v>
      </c>
      <c r="Z11" s="87">
        <v>0</v>
      </c>
      <c r="AA11" s="87">
        <v>0</v>
      </c>
      <c r="AB11" s="87">
        <v>1312</v>
      </c>
      <c r="AC11" s="87">
        <f>SUM(AD11:AE11)</f>
        <v>0</v>
      </c>
      <c r="AD11" s="87">
        <v>0</v>
      </c>
      <c r="AE11" s="87">
        <v>0</v>
      </c>
      <c r="AF11" s="87">
        <f>SUM(AG11:AI11)</f>
        <v>0</v>
      </c>
      <c r="AG11" s="87">
        <v>0</v>
      </c>
      <c r="AH11" s="87">
        <v>0</v>
      </c>
      <c r="AI11" s="87">
        <v>0</v>
      </c>
      <c r="AJ11" s="87">
        <f>SUM(AK11:AS11)</f>
        <v>0</v>
      </c>
      <c r="AK11" s="87">
        <v>0</v>
      </c>
      <c r="AL11" s="87">
        <v>0</v>
      </c>
      <c r="AM11" s="87">
        <v>0</v>
      </c>
      <c r="AN11" s="87">
        <v>0</v>
      </c>
      <c r="AO11" s="87">
        <v>0</v>
      </c>
      <c r="AP11" s="87">
        <v>0</v>
      </c>
      <c r="AQ11" s="87">
        <v>0</v>
      </c>
      <c r="AR11" s="87">
        <v>0</v>
      </c>
      <c r="AS11" s="87">
        <v>0</v>
      </c>
      <c r="AT11" s="87">
        <f>SUM(AU11:AY11)</f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>
        <f>SUM(BA11:BC11)</f>
        <v>0</v>
      </c>
      <c r="BA11" s="87">
        <v>0</v>
      </c>
      <c r="BB11" s="87">
        <v>0</v>
      </c>
      <c r="BC11" s="87">
        <v>0</v>
      </c>
    </row>
    <row r="12" spans="1:55" ht="13.5" customHeight="1">
      <c r="A12" s="98" t="s">
        <v>7</v>
      </c>
      <c r="B12" s="96" t="s">
        <v>270</v>
      </c>
      <c r="C12" s="85" t="s">
        <v>271</v>
      </c>
      <c r="D12" s="87">
        <f>SUM(E12,+H12,+K12)</f>
        <v>13380</v>
      </c>
      <c r="E12" s="87">
        <f>SUM(F12:G12)</f>
        <v>0</v>
      </c>
      <c r="F12" s="87">
        <v>0</v>
      </c>
      <c r="G12" s="87">
        <v>0</v>
      </c>
      <c r="H12" s="87">
        <f>SUM(I12:J12)</f>
        <v>0</v>
      </c>
      <c r="I12" s="87">
        <v>0</v>
      </c>
      <c r="J12" s="87">
        <v>0</v>
      </c>
      <c r="K12" s="87">
        <f>SUM(L12:M12)</f>
        <v>13380</v>
      </c>
      <c r="L12" s="87">
        <v>4460</v>
      </c>
      <c r="M12" s="87">
        <v>8920</v>
      </c>
      <c r="N12" s="87">
        <f>SUM(O12,+V12,+AC12)</f>
        <v>13380</v>
      </c>
      <c r="O12" s="87">
        <f>SUM(P12:U12)</f>
        <v>4460</v>
      </c>
      <c r="P12" s="87">
        <v>4460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>SUM(W12:AB12)</f>
        <v>8920</v>
      </c>
      <c r="W12" s="87">
        <v>8920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>SUM(AD12:AE12)</f>
        <v>0</v>
      </c>
      <c r="AD12" s="87">
        <v>0</v>
      </c>
      <c r="AE12" s="87">
        <v>0</v>
      </c>
      <c r="AF12" s="87">
        <f>SUM(AG12:AI12)</f>
        <v>0</v>
      </c>
      <c r="AG12" s="87">
        <v>0</v>
      </c>
      <c r="AH12" s="87">
        <v>0</v>
      </c>
      <c r="AI12" s="87">
        <v>0</v>
      </c>
      <c r="AJ12" s="87">
        <f>SUM(AK12:AS12)</f>
        <v>0</v>
      </c>
      <c r="AK12" s="87">
        <v>0</v>
      </c>
      <c r="AL12" s="87">
        <v>0</v>
      </c>
      <c r="AM12" s="87">
        <v>0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0</v>
      </c>
      <c r="AT12" s="87">
        <f>SUM(AU12:AY12)</f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>SUM(BA12:BC12)</f>
        <v>0</v>
      </c>
      <c r="BA12" s="87">
        <v>0</v>
      </c>
      <c r="BB12" s="87">
        <v>0</v>
      </c>
      <c r="BC12" s="87">
        <v>0</v>
      </c>
    </row>
    <row r="13" spans="1:55" ht="13.5" customHeight="1">
      <c r="A13" s="98" t="s">
        <v>7</v>
      </c>
      <c r="B13" s="96" t="s">
        <v>272</v>
      </c>
      <c r="C13" s="85" t="s">
        <v>273</v>
      </c>
      <c r="D13" s="87">
        <f>SUM(E13,+H13,+K13)</f>
        <v>7032</v>
      </c>
      <c r="E13" s="87">
        <f>SUM(F13:G13)</f>
        <v>0</v>
      </c>
      <c r="F13" s="87">
        <v>0</v>
      </c>
      <c r="G13" s="87">
        <v>0</v>
      </c>
      <c r="H13" s="87">
        <f>SUM(I13:J13)</f>
        <v>0</v>
      </c>
      <c r="I13" s="87">
        <v>0</v>
      </c>
      <c r="J13" s="87">
        <v>0</v>
      </c>
      <c r="K13" s="87">
        <f>SUM(L13:M13)</f>
        <v>7032</v>
      </c>
      <c r="L13" s="87">
        <v>522</v>
      </c>
      <c r="M13" s="87">
        <v>6510</v>
      </c>
      <c r="N13" s="87">
        <f>SUM(O13,+V13,+AC13)</f>
        <v>7032</v>
      </c>
      <c r="O13" s="87">
        <f>SUM(P13:U13)</f>
        <v>522</v>
      </c>
      <c r="P13" s="87">
        <v>522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>SUM(W13:AB13)</f>
        <v>6510</v>
      </c>
      <c r="W13" s="87">
        <v>6510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>SUM(AD13:AE13)</f>
        <v>0</v>
      </c>
      <c r="AD13" s="87">
        <v>0</v>
      </c>
      <c r="AE13" s="87">
        <v>0</v>
      </c>
      <c r="AF13" s="87">
        <f>SUM(AG13:AI13)</f>
        <v>360</v>
      </c>
      <c r="AG13" s="87">
        <v>360</v>
      </c>
      <c r="AH13" s="87">
        <v>0</v>
      </c>
      <c r="AI13" s="87">
        <v>0</v>
      </c>
      <c r="AJ13" s="87">
        <f>SUM(AK13:AS13)</f>
        <v>360</v>
      </c>
      <c r="AK13" s="87">
        <v>0</v>
      </c>
      <c r="AL13" s="87">
        <v>0</v>
      </c>
      <c r="AM13" s="87">
        <v>360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0</v>
      </c>
      <c r="AT13" s="87">
        <f>SUM(AU13:AY13)</f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>
        <f>SUM(BA13:BC13)</f>
        <v>0</v>
      </c>
      <c r="BA13" s="87">
        <v>0</v>
      </c>
      <c r="BB13" s="87">
        <v>0</v>
      </c>
      <c r="BC13" s="87">
        <v>0</v>
      </c>
    </row>
    <row r="14" spans="1:55" ht="13.5" customHeight="1">
      <c r="A14" s="98" t="s">
        <v>7</v>
      </c>
      <c r="B14" s="96" t="s">
        <v>274</v>
      </c>
      <c r="C14" s="85" t="s">
        <v>275</v>
      </c>
      <c r="D14" s="87">
        <f>SUM(E14,+H14,+K14)</f>
        <v>4469</v>
      </c>
      <c r="E14" s="87">
        <f>SUM(F14:G14)</f>
        <v>0</v>
      </c>
      <c r="F14" s="87">
        <v>0</v>
      </c>
      <c r="G14" s="87">
        <v>0</v>
      </c>
      <c r="H14" s="87">
        <f>SUM(I14:J14)</f>
        <v>0</v>
      </c>
      <c r="I14" s="87">
        <v>0</v>
      </c>
      <c r="J14" s="87">
        <v>0</v>
      </c>
      <c r="K14" s="87">
        <f>SUM(L14:M14)</f>
        <v>4469</v>
      </c>
      <c r="L14" s="87">
        <v>397</v>
      </c>
      <c r="M14" s="87">
        <v>4072</v>
      </c>
      <c r="N14" s="87">
        <f>SUM(O14,+V14,+AC14)</f>
        <v>4469</v>
      </c>
      <c r="O14" s="87">
        <f>SUM(P14:U14)</f>
        <v>397</v>
      </c>
      <c r="P14" s="87">
        <v>397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>SUM(W14:AB14)</f>
        <v>4072</v>
      </c>
      <c r="W14" s="87">
        <v>4072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>SUM(AD14:AE14)</f>
        <v>0</v>
      </c>
      <c r="AD14" s="87">
        <v>0</v>
      </c>
      <c r="AE14" s="87">
        <v>0</v>
      </c>
      <c r="AF14" s="87">
        <f>SUM(AG14:AI14)</f>
        <v>177</v>
      </c>
      <c r="AG14" s="87">
        <v>177</v>
      </c>
      <c r="AH14" s="87">
        <v>0</v>
      </c>
      <c r="AI14" s="87">
        <v>0</v>
      </c>
      <c r="AJ14" s="87">
        <f>SUM(AK14:AS14)</f>
        <v>177</v>
      </c>
      <c r="AK14" s="87">
        <v>0</v>
      </c>
      <c r="AL14" s="87">
        <v>0</v>
      </c>
      <c r="AM14" s="87">
        <v>147</v>
      </c>
      <c r="AN14" s="87">
        <v>0</v>
      </c>
      <c r="AO14" s="87">
        <v>0</v>
      </c>
      <c r="AP14" s="87">
        <v>0</v>
      </c>
      <c r="AQ14" s="87">
        <v>0</v>
      </c>
      <c r="AR14" s="87">
        <v>0</v>
      </c>
      <c r="AS14" s="87">
        <v>30</v>
      </c>
      <c r="AT14" s="87">
        <f>SUM(AU14:AY14)</f>
        <v>0</v>
      </c>
      <c r="AU14" s="87">
        <v>0</v>
      </c>
      <c r="AV14" s="87">
        <v>0</v>
      </c>
      <c r="AW14" s="87">
        <v>0</v>
      </c>
      <c r="AX14" s="87">
        <v>0</v>
      </c>
      <c r="AY14" s="87">
        <v>0</v>
      </c>
      <c r="AZ14" s="87">
        <f>SUM(BA14:BC14)</f>
        <v>0</v>
      </c>
      <c r="BA14" s="87">
        <v>0</v>
      </c>
      <c r="BB14" s="87">
        <v>0</v>
      </c>
      <c r="BC14" s="87">
        <v>0</v>
      </c>
    </row>
    <row r="15" spans="1:55" ht="13.5" customHeight="1">
      <c r="A15" s="98" t="s">
        <v>7</v>
      </c>
      <c r="B15" s="96" t="s">
        <v>276</v>
      </c>
      <c r="C15" s="85" t="s">
        <v>277</v>
      </c>
      <c r="D15" s="87">
        <f>SUM(E15,+H15,+K15)</f>
        <v>7183</v>
      </c>
      <c r="E15" s="87">
        <f>SUM(F15:G15)</f>
        <v>0</v>
      </c>
      <c r="F15" s="87">
        <v>0</v>
      </c>
      <c r="G15" s="87">
        <v>0</v>
      </c>
      <c r="H15" s="87">
        <f>SUM(I15:J15)</f>
        <v>0</v>
      </c>
      <c r="I15" s="87">
        <v>0</v>
      </c>
      <c r="J15" s="87">
        <v>0</v>
      </c>
      <c r="K15" s="87">
        <f>SUM(L15:M15)</f>
        <v>7183</v>
      </c>
      <c r="L15" s="87">
        <v>357</v>
      </c>
      <c r="M15" s="87">
        <v>6826</v>
      </c>
      <c r="N15" s="87">
        <f>SUM(O15,+V15,+AC15)</f>
        <v>7183</v>
      </c>
      <c r="O15" s="87">
        <f>SUM(P15:U15)</f>
        <v>357</v>
      </c>
      <c r="P15" s="87">
        <v>357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>SUM(W15:AB15)</f>
        <v>6826</v>
      </c>
      <c r="W15" s="87">
        <v>6826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>SUM(AD15:AE15)</f>
        <v>0</v>
      </c>
      <c r="AD15" s="87">
        <v>0</v>
      </c>
      <c r="AE15" s="87">
        <v>0</v>
      </c>
      <c r="AF15" s="87">
        <f>SUM(AG15:AI15)</f>
        <v>285</v>
      </c>
      <c r="AG15" s="87">
        <v>285</v>
      </c>
      <c r="AH15" s="87">
        <v>0</v>
      </c>
      <c r="AI15" s="87">
        <v>0</v>
      </c>
      <c r="AJ15" s="87">
        <f>SUM(AK15:AS15)</f>
        <v>285</v>
      </c>
      <c r="AK15" s="87">
        <v>0</v>
      </c>
      <c r="AL15" s="87">
        <v>0</v>
      </c>
      <c r="AM15" s="87">
        <v>285</v>
      </c>
      <c r="AN15" s="87">
        <v>0</v>
      </c>
      <c r="AO15" s="87">
        <v>0</v>
      </c>
      <c r="AP15" s="87">
        <v>0</v>
      </c>
      <c r="AQ15" s="87">
        <v>0</v>
      </c>
      <c r="AR15" s="87">
        <v>0</v>
      </c>
      <c r="AS15" s="87">
        <v>0</v>
      </c>
      <c r="AT15" s="87">
        <f>SUM(AU15:AY15)</f>
        <v>0</v>
      </c>
      <c r="AU15" s="87">
        <v>0</v>
      </c>
      <c r="AV15" s="87">
        <v>0</v>
      </c>
      <c r="AW15" s="87">
        <v>0</v>
      </c>
      <c r="AX15" s="87">
        <v>0</v>
      </c>
      <c r="AY15" s="87">
        <v>0</v>
      </c>
      <c r="AZ15" s="87">
        <f>SUM(BA15:BC15)</f>
        <v>0</v>
      </c>
      <c r="BA15" s="87">
        <v>0</v>
      </c>
      <c r="BB15" s="87">
        <v>0</v>
      </c>
      <c r="BC15" s="87">
        <v>0</v>
      </c>
    </row>
    <row r="16" spans="1:55" ht="13.5" customHeight="1">
      <c r="A16" s="98" t="s">
        <v>7</v>
      </c>
      <c r="B16" s="96" t="s">
        <v>278</v>
      </c>
      <c r="C16" s="85" t="s">
        <v>279</v>
      </c>
      <c r="D16" s="87">
        <f>SUM(E16,+H16,+K16)</f>
        <v>14683</v>
      </c>
      <c r="E16" s="87">
        <f>SUM(F16:G16)</f>
        <v>0</v>
      </c>
      <c r="F16" s="87">
        <v>0</v>
      </c>
      <c r="G16" s="87">
        <v>0</v>
      </c>
      <c r="H16" s="87">
        <f>SUM(I16:J16)</f>
        <v>0</v>
      </c>
      <c r="I16" s="87">
        <v>0</v>
      </c>
      <c r="J16" s="87">
        <v>0</v>
      </c>
      <c r="K16" s="87">
        <f>SUM(L16:M16)</f>
        <v>14683</v>
      </c>
      <c r="L16" s="87">
        <v>1126</v>
      </c>
      <c r="M16" s="87">
        <v>13557</v>
      </c>
      <c r="N16" s="87">
        <f>SUM(O16,+V16,+AC16)</f>
        <v>14683</v>
      </c>
      <c r="O16" s="87">
        <f>SUM(P16:U16)</f>
        <v>1126</v>
      </c>
      <c r="P16" s="87">
        <v>1096</v>
      </c>
      <c r="Q16" s="87">
        <v>0</v>
      </c>
      <c r="R16" s="87">
        <v>0</v>
      </c>
      <c r="S16" s="87">
        <v>30</v>
      </c>
      <c r="T16" s="87">
        <v>0</v>
      </c>
      <c r="U16" s="87">
        <v>0</v>
      </c>
      <c r="V16" s="87">
        <f>SUM(W16:AB16)</f>
        <v>13557</v>
      </c>
      <c r="W16" s="87">
        <v>12312</v>
      </c>
      <c r="X16" s="87">
        <v>0</v>
      </c>
      <c r="Y16" s="87">
        <v>0</v>
      </c>
      <c r="Z16" s="87">
        <v>1245</v>
      </c>
      <c r="AA16" s="87">
        <v>0</v>
      </c>
      <c r="AB16" s="87">
        <v>0</v>
      </c>
      <c r="AC16" s="87">
        <f>SUM(AD16:AE16)</f>
        <v>0</v>
      </c>
      <c r="AD16" s="87">
        <v>0</v>
      </c>
      <c r="AE16" s="87">
        <v>0</v>
      </c>
      <c r="AF16" s="87">
        <f>SUM(AG16:AI16)</f>
        <v>595</v>
      </c>
      <c r="AG16" s="87">
        <v>595</v>
      </c>
      <c r="AH16" s="87">
        <v>0</v>
      </c>
      <c r="AI16" s="87">
        <v>0</v>
      </c>
      <c r="AJ16" s="87">
        <f>SUM(AK16:AS16)</f>
        <v>595</v>
      </c>
      <c r="AK16" s="87">
        <v>0</v>
      </c>
      <c r="AL16" s="87">
        <v>0</v>
      </c>
      <c r="AM16" s="87">
        <v>55</v>
      </c>
      <c r="AN16" s="87">
        <v>0</v>
      </c>
      <c r="AO16" s="87">
        <v>0</v>
      </c>
      <c r="AP16" s="87">
        <v>0</v>
      </c>
      <c r="AQ16" s="87">
        <v>540</v>
      </c>
      <c r="AR16" s="87">
        <v>0</v>
      </c>
      <c r="AS16" s="87">
        <v>0</v>
      </c>
      <c r="AT16" s="87">
        <f>SUM(AU16:AY16)</f>
        <v>0</v>
      </c>
      <c r="AU16" s="87">
        <v>0</v>
      </c>
      <c r="AV16" s="87">
        <v>0</v>
      </c>
      <c r="AW16" s="87">
        <v>0</v>
      </c>
      <c r="AX16" s="87">
        <v>0</v>
      </c>
      <c r="AY16" s="87">
        <v>0</v>
      </c>
      <c r="AZ16" s="87">
        <f>SUM(BA16:BC16)</f>
        <v>0</v>
      </c>
      <c r="BA16" s="87">
        <v>0</v>
      </c>
      <c r="BB16" s="87">
        <v>0</v>
      </c>
      <c r="BC16" s="87">
        <v>0</v>
      </c>
    </row>
    <row r="17" spans="1:55" ht="13.5" customHeight="1">
      <c r="A17" s="98" t="s">
        <v>7</v>
      </c>
      <c r="B17" s="96" t="s">
        <v>280</v>
      </c>
      <c r="C17" s="85" t="s">
        <v>281</v>
      </c>
      <c r="D17" s="87">
        <f>SUM(E17,+H17,+K17)</f>
        <v>14544</v>
      </c>
      <c r="E17" s="87">
        <f>SUM(F17:G17)</f>
        <v>0</v>
      </c>
      <c r="F17" s="87">
        <v>0</v>
      </c>
      <c r="G17" s="87">
        <v>0</v>
      </c>
      <c r="H17" s="87">
        <f>SUM(I17:J17)</f>
        <v>0</v>
      </c>
      <c r="I17" s="87">
        <v>0</v>
      </c>
      <c r="J17" s="87">
        <v>0</v>
      </c>
      <c r="K17" s="87">
        <f>SUM(L17:M17)</f>
        <v>14544</v>
      </c>
      <c r="L17" s="87">
        <v>0</v>
      </c>
      <c r="M17" s="87">
        <v>14544</v>
      </c>
      <c r="N17" s="87">
        <f>SUM(O17,+V17,+AC17)</f>
        <v>14549</v>
      </c>
      <c r="O17" s="87">
        <f>SUM(P17:U17)</f>
        <v>0</v>
      </c>
      <c r="P17" s="87">
        <v>0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>SUM(W17:AB17)</f>
        <v>14544</v>
      </c>
      <c r="W17" s="87">
        <v>0</v>
      </c>
      <c r="X17" s="87">
        <v>0</v>
      </c>
      <c r="Y17" s="87">
        <v>0</v>
      </c>
      <c r="Z17" s="87">
        <v>14544</v>
      </c>
      <c r="AA17" s="87">
        <v>0</v>
      </c>
      <c r="AB17" s="87">
        <v>0</v>
      </c>
      <c r="AC17" s="87">
        <f>SUM(AD17:AE17)</f>
        <v>5</v>
      </c>
      <c r="AD17" s="87">
        <v>1</v>
      </c>
      <c r="AE17" s="87">
        <v>4</v>
      </c>
      <c r="AF17" s="87">
        <f>SUM(AG17:AI17)</f>
        <v>0</v>
      </c>
      <c r="AG17" s="87">
        <v>0</v>
      </c>
      <c r="AH17" s="87">
        <v>0</v>
      </c>
      <c r="AI17" s="87">
        <v>0</v>
      </c>
      <c r="AJ17" s="87">
        <f>SUM(AK17:AS17)</f>
        <v>0</v>
      </c>
      <c r="AK17" s="87">
        <v>0</v>
      </c>
      <c r="AL17" s="87">
        <v>0</v>
      </c>
      <c r="AM17" s="87">
        <v>0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0</v>
      </c>
      <c r="AT17" s="87">
        <f>SUM(AU17:AY17)</f>
        <v>0</v>
      </c>
      <c r="AU17" s="87">
        <v>0</v>
      </c>
      <c r="AV17" s="87">
        <v>0</v>
      </c>
      <c r="AW17" s="87">
        <v>0</v>
      </c>
      <c r="AX17" s="87">
        <v>0</v>
      </c>
      <c r="AY17" s="87">
        <v>0</v>
      </c>
      <c r="AZ17" s="87">
        <f>SUM(BA17:BC17)</f>
        <v>0</v>
      </c>
      <c r="BA17" s="87">
        <v>0</v>
      </c>
      <c r="BB17" s="87">
        <v>0</v>
      </c>
      <c r="BC17" s="87">
        <v>0</v>
      </c>
    </row>
    <row r="18" spans="1:55" ht="13.5" customHeight="1">
      <c r="A18" s="98" t="s">
        <v>7</v>
      </c>
      <c r="B18" s="96" t="s">
        <v>282</v>
      </c>
      <c r="C18" s="85" t="s">
        <v>283</v>
      </c>
      <c r="D18" s="87">
        <f>SUM(E18,+H18,+K18)</f>
        <v>4160</v>
      </c>
      <c r="E18" s="87">
        <f>SUM(F18:G18)</f>
        <v>0</v>
      </c>
      <c r="F18" s="87">
        <v>0</v>
      </c>
      <c r="G18" s="87">
        <v>0</v>
      </c>
      <c r="H18" s="87">
        <f>SUM(I18:J18)</f>
        <v>0</v>
      </c>
      <c r="I18" s="87">
        <v>0</v>
      </c>
      <c r="J18" s="87">
        <v>0</v>
      </c>
      <c r="K18" s="87">
        <f>SUM(L18:M18)</f>
        <v>4160</v>
      </c>
      <c r="L18" s="87">
        <v>61</v>
      </c>
      <c r="M18" s="87">
        <v>4099</v>
      </c>
      <c r="N18" s="87">
        <f>SUM(O18,+V18,+AC18)</f>
        <v>4160</v>
      </c>
      <c r="O18" s="87">
        <f>SUM(P18:U18)</f>
        <v>61</v>
      </c>
      <c r="P18" s="87">
        <v>61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>SUM(W18:AB18)</f>
        <v>4099</v>
      </c>
      <c r="W18" s="87">
        <v>4099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>SUM(AD18:AE18)</f>
        <v>0</v>
      </c>
      <c r="AD18" s="87">
        <v>0</v>
      </c>
      <c r="AE18" s="87">
        <v>0</v>
      </c>
      <c r="AF18" s="87">
        <f>SUM(AG18:AI18)</f>
        <v>178</v>
      </c>
      <c r="AG18" s="87">
        <v>178</v>
      </c>
      <c r="AH18" s="87">
        <v>0</v>
      </c>
      <c r="AI18" s="87">
        <v>0</v>
      </c>
      <c r="AJ18" s="87">
        <f>SUM(AK18:AS18)</f>
        <v>178</v>
      </c>
      <c r="AK18" s="87">
        <v>0</v>
      </c>
      <c r="AL18" s="87">
        <v>0</v>
      </c>
      <c r="AM18" s="87">
        <v>178</v>
      </c>
      <c r="AN18" s="87">
        <v>0</v>
      </c>
      <c r="AO18" s="87">
        <v>0</v>
      </c>
      <c r="AP18" s="87">
        <v>0</v>
      </c>
      <c r="AQ18" s="87">
        <v>0</v>
      </c>
      <c r="AR18" s="87">
        <v>0</v>
      </c>
      <c r="AS18" s="87">
        <v>0</v>
      </c>
      <c r="AT18" s="87">
        <f>SUM(AU18:AY18)</f>
        <v>176</v>
      </c>
      <c r="AU18" s="87">
        <v>0</v>
      </c>
      <c r="AV18" s="87">
        <v>0</v>
      </c>
      <c r="AW18" s="87">
        <v>0</v>
      </c>
      <c r="AX18" s="87">
        <v>176</v>
      </c>
      <c r="AY18" s="87">
        <v>0</v>
      </c>
      <c r="AZ18" s="87">
        <f>SUM(BA18:BC18)</f>
        <v>176</v>
      </c>
      <c r="BA18" s="87">
        <v>176</v>
      </c>
      <c r="BB18" s="87">
        <v>0</v>
      </c>
      <c r="BC18" s="87">
        <v>0</v>
      </c>
    </row>
    <row r="19" spans="1:55" ht="13.5" customHeight="1">
      <c r="A19" s="98" t="s">
        <v>7</v>
      </c>
      <c r="B19" s="96" t="s">
        <v>284</v>
      </c>
      <c r="C19" s="85" t="s">
        <v>285</v>
      </c>
      <c r="D19" s="87">
        <f>SUM(E19,+H19,+K19)</f>
        <v>1648</v>
      </c>
      <c r="E19" s="87">
        <f>SUM(F19:G19)</f>
        <v>0</v>
      </c>
      <c r="F19" s="87">
        <v>0</v>
      </c>
      <c r="G19" s="87">
        <v>0</v>
      </c>
      <c r="H19" s="87">
        <f>SUM(I19:J19)</f>
        <v>0</v>
      </c>
      <c r="I19" s="87">
        <v>0</v>
      </c>
      <c r="J19" s="87">
        <v>0</v>
      </c>
      <c r="K19" s="87">
        <f>SUM(L19:M19)</f>
        <v>1648</v>
      </c>
      <c r="L19" s="87">
        <v>52</v>
      </c>
      <c r="M19" s="87">
        <v>1596</v>
      </c>
      <c r="N19" s="87">
        <f>SUM(O19,+V19,+AC19)</f>
        <v>1648</v>
      </c>
      <c r="O19" s="87">
        <f>SUM(P19:U19)</f>
        <v>52</v>
      </c>
      <c r="P19" s="87">
        <v>52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>SUM(W19:AB19)</f>
        <v>1596</v>
      </c>
      <c r="W19" s="87">
        <v>1596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>SUM(AD19:AE19)</f>
        <v>0</v>
      </c>
      <c r="AD19" s="87">
        <v>0</v>
      </c>
      <c r="AE19" s="87">
        <v>0</v>
      </c>
      <c r="AF19" s="87">
        <f>SUM(AG19:AI19)</f>
        <v>0</v>
      </c>
      <c r="AG19" s="87">
        <v>0</v>
      </c>
      <c r="AH19" s="87">
        <v>0</v>
      </c>
      <c r="AI19" s="87">
        <v>0</v>
      </c>
      <c r="AJ19" s="87">
        <f>SUM(AK19:AS19)</f>
        <v>0</v>
      </c>
      <c r="AK19" s="87">
        <v>0</v>
      </c>
      <c r="AL19" s="87">
        <v>0</v>
      </c>
      <c r="AM19" s="87">
        <v>0</v>
      </c>
      <c r="AN19" s="87">
        <v>0</v>
      </c>
      <c r="AO19" s="87">
        <v>0</v>
      </c>
      <c r="AP19" s="87">
        <v>0</v>
      </c>
      <c r="AQ19" s="87">
        <v>0</v>
      </c>
      <c r="AR19" s="87">
        <v>0</v>
      </c>
      <c r="AS19" s="87">
        <v>0</v>
      </c>
      <c r="AT19" s="87">
        <f>SUM(AU19:AY19)</f>
        <v>0</v>
      </c>
      <c r="AU19" s="87">
        <v>0</v>
      </c>
      <c r="AV19" s="87">
        <v>0</v>
      </c>
      <c r="AW19" s="87">
        <v>0</v>
      </c>
      <c r="AX19" s="87">
        <v>0</v>
      </c>
      <c r="AY19" s="87">
        <v>0</v>
      </c>
      <c r="AZ19" s="87">
        <f>SUM(BA19:BC19)</f>
        <v>0</v>
      </c>
      <c r="BA19" s="87">
        <v>0</v>
      </c>
      <c r="BB19" s="87">
        <v>0</v>
      </c>
      <c r="BC19" s="87">
        <v>0</v>
      </c>
    </row>
    <row r="20" spans="1:55" ht="13.5" customHeight="1">
      <c r="A20" s="98" t="s">
        <v>7</v>
      </c>
      <c r="B20" s="96" t="s">
        <v>286</v>
      </c>
      <c r="C20" s="85" t="s">
        <v>287</v>
      </c>
      <c r="D20" s="87">
        <f>SUM(E20,+H20,+K20)</f>
        <v>1186</v>
      </c>
      <c r="E20" s="87">
        <f>SUM(F20:G20)</f>
        <v>0</v>
      </c>
      <c r="F20" s="87">
        <v>0</v>
      </c>
      <c r="G20" s="87">
        <v>0</v>
      </c>
      <c r="H20" s="87">
        <f>SUM(I20:J20)</f>
        <v>0</v>
      </c>
      <c r="I20" s="87">
        <v>0</v>
      </c>
      <c r="J20" s="87">
        <v>0</v>
      </c>
      <c r="K20" s="87">
        <f>SUM(L20:M20)</f>
        <v>1186</v>
      </c>
      <c r="L20" s="87">
        <v>118</v>
      </c>
      <c r="M20" s="87">
        <v>1068</v>
      </c>
      <c r="N20" s="87">
        <f>SUM(O20,+V20,+AC20)</f>
        <v>1186</v>
      </c>
      <c r="O20" s="87">
        <f>SUM(P20:U20)</f>
        <v>118</v>
      </c>
      <c r="P20" s="87">
        <v>118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>SUM(W20:AB20)</f>
        <v>1068</v>
      </c>
      <c r="W20" s="87">
        <v>1068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>SUM(AD20:AE20)</f>
        <v>0</v>
      </c>
      <c r="AD20" s="87">
        <v>0</v>
      </c>
      <c r="AE20" s="87">
        <v>0</v>
      </c>
      <c r="AF20" s="87">
        <f>SUM(AG20:AI20)</f>
        <v>0</v>
      </c>
      <c r="AG20" s="87">
        <v>0</v>
      </c>
      <c r="AH20" s="87">
        <v>0</v>
      </c>
      <c r="AI20" s="87">
        <v>0</v>
      </c>
      <c r="AJ20" s="87">
        <f>SUM(AK20:AS20)</f>
        <v>0</v>
      </c>
      <c r="AK20" s="87">
        <v>0</v>
      </c>
      <c r="AL20" s="87">
        <v>0</v>
      </c>
      <c r="AM20" s="87">
        <v>0</v>
      </c>
      <c r="AN20" s="87">
        <v>0</v>
      </c>
      <c r="AO20" s="87">
        <v>0</v>
      </c>
      <c r="AP20" s="87">
        <v>0</v>
      </c>
      <c r="AQ20" s="87">
        <v>0</v>
      </c>
      <c r="AR20" s="87">
        <v>0</v>
      </c>
      <c r="AS20" s="87">
        <v>0</v>
      </c>
      <c r="AT20" s="87">
        <f>SUM(AU20:AY20)</f>
        <v>0</v>
      </c>
      <c r="AU20" s="87">
        <v>0</v>
      </c>
      <c r="AV20" s="87">
        <v>0</v>
      </c>
      <c r="AW20" s="87">
        <v>0</v>
      </c>
      <c r="AX20" s="87">
        <v>0</v>
      </c>
      <c r="AY20" s="87">
        <v>0</v>
      </c>
      <c r="AZ20" s="87">
        <f>SUM(BA20:BC20)</f>
        <v>0</v>
      </c>
      <c r="BA20" s="87">
        <v>0</v>
      </c>
      <c r="BB20" s="87">
        <v>0</v>
      </c>
      <c r="BC20" s="87">
        <v>0</v>
      </c>
    </row>
    <row r="21" spans="1:55" ht="13.5" customHeight="1">
      <c r="A21" s="98" t="s">
        <v>7</v>
      </c>
      <c r="B21" s="96" t="s">
        <v>288</v>
      </c>
      <c r="C21" s="85" t="s">
        <v>289</v>
      </c>
      <c r="D21" s="87">
        <f>SUM(E21,+H21,+K21)</f>
        <v>806</v>
      </c>
      <c r="E21" s="87">
        <f>SUM(F21:G21)</f>
        <v>0</v>
      </c>
      <c r="F21" s="87">
        <v>0</v>
      </c>
      <c r="G21" s="87">
        <v>0</v>
      </c>
      <c r="H21" s="87">
        <f>SUM(I21:J21)</f>
        <v>0</v>
      </c>
      <c r="I21" s="87">
        <v>0</v>
      </c>
      <c r="J21" s="87">
        <v>0</v>
      </c>
      <c r="K21" s="87">
        <f>SUM(L21:M21)</f>
        <v>806</v>
      </c>
      <c r="L21" s="87">
        <v>40</v>
      </c>
      <c r="M21" s="87">
        <v>766</v>
      </c>
      <c r="N21" s="87">
        <f>SUM(O21,+V21,+AC21)</f>
        <v>806</v>
      </c>
      <c r="O21" s="87">
        <f>SUM(P21:U21)</f>
        <v>40</v>
      </c>
      <c r="P21" s="87">
        <v>40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>SUM(W21:AB21)</f>
        <v>766</v>
      </c>
      <c r="W21" s="87">
        <v>766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>SUM(AD21:AE21)</f>
        <v>0</v>
      </c>
      <c r="AD21" s="87">
        <v>0</v>
      </c>
      <c r="AE21" s="87">
        <v>0</v>
      </c>
      <c r="AF21" s="87">
        <f>SUM(AG21:AI21)</f>
        <v>0</v>
      </c>
      <c r="AG21" s="87">
        <v>0</v>
      </c>
      <c r="AH21" s="87">
        <v>0</v>
      </c>
      <c r="AI21" s="87">
        <v>0</v>
      </c>
      <c r="AJ21" s="87">
        <f>SUM(AK21:AS21)</f>
        <v>0</v>
      </c>
      <c r="AK21" s="87">
        <v>0</v>
      </c>
      <c r="AL21" s="87">
        <v>0</v>
      </c>
      <c r="AM21" s="87">
        <v>0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>SUM(AU21:AY21)</f>
        <v>0</v>
      </c>
      <c r="AU21" s="87">
        <v>0</v>
      </c>
      <c r="AV21" s="87">
        <v>0</v>
      </c>
      <c r="AW21" s="87">
        <v>0</v>
      </c>
      <c r="AX21" s="87">
        <v>0</v>
      </c>
      <c r="AY21" s="87">
        <v>0</v>
      </c>
      <c r="AZ21" s="87">
        <f>SUM(BA21:BC21)</f>
        <v>0</v>
      </c>
      <c r="BA21" s="87">
        <v>0</v>
      </c>
      <c r="BB21" s="87">
        <v>0</v>
      </c>
      <c r="BC21" s="87">
        <v>0</v>
      </c>
    </row>
    <row r="22" spans="1:55" ht="13.5" customHeight="1">
      <c r="A22" s="98" t="s">
        <v>7</v>
      </c>
      <c r="B22" s="96" t="s">
        <v>290</v>
      </c>
      <c r="C22" s="85" t="s">
        <v>291</v>
      </c>
      <c r="D22" s="87">
        <f>SUM(E22,+H22,+K22)</f>
        <v>5160</v>
      </c>
      <c r="E22" s="87">
        <f>SUM(F22:G22)</f>
        <v>0</v>
      </c>
      <c r="F22" s="87">
        <v>0</v>
      </c>
      <c r="G22" s="87">
        <v>0</v>
      </c>
      <c r="H22" s="87">
        <f>SUM(I22:J22)</f>
        <v>0</v>
      </c>
      <c r="I22" s="87">
        <v>0</v>
      </c>
      <c r="J22" s="87">
        <v>0</v>
      </c>
      <c r="K22" s="87">
        <f>SUM(L22:M22)</f>
        <v>5160</v>
      </c>
      <c r="L22" s="87">
        <v>206</v>
      </c>
      <c r="M22" s="87">
        <v>4954</v>
      </c>
      <c r="N22" s="87">
        <f>SUM(O22,+V22,+AC22)</f>
        <v>5160</v>
      </c>
      <c r="O22" s="87">
        <f>SUM(P22:U22)</f>
        <v>206</v>
      </c>
      <c r="P22" s="87">
        <v>206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>SUM(W22:AB22)</f>
        <v>4954</v>
      </c>
      <c r="W22" s="87">
        <v>4954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>SUM(AD22:AE22)</f>
        <v>0</v>
      </c>
      <c r="AD22" s="87">
        <v>0</v>
      </c>
      <c r="AE22" s="87">
        <v>0</v>
      </c>
      <c r="AF22" s="87">
        <f>SUM(AG22:AI22)</f>
        <v>88</v>
      </c>
      <c r="AG22" s="87">
        <v>88</v>
      </c>
      <c r="AH22" s="87">
        <v>0</v>
      </c>
      <c r="AI22" s="87">
        <v>0</v>
      </c>
      <c r="AJ22" s="87">
        <f>SUM(AK22:AS22)</f>
        <v>88</v>
      </c>
      <c r="AK22" s="87">
        <v>0</v>
      </c>
      <c r="AL22" s="87">
        <v>0</v>
      </c>
      <c r="AM22" s="87">
        <v>88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0</v>
      </c>
      <c r="AT22" s="87">
        <f>SUM(AU22:AY22)</f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>SUM(BA22:BC22)</f>
        <v>0</v>
      </c>
      <c r="BA22" s="87">
        <v>0</v>
      </c>
      <c r="BB22" s="87">
        <v>0</v>
      </c>
      <c r="BC22" s="87">
        <v>0</v>
      </c>
    </row>
    <row r="23" spans="1:55" ht="13.5" customHeight="1">
      <c r="A23" s="98" t="s">
        <v>7</v>
      </c>
      <c r="B23" s="96" t="s">
        <v>292</v>
      </c>
      <c r="C23" s="85" t="s">
        <v>293</v>
      </c>
      <c r="D23" s="87">
        <f>SUM(E23,+H23,+K23)</f>
        <v>3455</v>
      </c>
      <c r="E23" s="87">
        <f>SUM(F23:G23)</f>
        <v>0</v>
      </c>
      <c r="F23" s="87">
        <v>0</v>
      </c>
      <c r="G23" s="87">
        <v>0</v>
      </c>
      <c r="H23" s="87">
        <f>SUM(I23:J23)</f>
        <v>0</v>
      </c>
      <c r="I23" s="87">
        <v>0</v>
      </c>
      <c r="J23" s="87">
        <v>0</v>
      </c>
      <c r="K23" s="87">
        <f>SUM(L23:M23)</f>
        <v>3455</v>
      </c>
      <c r="L23" s="87">
        <v>138</v>
      </c>
      <c r="M23" s="87">
        <v>3317</v>
      </c>
      <c r="N23" s="87">
        <f>SUM(O23,+V23,+AC23)</f>
        <v>3455</v>
      </c>
      <c r="O23" s="87">
        <f>SUM(P23:U23)</f>
        <v>138</v>
      </c>
      <c r="P23" s="87">
        <v>138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>SUM(W23:AB23)</f>
        <v>3317</v>
      </c>
      <c r="W23" s="87">
        <v>3317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>SUM(AD23:AE23)</f>
        <v>0</v>
      </c>
      <c r="AD23" s="87">
        <v>0</v>
      </c>
      <c r="AE23" s="87">
        <v>0</v>
      </c>
      <c r="AF23" s="87">
        <f>SUM(AG23:AI23)</f>
        <v>58</v>
      </c>
      <c r="AG23" s="87">
        <v>58</v>
      </c>
      <c r="AH23" s="87">
        <v>0</v>
      </c>
      <c r="AI23" s="87">
        <v>0</v>
      </c>
      <c r="AJ23" s="87">
        <f>SUM(AK23:AS23)</f>
        <v>58</v>
      </c>
      <c r="AK23" s="87">
        <v>0</v>
      </c>
      <c r="AL23" s="87">
        <v>0</v>
      </c>
      <c r="AM23" s="87">
        <v>58</v>
      </c>
      <c r="AN23" s="87">
        <v>0</v>
      </c>
      <c r="AO23" s="87">
        <v>0</v>
      </c>
      <c r="AP23" s="87">
        <v>0</v>
      </c>
      <c r="AQ23" s="87">
        <v>0</v>
      </c>
      <c r="AR23" s="87">
        <v>0</v>
      </c>
      <c r="AS23" s="87">
        <v>0</v>
      </c>
      <c r="AT23" s="87">
        <f>SUM(AU23:AY23)</f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>SUM(BA23:BC23)</f>
        <v>0</v>
      </c>
      <c r="BA23" s="87">
        <v>0</v>
      </c>
      <c r="BB23" s="87">
        <v>0</v>
      </c>
      <c r="BC23" s="87">
        <v>0</v>
      </c>
    </row>
    <row r="24" spans="1:55" ht="13.5" customHeight="1">
      <c r="A24" s="98" t="s">
        <v>7</v>
      </c>
      <c r="B24" s="96" t="s">
        <v>294</v>
      </c>
      <c r="C24" s="85" t="s">
        <v>295</v>
      </c>
      <c r="D24" s="87">
        <f>SUM(E24,+H24,+K24)</f>
        <v>9559</v>
      </c>
      <c r="E24" s="87">
        <f>SUM(F24:G24)</f>
        <v>5093</v>
      </c>
      <c r="F24" s="87">
        <v>0</v>
      </c>
      <c r="G24" s="87">
        <v>5093</v>
      </c>
      <c r="H24" s="87">
        <f>SUM(I24:J24)</f>
        <v>0</v>
      </c>
      <c r="I24" s="87">
        <v>0</v>
      </c>
      <c r="J24" s="87">
        <v>0</v>
      </c>
      <c r="K24" s="87">
        <f>SUM(L24:M24)</f>
        <v>4466</v>
      </c>
      <c r="L24" s="87">
        <v>126</v>
      </c>
      <c r="M24" s="87">
        <v>4340</v>
      </c>
      <c r="N24" s="87">
        <f>SUM(O24,+V24,+AC24)</f>
        <v>9559</v>
      </c>
      <c r="O24" s="87">
        <f>SUM(P24:U24)</f>
        <v>126</v>
      </c>
      <c r="P24" s="87">
        <v>126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>SUM(W24:AB24)</f>
        <v>9433</v>
      </c>
      <c r="W24" s="87">
        <v>2407</v>
      </c>
      <c r="X24" s="87">
        <v>0</v>
      </c>
      <c r="Y24" s="87">
        <v>0</v>
      </c>
      <c r="Z24" s="87">
        <v>1933</v>
      </c>
      <c r="AA24" s="87">
        <v>0</v>
      </c>
      <c r="AB24" s="87">
        <v>5093</v>
      </c>
      <c r="AC24" s="87">
        <f>SUM(AD24:AE24)</f>
        <v>0</v>
      </c>
      <c r="AD24" s="87">
        <v>0</v>
      </c>
      <c r="AE24" s="87">
        <v>0</v>
      </c>
      <c r="AF24" s="87">
        <f>SUM(AG24:AI24)</f>
        <v>10</v>
      </c>
      <c r="AG24" s="87">
        <v>10</v>
      </c>
      <c r="AH24" s="87">
        <v>0</v>
      </c>
      <c r="AI24" s="87">
        <v>0</v>
      </c>
      <c r="AJ24" s="87">
        <f>SUM(AK24:AS24)</f>
        <v>10</v>
      </c>
      <c r="AK24" s="87">
        <v>0</v>
      </c>
      <c r="AL24" s="87">
        <v>0</v>
      </c>
      <c r="AM24" s="87">
        <v>10</v>
      </c>
      <c r="AN24" s="87">
        <v>0</v>
      </c>
      <c r="AO24" s="87">
        <v>0</v>
      </c>
      <c r="AP24" s="87">
        <v>0</v>
      </c>
      <c r="AQ24" s="87">
        <v>0</v>
      </c>
      <c r="AR24" s="87">
        <v>0</v>
      </c>
      <c r="AS24" s="87">
        <v>0</v>
      </c>
      <c r="AT24" s="87">
        <f>SUM(AU24:AY24)</f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f>SUM(BA24:BC24)</f>
        <v>0</v>
      </c>
      <c r="BA24" s="87">
        <v>0</v>
      </c>
      <c r="BB24" s="87">
        <v>0</v>
      </c>
      <c r="BC24" s="87">
        <v>0</v>
      </c>
    </row>
    <row r="25" spans="1:55" ht="13.5" customHeight="1">
      <c r="A25" s="98" t="s">
        <v>7</v>
      </c>
      <c r="B25" s="96" t="s">
        <v>296</v>
      </c>
      <c r="C25" s="85" t="s">
        <v>297</v>
      </c>
      <c r="D25" s="87">
        <f>SUM(E25,+H25,+K25)</f>
        <v>334</v>
      </c>
      <c r="E25" s="87">
        <f>SUM(F25:G25)</f>
        <v>0</v>
      </c>
      <c r="F25" s="87">
        <v>0</v>
      </c>
      <c r="G25" s="87">
        <v>0</v>
      </c>
      <c r="H25" s="87">
        <f>SUM(I25:J25)</f>
        <v>0</v>
      </c>
      <c r="I25" s="87">
        <v>0</v>
      </c>
      <c r="J25" s="87">
        <v>0</v>
      </c>
      <c r="K25" s="87">
        <f>SUM(L25:M25)</f>
        <v>334</v>
      </c>
      <c r="L25" s="87">
        <v>72</v>
      </c>
      <c r="M25" s="87">
        <v>262</v>
      </c>
      <c r="N25" s="87">
        <f>SUM(O25,+V25,+AC25)</f>
        <v>334</v>
      </c>
      <c r="O25" s="87">
        <f>SUM(P25:U25)</f>
        <v>72</v>
      </c>
      <c r="P25" s="87">
        <v>0</v>
      </c>
      <c r="Q25" s="87">
        <v>0</v>
      </c>
      <c r="R25" s="87">
        <v>0</v>
      </c>
      <c r="S25" s="87">
        <v>0</v>
      </c>
      <c r="T25" s="87">
        <v>0</v>
      </c>
      <c r="U25" s="87">
        <v>72</v>
      </c>
      <c r="V25" s="87">
        <f>SUM(W25:AB25)</f>
        <v>262</v>
      </c>
      <c r="W25" s="87">
        <v>0</v>
      </c>
      <c r="X25" s="87">
        <v>0</v>
      </c>
      <c r="Y25" s="87">
        <v>0</v>
      </c>
      <c r="Z25" s="87">
        <v>0</v>
      </c>
      <c r="AA25" s="87">
        <v>0</v>
      </c>
      <c r="AB25" s="87">
        <v>262</v>
      </c>
      <c r="AC25" s="87">
        <f>SUM(AD25:AE25)</f>
        <v>0</v>
      </c>
      <c r="AD25" s="87">
        <v>0</v>
      </c>
      <c r="AE25" s="87">
        <v>0</v>
      </c>
      <c r="AF25" s="87">
        <f>SUM(AG25:AI25)</f>
        <v>0</v>
      </c>
      <c r="AG25" s="87">
        <v>0</v>
      </c>
      <c r="AH25" s="87">
        <v>0</v>
      </c>
      <c r="AI25" s="87">
        <v>0</v>
      </c>
      <c r="AJ25" s="87">
        <f>SUM(AK25:AS25)</f>
        <v>0</v>
      </c>
      <c r="AK25" s="87">
        <v>0</v>
      </c>
      <c r="AL25" s="87">
        <v>0</v>
      </c>
      <c r="AM25" s="87">
        <v>0</v>
      </c>
      <c r="AN25" s="87">
        <v>0</v>
      </c>
      <c r="AO25" s="87">
        <v>0</v>
      </c>
      <c r="AP25" s="87">
        <v>0</v>
      </c>
      <c r="AQ25" s="87">
        <v>0</v>
      </c>
      <c r="AR25" s="87">
        <v>0</v>
      </c>
      <c r="AS25" s="87">
        <v>0</v>
      </c>
      <c r="AT25" s="87">
        <f>SUM(AU25:AY25)</f>
        <v>0</v>
      </c>
      <c r="AU25" s="87">
        <v>0</v>
      </c>
      <c r="AV25" s="87">
        <v>0</v>
      </c>
      <c r="AW25" s="87">
        <v>0</v>
      </c>
      <c r="AX25" s="87">
        <v>0</v>
      </c>
      <c r="AY25" s="87">
        <v>0</v>
      </c>
      <c r="AZ25" s="87">
        <f>SUM(BA25:BC25)</f>
        <v>0</v>
      </c>
      <c r="BA25" s="87">
        <v>0</v>
      </c>
      <c r="BB25" s="87">
        <v>0</v>
      </c>
      <c r="BC25" s="87">
        <v>0</v>
      </c>
    </row>
    <row r="26" spans="1:55" ht="13.5" customHeight="1">
      <c r="A26" s="98" t="s">
        <v>7</v>
      </c>
      <c r="B26" s="96" t="s">
        <v>298</v>
      </c>
      <c r="C26" s="85" t="s">
        <v>299</v>
      </c>
      <c r="D26" s="87">
        <f>SUM(E26,+H26,+K26)</f>
        <v>2174</v>
      </c>
      <c r="E26" s="87">
        <f>SUM(F26:G26)</f>
        <v>0</v>
      </c>
      <c r="F26" s="87">
        <v>0</v>
      </c>
      <c r="G26" s="87">
        <v>0</v>
      </c>
      <c r="H26" s="87">
        <f>SUM(I26:J26)</f>
        <v>0</v>
      </c>
      <c r="I26" s="87">
        <v>0</v>
      </c>
      <c r="J26" s="87">
        <v>0</v>
      </c>
      <c r="K26" s="87">
        <f>SUM(L26:M26)</f>
        <v>2174</v>
      </c>
      <c r="L26" s="87">
        <v>523</v>
      </c>
      <c r="M26" s="87">
        <v>1651</v>
      </c>
      <c r="N26" s="87">
        <f>SUM(O26,+V26,+AC26)</f>
        <v>2174</v>
      </c>
      <c r="O26" s="87">
        <f>SUM(P26:U26)</f>
        <v>523</v>
      </c>
      <c r="P26" s="87">
        <v>523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>SUM(W26:AB26)</f>
        <v>1651</v>
      </c>
      <c r="W26" s="87">
        <v>1651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>SUM(AD26:AE26)</f>
        <v>0</v>
      </c>
      <c r="AD26" s="87">
        <v>0</v>
      </c>
      <c r="AE26" s="87">
        <v>0</v>
      </c>
      <c r="AF26" s="87">
        <f>SUM(AG26:AI26)</f>
        <v>0</v>
      </c>
      <c r="AG26" s="87">
        <v>0</v>
      </c>
      <c r="AH26" s="87">
        <v>0</v>
      </c>
      <c r="AI26" s="87">
        <v>0</v>
      </c>
      <c r="AJ26" s="87">
        <f>SUM(AK26:AS26)</f>
        <v>0</v>
      </c>
      <c r="AK26" s="87">
        <v>0</v>
      </c>
      <c r="AL26" s="87">
        <v>0</v>
      </c>
      <c r="AM26" s="87">
        <v>0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87">
        <v>0</v>
      </c>
      <c r="AT26" s="87">
        <f>SUM(AU26:AY26)</f>
        <v>0</v>
      </c>
      <c r="AU26" s="87">
        <v>0</v>
      </c>
      <c r="AV26" s="87">
        <v>0</v>
      </c>
      <c r="AW26" s="87">
        <v>0</v>
      </c>
      <c r="AX26" s="87">
        <v>0</v>
      </c>
      <c r="AY26" s="87">
        <v>0</v>
      </c>
      <c r="AZ26" s="87">
        <f>SUM(BA26:BC26)</f>
        <v>0</v>
      </c>
      <c r="BA26" s="87">
        <v>0</v>
      </c>
      <c r="BB26" s="87">
        <v>0</v>
      </c>
      <c r="BC26" s="87">
        <v>0</v>
      </c>
    </row>
    <row r="27" spans="1:55" ht="13.5" customHeight="1">
      <c r="A27" s="98" t="s">
        <v>7</v>
      </c>
      <c r="B27" s="96" t="s">
        <v>300</v>
      </c>
      <c r="C27" s="85" t="s">
        <v>301</v>
      </c>
      <c r="D27" s="87">
        <f>SUM(E27,+H27,+K27)</f>
        <v>968</v>
      </c>
      <c r="E27" s="87">
        <f>SUM(F27:G27)</f>
        <v>0</v>
      </c>
      <c r="F27" s="87">
        <v>0</v>
      </c>
      <c r="G27" s="87">
        <v>0</v>
      </c>
      <c r="H27" s="87">
        <f>SUM(I27:J27)</f>
        <v>0</v>
      </c>
      <c r="I27" s="87">
        <v>0</v>
      </c>
      <c r="J27" s="87">
        <v>0</v>
      </c>
      <c r="K27" s="87">
        <f>SUM(L27:M27)</f>
        <v>968</v>
      </c>
      <c r="L27" s="87">
        <v>1</v>
      </c>
      <c r="M27" s="87">
        <v>967</v>
      </c>
      <c r="N27" s="87">
        <f>SUM(O27,+V27,+AC27)</f>
        <v>969</v>
      </c>
      <c r="O27" s="87">
        <f>SUM(P27:U27)</f>
        <v>1</v>
      </c>
      <c r="P27" s="87">
        <v>0</v>
      </c>
      <c r="Q27" s="87">
        <v>0</v>
      </c>
      <c r="R27" s="87">
        <v>0</v>
      </c>
      <c r="S27" s="87">
        <v>0</v>
      </c>
      <c r="T27" s="87">
        <v>1</v>
      </c>
      <c r="U27" s="87">
        <v>0</v>
      </c>
      <c r="V27" s="87">
        <f>SUM(W27:AB27)</f>
        <v>967</v>
      </c>
      <c r="W27" s="87">
        <v>0</v>
      </c>
      <c r="X27" s="87">
        <v>0</v>
      </c>
      <c r="Y27" s="87">
        <v>0</v>
      </c>
      <c r="Z27" s="87">
        <v>0</v>
      </c>
      <c r="AA27" s="87">
        <v>967</v>
      </c>
      <c r="AB27" s="87">
        <v>0</v>
      </c>
      <c r="AC27" s="87">
        <f>SUM(AD27:AE27)</f>
        <v>1</v>
      </c>
      <c r="AD27" s="87">
        <v>1</v>
      </c>
      <c r="AE27" s="87">
        <v>0</v>
      </c>
      <c r="AF27" s="87">
        <f>SUM(AG27:AI27)</f>
        <v>0</v>
      </c>
      <c r="AG27" s="87">
        <v>0</v>
      </c>
      <c r="AH27" s="87">
        <v>0</v>
      </c>
      <c r="AI27" s="87">
        <v>0</v>
      </c>
      <c r="AJ27" s="87">
        <f>SUM(AK27:AS27)</f>
        <v>0</v>
      </c>
      <c r="AK27" s="87">
        <v>0</v>
      </c>
      <c r="AL27" s="87">
        <v>0</v>
      </c>
      <c r="AM27" s="87">
        <v>0</v>
      </c>
      <c r="AN27" s="87">
        <v>0</v>
      </c>
      <c r="AO27" s="87">
        <v>0</v>
      </c>
      <c r="AP27" s="87">
        <v>0</v>
      </c>
      <c r="AQ27" s="87">
        <v>0</v>
      </c>
      <c r="AR27" s="87">
        <v>0</v>
      </c>
      <c r="AS27" s="87">
        <v>0</v>
      </c>
      <c r="AT27" s="87">
        <f>SUM(AU27:AY27)</f>
        <v>0</v>
      </c>
      <c r="AU27" s="87">
        <v>0</v>
      </c>
      <c r="AV27" s="87">
        <v>0</v>
      </c>
      <c r="AW27" s="87">
        <v>0</v>
      </c>
      <c r="AX27" s="87">
        <v>0</v>
      </c>
      <c r="AY27" s="87">
        <v>0</v>
      </c>
      <c r="AZ27" s="87">
        <f>SUM(BA27:BC27)</f>
        <v>0</v>
      </c>
      <c r="BA27" s="87">
        <v>0</v>
      </c>
      <c r="BB27" s="87">
        <v>0</v>
      </c>
      <c r="BC27" s="87">
        <v>0</v>
      </c>
    </row>
    <row r="28" spans="1:55" ht="13.5" customHeight="1">
      <c r="A28" s="98" t="s">
        <v>7</v>
      </c>
      <c r="B28" s="96" t="s">
        <v>302</v>
      </c>
      <c r="C28" s="85" t="s">
        <v>303</v>
      </c>
      <c r="D28" s="87">
        <f>SUM(E28,+H28,+K28)</f>
        <v>9728</v>
      </c>
      <c r="E28" s="87">
        <f>SUM(F28:G28)</f>
        <v>0</v>
      </c>
      <c r="F28" s="87">
        <v>0</v>
      </c>
      <c r="G28" s="87">
        <v>0</v>
      </c>
      <c r="H28" s="87">
        <f>SUM(I28:J28)</f>
        <v>0</v>
      </c>
      <c r="I28" s="87">
        <v>0</v>
      </c>
      <c r="J28" s="87">
        <v>0</v>
      </c>
      <c r="K28" s="87">
        <f>SUM(L28:M28)</f>
        <v>9728</v>
      </c>
      <c r="L28" s="87">
        <v>131</v>
      </c>
      <c r="M28" s="87">
        <v>9597</v>
      </c>
      <c r="N28" s="87">
        <f>SUM(O28,+V28,+AC28)</f>
        <v>9728</v>
      </c>
      <c r="O28" s="87">
        <f>SUM(P28:U28)</f>
        <v>131</v>
      </c>
      <c r="P28" s="87">
        <v>131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f>SUM(W28:AB28)</f>
        <v>9597</v>
      </c>
      <c r="W28" s="87">
        <v>9597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f>SUM(AD28:AE28)</f>
        <v>0</v>
      </c>
      <c r="AD28" s="87">
        <v>0</v>
      </c>
      <c r="AE28" s="87">
        <v>0</v>
      </c>
      <c r="AF28" s="87">
        <f>SUM(AG28:AI28)</f>
        <v>500</v>
      </c>
      <c r="AG28" s="87">
        <v>500</v>
      </c>
      <c r="AH28" s="87">
        <v>0</v>
      </c>
      <c r="AI28" s="87">
        <v>0</v>
      </c>
      <c r="AJ28" s="87">
        <f>SUM(AK28:AS28)</f>
        <v>500</v>
      </c>
      <c r="AK28" s="87">
        <v>0</v>
      </c>
      <c r="AL28" s="87">
        <v>0</v>
      </c>
      <c r="AM28" s="87">
        <v>40</v>
      </c>
      <c r="AN28" s="87">
        <v>0</v>
      </c>
      <c r="AO28" s="87">
        <v>0</v>
      </c>
      <c r="AP28" s="87">
        <v>0</v>
      </c>
      <c r="AQ28" s="87">
        <v>460</v>
      </c>
      <c r="AR28" s="87">
        <v>0</v>
      </c>
      <c r="AS28" s="87">
        <v>0</v>
      </c>
      <c r="AT28" s="87">
        <f>SUM(AU28:AY28)</f>
        <v>0</v>
      </c>
      <c r="AU28" s="87">
        <v>0</v>
      </c>
      <c r="AV28" s="87">
        <v>0</v>
      </c>
      <c r="AW28" s="87">
        <v>0</v>
      </c>
      <c r="AX28" s="87">
        <v>0</v>
      </c>
      <c r="AY28" s="87">
        <v>0</v>
      </c>
      <c r="AZ28" s="87">
        <f>SUM(BA28:BC28)</f>
        <v>0</v>
      </c>
      <c r="BA28" s="87">
        <v>0</v>
      </c>
      <c r="BB28" s="87">
        <v>0</v>
      </c>
      <c r="BC28" s="87">
        <v>0</v>
      </c>
    </row>
    <row r="29" spans="1:55" ht="13.5" customHeight="1">
      <c r="A29" s="98" t="s">
        <v>7</v>
      </c>
      <c r="B29" s="96" t="s">
        <v>304</v>
      </c>
      <c r="C29" s="85" t="s">
        <v>305</v>
      </c>
      <c r="D29" s="87">
        <f>SUM(E29,+H29,+K29)</f>
        <v>43</v>
      </c>
      <c r="E29" s="87">
        <f>SUM(F29:G29)</f>
        <v>0</v>
      </c>
      <c r="F29" s="87">
        <v>0</v>
      </c>
      <c r="G29" s="87">
        <v>0</v>
      </c>
      <c r="H29" s="87">
        <f>SUM(I29:J29)</f>
        <v>0</v>
      </c>
      <c r="I29" s="87">
        <v>0</v>
      </c>
      <c r="J29" s="87">
        <v>0</v>
      </c>
      <c r="K29" s="87">
        <f>SUM(L29:M29)</f>
        <v>43</v>
      </c>
      <c r="L29" s="87">
        <v>43</v>
      </c>
      <c r="M29" s="87">
        <v>0</v>
      </c>
      <c r="N29" s="87">
        <f>SUM(O29,+V29,+AC29)</f>
        <v>43</v>
      </c>
      <c r="O29" s="87">
        <f>SUM(P29:U29)</f>
        <v>43</v>
      </c>
      <c r="P29" s="87">
        <v>43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f>SUM(W29:AB29)</f>
        <v>0</v>
      </c>
      <c r="W29" s="87">
        <v>0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f>SUM(AD29:AE29)</f>
        <v>0</v>
      </c>
      <c r="AD29" s="87">
        <v>0</v>
      </c>
      <c r="AE29" s="87">
        <v>0</v>
      </c>
      <c r="AF29" s="87">
        <f>SUM(AG29:AI29)</f>
        <v>0</v>
      </c>
      <c r="AG29" s="87">
        <v>0</v>
      </c>
      <c r="AH29" s="87">
        <v>0</v>
      </c>
      <c r="AI29" s="87">
        <v>0</v>
      </c>
      <c r="AJ29" s="87">
        <f>SUM(AK29:AS29)</f>
        <v>0</v>
      </c>
      <c r="AK29" s="87">
        <v>0</v>
      </c>
      <c r="AL29" s="87">
        <v>0</v>
      </c>
      <c r="AM29" s="87">
        <v>0</v>
      </c>
      <c r="AN29" s="87">
        <v>0</v>
      </c>
      <c r="AO29" s="87">
        <v>0</v>
      </c>
      <c r="AP29" s="87">
        <v>0</v>
      </c>
      <c r="AQ29" s="87">
        <v>0</v>
      </c>
      <c r="AR29" s="87">
        <v>0</v>
      </c>
      <c r="AS29" s="87">
        <v>0</v>
      </c>
      <c r="AT29" s="87">
        <f>SUM(AU29:AY29)</f>
        <v>0</v>
      </c>
      <c r="AU29" s="87">
        <v>0</v>
      </c>
      <c r="AV29" s="87">
        <v>0</v>
      </c>
      <c r="AW29" s="87">
        <v>0</v>
      </c>
      <c r="AX29" s="87">
        <v>0</v>
      </c>
      <c r="AY29" s="87">
        <v>0</v>
      </c>
      <c r="AZ29" s="87">
        <f>SUM(BA29:BC29)</f>
        <v>0</v>
      </c>
      <c r="BA29" s="87">
        <v>0</v>
      </c>
      <c r="BB29" s="87">
        <v>0</v>
      </c>
      <c r="BC29" s="87">
        <v>0</v>
      </c>
    </row>
    <row r="30" spans="1:55" ht="13.5" customHeight="1">
      <c r="A30" s="98" t="s">
        <v>7</v>
      </c>
      <c r="B30" s="96" t="s">
        <v>306</v>
      </c>
      <c r="C30" s="85" t="s">
        <v>307</v>
      </c>
      <c r="D30" s="87">
        <f>SUM(E30,+H30,+K30)</f>
        <v>163</v>
      </c>
      <c r="E30" s="87">
        <f>SUM(F30:G30)</f>
        <v>0</v>
      </c>
      <c r="F30" s="87">
        <v>0</v>
      </c>
      <c r="G30" s="87">
        <v>0</v>
      </c>
      <c r="H30" s="87">
        <f>SUM(I30:J30)</f>
        <v>0</v>
      </c>
      <c r="I30" s="87">
        <v>0</v>
      </c>
      <c r="J30" s="87">
        <v>0</v>
      </c>
      <c r="K30" s="87">
        <f>SUM(L30:M30)</f>
        <v>163</v>
      </c>
      <c r="L30" s="87">
        <v>106</v>
      </c>
      <c r="M30" s="87">
        <v>57</v>
      </c>
      <c r="N30" s="87">
        <f>SUM(O30,+V30,+AC30)</f>
        <v>163</v>
      </c>
      <c r="O30" s="87">
        <f>SUM(P30:U30)</f>
        <v>106</v>
      </c>
      <c r="P30" s="87">
        <v>106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f>SUM(W30:AB30)</f>
        <v>57</v>
      </c>
      <c r="W30" s="87">
        <v>57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f>SUM(AD30:AE30)</f>
        <v>0</v>
      </c>
      <c r="AD30" s="87">
        <v>0</v>
      </c>
      <c r="AE30" s="87">
        <v>0</v>
      </c>
      <c r="AF30" s="87">
        <f>SUM(AG30:AI30)</f>
        <v>7</v>
      </c>
      <c r="AG30" s="87">
        <v>7</v>
      </c>
      <c r="AH30" s="87">
        <v>0</v>
      </c>
      <c r="AI30" s="87">
        <v>0</v>
      </c>
      <c r="AJ30" s="87">
        <f>SUM(AK30:AS30)</f>
        <v>7</v>
      </c>
      <c r="AK30" s="87">
        <v>0</v>
      </c>
      <c r="AL30" s="87">
        <v>0</v>
      </c>
      <c r="AM30" s="87">
        <v>7</v>
      </c>
      <c r="AN30" s="87">
        <v>0</v>
      </c>
      <c r="AO30" s="87">
        <v>0</v>
      </c>
      <c r="AP30" s="87">
        <v>0</v>
      </c>
      <c r="AQ30" s="87">
        <v>0</v>
      </c>
      <c r="AR30" s="87">
        <v>0</v>
      </c>
      <c r="AS30" s="87">
        <v>0</v>
      </c>
      <c r="AT30" s="87">
        <f>SUM(AU30:AY30)</f>
        <v>0</v>
      </c>
      <c r="AU30" s="87">
        <v>0</v>
      </c>
      <c r="AV30" s="87">
        <v>0</v>
      </c>
      <c r="AW30" s="87">
        <v>0</v>
      </c>
      <c r="AX30" s="87">
        <v>0</v>
      </c>
      <c r="AY30" s="87">
        <v>0</v>
      </c>
      <c r="AZ30" s="87">
        <f>SUM(BA30:BC30)</f>
        <v>0</v>
      </c>
      <c r="BA30" s="87">
        <v>0</v>
      </c>
      <c r="BB30" s="87">
        <v>0</v>
      </c>
      <c r="BC30" s="87">
        <v>0</v>
      </c>
    </row>
    <row r="31" spans="1:55" ht="13.5" customHeight="1">
      <c r="A31" s="98" t="s">
        <v>7</v>
      </c>
      <c r="B31" s="96" t="s">
        <v>308</v>
      </c>
      <c r="C31" s="85" t="s">
        <v>309</v>
      </c>
      <c r="D31" s="87">
        <f>SUM(E31,+H31,+K31)</f>
        <v>3038</v>
      </c>
      <c r="E31" s="87">
        <f>SUM(F31:G31)</f>
        <v>0</v>
      </c>
      <c r="F31" s="87">
        <v>0</v>
      </c>
      <c r="G31" s="87">
        <v>0</v>
      </c>
      <c r="H31" s="87">
        <f>SUM(I31:J31)</f>
        <v>0</v>
      </c>
      <c r="I31" s="87">
        <v>0</v>
      </c>
      <c r="J31" s="87">
        <v>0</v>
      </c>
      <c r="K31" s="87">
        <f>SUM(L31:M31)</f>
        <v>3038</v>
      </c>
      <c r="L31" s="87">
        <v>55</v>
      </c>
      <c r="M31" s="87">
        <v>2983</v>
      </c>
      <c r="N31" s="87">
        <f>SUM(O31,+V31,+AC31)</f>
        <v>3038</v>
      </c>
      <c r="O31" s="87">
        <f>SUM(P31:U31)</f>
        <v>55</v>
      </c>
      <c r="P31" s="87">
        <v>55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f>SUM(W31:AB31)</f>
        <v>2983</v>
      </c>
      <c r="W31" s="87">
        <v>2983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f>SUM(AD31:AE31)</f>
        <v>0</v>
      </c>
      <c r="AD31" s="87">
        <v>0</v>
      </c>
      <c r="AE31" s="87">
        <v>0</v>
      </c>
      <c r="AF31" s="87">
        <f>SUM(AG31:AI31)</f>
        <v>182</v>
      </c>
      <c r="AG31" s="87">
        <v>182</v>
      </c>
      <c r="AH31" s="87">
        <v>0</v>
      </c>
      <c r="AI31" s="87">
        <v>0</v>
      </c>
      <c r="AJ31" s="87">
        <f>SUM(AK31:AS31)</f>
        <v>182</v>
      </c>
      <c r="AK31" s="87">
        <v>0</v>
      </c>
      <c r="AL31" s="87">
        <v>0</v>
      </c>
      <c r="AM31" s="87">
        <v>161</v>
      </c>
      <c r="AN31" s="87">
        <v>0</v>
      </c>
      <c r="AO31" s="87">
        <v>0</v>
      </c>
      <c r="AP31" s="87">
        <v>0</v>
      </c>
      <c r="AQ31" s="87">
        <v>0</v>
      </c>
      <c r="AR31" s="87">
        <v>21</v>
      </c>
      <c r="AS31" s="87">
        <v>0</v>
      </c>
      <c r="AT31" s="87">
        <f>SUM(AU31:AY31)</f>
        <v>0</v>
      </c>
      <c r="AU31" s="87">
        <v>0</v>
      </c>
      <c r="AV31" s="87">
        <v>0</v>
      </c>
      <c r="AW31" s="87">
        <v>0</v>
      </c>
      <c r="AX31" s="87">
        <v>0</v>
      </c>
      <c r="AY31" s="87">
        <v>0</v>
      </c>
      <c r="AZ31" s="87">
        <f>SUM(BA31:BC31)</f>
        <v>0</v>
      </c>
      <c r="BA31" s="87">
        <v>0</v>
      </c>
      <c r="BB31" s="87">
        <v>0</v>
      </c>
      <c r="BC31" s="87">
        <v>0</v>
      </c>
    </row>
    <row r="32" spans="1:55" ht="13.5" customHeight="1">
      <c r="A32" s="98" t="s">
        <v>7</v>
      </c>
      <c r="B32" s="96" t="s">
        <v>310</v>
      </c>
      <c r="C32" s="85" t="s">
        <v>311</v>
      </c>
      <c r="D32" s="87">
        <f>SUM(E32,+H32,+K32)</f>
        <v>4250</v>
      </c>
      <c r="E32" s="87">
        <f>SUM(F32:G32)</f>
        <v>0</v>
      </c>
      <c r="F32" s="87">
        <v>0</v>
      </c>
      <c r="G32" s="87">
        <v>0</v>
      </c>
      <c r="H32" s="87">
        <f>SUM(I32:J32)</f>
        <v>0</v>
      </c>
      <c r="I32" s="87">
        <v>0</v>
      </c>
      <c r="J32" s="87">
        <v>0</v>
      </c>
      <c r="K32" s="87">
        <f>SUM(L32:M32)</f>
        <v>4250</v>
      </c>
      <c r="L32" s="87">
        <v>249</v>
      </c>
      <c r="M32" s="87">
        <v>4001</v>
      </c>
      <c r="N32" s="87">
        <f>SUM(O32,+V32,+AC32)</f>
        <v>4250</v>
      </c>
      <c r="O32" s="87">
        <f>SUM(P32:U32)</f>
        <v>249</v>
      </c>
      <c r="P32" s="87">
        <v>249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f>SUM(W32:AB32)</f>
        <v>4001</v>
      </c>
      <c r="W32" s="87">
        <v>4001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f>SUM(AD32:AE32)</f>
        <v>0</v>
      </c>
      <c r="AD32" s="87">
        <v>0</v>
      </c>
      <c r="AE32" s="87">
        <v>0</v>
      </c>
      <c r="AF32" s="87">
        <f>SUM(AG32:AI32)</f>
        <v>225</v>
      </c>
      <c r="AG32" s="87">
        <v>225</v>
      </c>
      <c r="AH32" s="87">
        <v>0</v>
      </c>
      <c r="AI32" s="87">
        <v>0</v>
      </c>
      <c r="AJ32" s="87">
        <f>SUM(AK32:AS32)</f>
        <v>225</v>
      </c>
      <c r="AK32" s="87">
        <v>0</v>
      </c>
      <c r="AL32" s="87">
        <v>0</v>
      </c>
      <c r="AM32" s="87">
        <v>225</v>
      </c>
      <c r="AN32" s="87">
        <v>0</v>
      </c>
      <c r="AO32" s="87">
        <v>0</v>
      </c>
      <c r="AP32" s="87">
        <v>0</v>
      </c>
      <c r="AQ32" s="87">
        <v>0</v>
      </c>
      <c r="AR32" s="87">
        <v>0</v>
      </c>
      <c r="AS32" s="87">
        <v>0</v>
      </c>
      <c r="AT32" s="87">
        <f>SUM(AU32:AY32)</f>
        <v>30</v>
      </c>
      <c r="AU32" s="87">
        <v>0</v>
      </c>
      <c r="AV32" s="87">
        <v>0</v>
      </c>
      <c r="AW32" s="87">
        <v>30</v>
      </c>
      <c r="AX32" s="87">
        <v>0</v>
      </c>
      <c r="AY32" s="87">
        <v>0</v>
      </c>
      <c r="AZ32" s="87">
        <f>SUM(BA32:BC32)</f>
        <v>0</v>
      </c>
      <c r="BA32" s="87">
        <v>0</v>
      </c>
      <c r="BB32" s="87">
        <v>0</v>
      </c>
      <c r="BC32" s="87">
        <v>0</v>
      </c>
    </row>
    <row r="33" spans="1:55" ht="13.5" customHeight="1">
      <c r="A33" s="98" t="s">
        <v>7</v>
      </c>
      <c r="B33" s="96" t="s">
        <v>312</v>
      </c>
      <c r="C33" s="85" t="s">
        <v>313</v>
      </c>
      <c r="D33" s="87">
        <f>SUM(E33,+H33,+K33)</f>
        <v>6190</v>
      </c>
      <c r="E33" s="87">
        <f>SUM(F33:G33)</f>
        <v>0</v>
      </c>
      <c r="F33" s="87">
        <v>0</v>
      </c>
      <c r="G33" s="87">
        <v>0</v>
      </c>
      <c r="H33" s="87">
        <f>SUM(I33:J33)</f>
        <v>0</v>
      </c>
      <c r="I33" s="87">
        <v>0</v>
      </c>
      <c r="J33" s="87">
        <v>0</v>
      </c>
      <c r="K33" s="87">
        <f>SUM(L33:M33)</f>
        <v>6190</v>
      </c>
      <c r="L33" s="87">
        <v>141</v>
      </c>
      <c r="M33" s="87">
        <v>6049</v>
      </c>
      <c r="N33" s="87">
        <f>SUM(O33,+V33,+AC33)</f>
        <v>6190</v>
      </c>
      <c r="O33" s="87">
        <f>SUM(P33:U33)</f>
        <v>141</v>
      </c>
      <c r="P33" s="87">
        <v>141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f>SUM(W33:AB33)</f>
        <v>6049</v>
      </c>
      <c r="W33" s="87">
        <v>6049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f>SUM(AD33:AE33)</f>
        <v>0</v>
      </c>
      <c r="AD33" s="87">
        <v>0</v>
      </c>
      <c r="AE33" s="87">
        <v>0</v>
      </c>
      <c r="AF33" s="87">
        <f>SUM(AG33:AI33)</f>
        <v>328</v>
      </c>
      <c r="AG33" s="87">
        <v>328</v>
      </c>
      <c r="AH33" s="87">
        <v>0</v>
      </c>
      <c r="AI33" s="87">
        <v>0</v>
      </c>
      <c r="AJ33" s="87">
        <f>SUM(AK33:AS33)</f>
        <v>328</v>
      </c>
      <c r="AK33" s="87">
        <v>0</v>
      </c>
      <c r="AL33" s="87">
        <v>0</v>
      </c>
      <c r="AM33" s="87">
        <v>328</v>
      </c>
      <c r="AN33" s="87">
        <v>0</v>
      </c>
      <c r="AO33" s="87">
        <v>0</v>
      </c>
      <c r="AP33" s="87">
        <v>0</v>
      </c>
      <c r="AQ33" s="87">
        <v>0</v>
      </c>
      <c r="AR33" s="87">
        <v>0</v>
      </c>
      <c r="AS33" s="87">
        <v>0</v>
      </c>
      <c r="AT33" s="87">
        <f>SUM(AU33:AY33)</f>
        <v>42</v>
      </c>
      <c r="AU33" s="87">
        <v>0</v>
      </c>
      <c r="AV33" s="87">
        <v>0</v>
      </c>
      <c r="AW33" s="87">
        <v>42</v>
      </c>
      <c r="AX33" s="87">
        <v>0</v>
      </c>
      <c r="AY33" s="87">
        <v>0</v>
      </c>
      <c r="AZ33" s="87">
        <f>SUM(BA33:BC33)</f>
        <v>0</v>
      </c>
      <c r="BA33" s="87">
        <v>0</v>
      </c>
      <c r="BB33" s="87">
        <v>0</v>
      </c>
      <c r="BC33" s="87">
        <v>0</v>
      </c>
    </row>
    <row r="34" spans="1:55" ht="13.5" customHeight="1">
      <c r="A34" s="98" t="s">
        <v>7</v>
      </c>
      <c r="B34" s="96" t="s">
        <v>314</v>
      </c>
      <c r="C34" s="85" t="s">
        <v>315</v>
      </c>
      <c r="D34" s="87">
        <f>SUM(E34,+H34,+K34)</f>
        <v>1557</v>
      </c>
      <c r="E34" s="87">
        <f>SUM(F34:G34)</f>
        <v>0</v>
      </c>
      <c r="F34" s="87">
        <v>0</v>
      </c>
      <c r="G34" s="87">
        <v>0</v>
      </c>
      <c r="H34" s="87">
        <f>SUM(I34:J34)</f>
        <v>0</v>
      </c>
      <c r="I34" s="87">
        <v>0</v>
      </c>
      <c r="J34" s="87">
        <v>0</v>
      </c>
      <c r="K34" s="87">
        <f>SUM(L34:M34)</f>
        <v>1557</v>
      </c>
      <c r="L34" s="87">
        <v>77</v>
      </c>
      <c r="M34" s="87">
        <v>1480</v>
      </c>
      <c r="N34" s="87">
        <f>SUM(O34,+V34,+AC34)</f>
        <v>1557</v>
      </c>
      <c r="O34" s="87">
        <f>SUM(P34:U34)</f>
        <v>77</v>
      </c>
      <c r="P34" s="87">
        <v>77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f>SUM(W34:AB34)</f>
        <v>1480</v>
      </c>
      <c r="W34" s="87">
        <v>1480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f>SUM(AD34:AE34)</f>
        <v>0</v>
      </c>
      <c r="AD34" s="87">
        <v>0</v>
      </c>
      <c r="AE34" s="87">
        <v>0</v>
      </c>
      <c r="AF34" s="87">
        <f>SUM(AG34:AI34)</f>
        <v>82</v>
      </c>
      <c r="AG34" s="87">
        <v>82</v>
      </c>
      <c r="AH34" s="87">
        <v>0</v>
      </c>
      <c r="AI34" s="87">
        <v>0</v>
      </c>
      <c r="AJ34" s="87">
        <f>SUM(AK34:AS34)</f>
        <v>82</v>
      </c>
      <c r="AK34" s="87">
        <v>0</v>
      </c>
      <c r="AL34" s="87">
        <v>0</v>
      </c>
      <c r="AM34" s="87">
        <v>82</v>
      </c>
      <c r="AN34" s="87">
        <v>0</v>
      </c>
      <c r="AO34" s="87">
        <v>0</v>
      </c>
      <c r="AP34" s="87">
        <v>0</v>
      </c>
      <c r="AQ34" s="87">
        <v>0</v>
      </c>
      <c r="AR34" s="87">
        <v>0</v>
      </c>
      <c r="AS34" s="87">
        <v>0</v>
      </c>
      <c r="AT34" s="87">
        <f>SUM(AU34:AY34)</f>
        <v>11</v>
      </c>
      <c r="AU34" s="87">
        <v>0</v>
      </c>
      <c r="AV34" s="87">
        <v>0</v>
      </c>
      <c r="AW34" s="87">
        <v>11</v>
      </c>
      <c r="AX34" s="87">
        <v>0</v>
      </c>
      <c r="AY34" s="87">
        <v>0</v>
      </c>
      <c r="AZ34" s="87">
        <f>SUM(BA34:BC34)</f>
        <v>0</v>
      </c>
      <c r="BA34" s="87">
        <v>0</v>
      </c>
      <c r="BB34" s="87">
        <v>0</v>
      </c>
      <c r="BC34" s="87">
        <v>0</v>
      </c>
    </row>
    <row r="35" spans="1:55" ht="13.5" customHeight="1">
      <c r="A35" s="98" t="s">
        <v>7</v>
      </c>
      <c r="B35" s="96" t="s">
        <v>316</v>
      </c>
      <c r="C35" s="85" t="s">
        <v>317</v>
      </c>
      <c r="D35" s="87">
        <f>SUM(E35,+H35,+K35)</f>
        <v>4074</v>
      </c>
      <c r="E35" s="87">
        <f>SUM(F35:G35)</f>
        <v>0</v>
      </c>
      <c r="F35" s="87">
        <v>0</v>
      </c>
      <c r="G35" s="87">
        <v>0</v>
      </c>
      <c r="H35" s="87">
        <f>SUM(I35:J35)</f>
        <v>0</v>
      </c>
      <c r="I35" s="87">
        <v>0</v>
      </c>
      <c r="J35" s="87">
        <v>0</v>
      </c>
      <c r="K35" s="87">
        <f>SUM(L35:M35)</f>
        <v>4074</v>
      </c>
      <c r="L35" s="87">
        <v>172</v>
      </c>
      <c r="M35" s="87">
        <v>3902</v>
      </c>
      <c r="N35" s="87">
        <f>SUM(O35,+V35,+AC35)</f>
        <v>4074</v>
      </c>
      <c r="O35" s="87">
        <f>SUM(P35:U35)</f>
        <v>172</v>
      </c>
      <c r="P35" s="87">
        <v>172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f>SUM(W35:AB35)</f>
        <v>3902</v>
      </c>
      <c r="W35" s="87">
        <v>3902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f>SUM(AD35:AE35)</f>
        <v>0</v>
      </c>
      <c r="AD35" s="87">
        <v>0</v>
      </c>
      <c r="AE35" s="87">
        <v>0</v>
      </c>
      <c r="AF35" s="87">
        <f>SUM(AG35:AI35)</f>
        <v>248</v>
      </c>
      <c r="AG35" s="87">
        <v>248</v>
      </c>
      <c r="AH35" s="87">
        <v>0</v>
      </c>
      <c r="AI35" s="87">
        <v>0</v>
      </c>
      <c r="AJ35" s="87">
        <f>SUM(AK35:AS35)</f>
        <v>248</v>
      </c>
      <c r="AK35" s="87">
        <v>0</v>
      </c>
      <c r="AL35" s="87">
        <v>0</v>
      </c>
      <c r="AM35" s="87">
        <v>248</v>
      </c>
      <c r="AN35" s="87">
        <v>0</v>
      </c>
      <c r="AO35" s="87">
        <v>0</v>
      </c>
      <c r="AP35" s="87">
        <v>0</v>
      </c>
      <c r="AQ35" s="87">
        <v>0</v>
      </c>
      <c r="AR35" s="87">
        <v>0</v>
      </c>
      <c r="AS35" s="87">
        <v>0</v>
      </c>
      <c r="AT35" s="87">
        <f>SUM(AU35:AY35)</f>
        <v>32</v>
      </c>
      <c r="AU35" s="87">
        <v>0</v>
      </c>
      <c r="AV35" s="87">
        <v>0</v>
      </c>
      <c r="AW35" s="87">
        <v>32</v>
      </c>
      <c r="AX35" s="87">
        <v>0</v>
      </c>
      <c r="AY35" s="87">
        <v>0</v>
      </c>
      <c r="AZ35" s="87">
        <f>SUM(BA35:BC35)</f>
        <v>0</v>
      </c>
      <c r="BA35" s="87">
        <v>0</v>
      </c>
      <c r="BB35" s="87">
        <v>0</v>
      </c>
      <c r="BC35" s="87">
        <v>0</v>
      </c>
    </row>
    <row r="36" spans="1:55" ht="13.5" customHeight="1">
      <c r="A36" s="98" t="s">
        <v>7</v>
      </c>
      <c r="B36" s="96" t="s">
        <v>318</v>
      </c>
      <c r="C36" s="85" t="s">
        <v>319</v>
      </c>
      <c r="D36" s="87">
        <f>SUM(E36,+H36,+K36)</f>
        <v>310</v>
      </c>
      <c r="E36" s="87">
        <f>SUM(F36:G36)</f>
        <v>0</v>
      </c>
      <c r="F36" s="87">
        <v>0</v>
      </c>
      <c r="G36" s="87">
        <v>0</v>
      </c>
      <c r="H36" s="87">
        <f>SUM(I36:J36)</f>
        <v>0</v>
      </c>
      <c r="I36" s="87">
        <v>0</v>
      </c>
      <c r="J36" s="87">
        <v>0</v>
      </c>
      <c r="K36" s="87">
        <f>SUM(L36:M36)</f>
        <v>310</v>
      </c>
      <c r="L36" s="87">
        <v>2</v>
      </c>
      <c r="M36" s="87">
        <v>308</v>
      </c>
      <c r="N36" s="87">
        <f>SUM(O36,+V36,+AC36)</f>
        <v>310</v>
      </c>
      <c r="O36" s="87">
        <f>SUM(P36:U36)</f>
        <v>2</v>
      </c>
      <c r="P36" s="87">
        <v>0</v>
      </c>
      <c r="Q36" s="87">
        <v>0</v>
      </c>
      <c r="R36" s="87">
        <v>0</v>
      </c>
      <c r="S36" s="87">
        <v>0</v>
      </c>
      <c r="T36" s="87">
        <v>0</v>
      </c>
      <c r="U36" s="87">
        <v>2</v>
      </c>
      <c r="V36" s="87">
        <f>SUM(W36:AB36)</f>
        <v>308</v>
      </c>
      <c r="W36" s="87">
        <v>0</v>
      </c>
      <c r="X36" s="87">
        <v>0</v>
      </c>
      <c r="Y36" s="87">
        <v>0</v>
      </c>
      <c r="Z36" s="87">
        <v>0</v>
      </c>
      <c r="AA36" s="87">
        <v>0</v>
      </c>
      <c r="AB36" s="87">
        <v>308</v>
      </c>
      <c r="AC36" s="87">
        <f>SUM(AD36:AE36)</f>
        <v>0</v>
      </c>
      <c r="AD36" s="87">
        <v>0</v>
      </c>
      <c r="AE36" s="87">
        <v>0</v>
      </c>
      <c r="AF36" s="87">
        <f>SUM(AG36:AI36)</f>
        <v>0</v>
      </c>
      <c r="AG36" s="87">
        <v>0</v>
      </c>
      <c r="AH36" s="87">
        <v>0</v>
      </c>
      <c r="AI36" s="87">
        <v>0</v>
      </c>
      <c r="AJ36" s="87">
        <f>SUM(AK36:AS36)</f>
        <v>0</v>
      </c>
      <c r="AK36" s="87">
        <v>0</v>
      </c>
      <c r="AL36" s="87">
        <v>0</v>
      </c>
      <c r="AM36" s="87">
        <v>0</v>
      </c>
      <c r="AN36" s="87">
        <v>0</v>
      </c>
      <c r="AO36" s="87">
        <v>0</v>
      </c>
      <c r="AP36" s="87">
        <v>0</v>
      </c>
      <c r="AQ36" s="87">
        <v>0</v>
      </c>
      <c r="AR36" s="87">
        <v>0</v>
      </c>
      <c r="AS36" s="87">
        <v>0</v>
      </c>
      <c r="AT36" s="87">
        <f>SUM(AU36:AY36)</f>
        <v>0</v>
      </c>
      <c r="AU36" s="87">
        <v>0</v>
      </c>
      <c r="AV36" s="87">
        <v>0</v>
      </c>
      <c r="AW36" s="87">
        <v>0</v>
      </c>
      <c r="AX36" s="87">
        <v>0</v>
      </c>
      <c r="AY36" s="87">
        <v>0</v>
      </c>
      <c r="AZ36" s="87">
        <f>SUM(BA36:BC36)</f>
        <v>0</v>
      </c>
      <c r="BA36" s="87">
        <v>0</v>
      </c>
      <c r="BB36" s="87">
        <v>0</v>
      </c>
      <c r="BC36" s="87">
        <v>0</v>
      </c>
    </row>
    <row r="37" spans="1:55" ht="13.5" customHeight="1">
      <c r="A37" s="98" t="s">
        <v>7</v>
      </c>
      <c r="B37" s="96" t="s">
        <v>320</v>
      </c>
      <c r="C37" s="85" t="s">
        <v>321</v>
      </c>
      <c r="D37" s="87">
        <f>SUM(E37,+H37,+K37)</f>
        <v>87</v>
      </c>
      <c r="E37" s="87">
        <f>SUM(F37:G37)</f>
        <v>87</v>
      </c>
      <c r="F37" s="87">
        <v>66</v>
      </c>
      <c r="G37" s="87">
        <v>21</v>
      </c>
      <c r="H37" s="87">
        <f>SUM(I37:J37)</f>
        <v>0</v>
      </c>
      <c r="I37" s="87">
        <v>0</v>
      </c>
      <c r="J37" s="87">
        <v>0</v>
      </c>
      <c r="K37" s="87">
        <f>SUM(L37:M37)</f>
        <v>0</v>
      </c>
      <c r="L37" s="87">
        <v>0</v>
      </c>
      <c r="M37" s="87">
        <v>0</v>
      </c>
      <c r="N37" s="87">
        <f>SUM(O37,+V37,+AC37)</f>
        <v>87</v>
      </c>
      <c r="O37" s="87">
        <f>SUM(P37:U37)</f>
        <v>66</v>
      </c>
      <c r="P37" s="87">
        <v>0</v>
      </c>
      <c r="Q37" s="87">
        <v>0</v>
      </c>
      <c r="R37" s="87">
        <v>0</v>
      </c>
      <c r="S37" s="87">
        <v>66</v>
      </c>
      <c r="T37" s="87">
        <v>0</v>
      </c>
      <c r="U37" s="87">
        <v>0</v>
      </c>
      <c r="V37" s="87">
        <f>SUM(W37:AB37)</f>
        <v>21</v>
      </c>
      <c r="W37" s="87">
        <v>0</v>
      </c>
      <c r="X37" s="87">
        <v>0</v>
      </c>
      <c r="Y37" s="87">
        <v>0</v>
      </c>
      <c r="Z37" s="87">
        <v>21</v>
      </c>
      <c r="AA37" s="87">
        <v>0</v>
      </c>
      <c r="AB37" s="87">
        <v>0</v>
      </c>
      <c r="AC37" s="87">
        <f>SUM(AD37:AE37)</f>
        <v>0</v>
      </c>
      <c r="AD37" s="87">
        <v>0</v>
      </c>
      <c r="AE37" s="87">
        <v>0</v>
      </c>
      <c r="AF37" s="87">
        <f>SUM(AG37:AI37)</f>
        <v>0</v>
      </c>
      <c r="AG37" s="87">
        <v>0</v>
      </c>
      <c r="AH37" s="87">
        <v>0</v>
      </c>
      <c r="AI37" s="87">
        <v>0</v>
      </c>
      <c r="AJ37" s="87">
        <f>SUM(AK37:AS37)</f>
        <v>0</v>
      </c>
      <c r="AK37" s="87">
        <v>0</v>
      </c>
      <c r="AL37" s="87">
        <v>0</v>
      </c>
      <c r="AM37" s="87">
        <v>0</v>
      </c>
      <c r="AN37" s="87">
        <v>0</v>
      </c>
      <c r="AO37" s="87">
        <v>0</v>
      </c>
      <c r="AP37" s="87">
        <v>0</v>
      </c>
      <c r="AQ37" s="87">
        <v>0</v>
      </c>
      <c r="AR37" s="87">
        <v>0</v>
      </c>
      <c r="AS37" s="87">
        <v>0</v>
      </c>
      <c r="AT37" s="87">
        <f>SUM(AU37:AY37)</f>
        <v>0</v>
      </c>
      <c r="AU37" s="87">
        <v>0</v>
      </c>
      <c r="AV37" s="87">
        <v>0</v>
      </c>
      <c r="AW37" s="87">
        <v>0</v>
      </c>
      <c r="AX37" s="87">
        <v>0</v>
      </c>
      <c r="AY37" s="87">
        <v>0</v>
      </c>
      <c r="AZ37" s="87">
        <f>SUM(BA37:BC37)</f>
        <v>0</v>
      </c>
      <c r="BA37" s="87">
        <v>0</v>
      </c>
      <c r="BB37" s="87">
        <v>0</v>
      </c>
      <c r="BC37" s="87">
        <v>0</v>
      </c>
    </row>
    <row r="38" spans="1:55" ht="13.5" customHeight="1">
      <c r="A38" s="98" t="s">
        <v>7</v>
      </c>
      <c r="B38" s="96" t="s">
        <v>322</v>
      </c>
      <c r="C38" s="85" t="s">
        <v>323</v>
      </c>
      <c r="D38" s="87">
        <f>SUM(E38,+H38,+K38)</f>
        <v>155</v>
      </c>
      <c r="E38" s="87">
        <f>SUM(F38:G38)</f>
        <v>0</v>
      </c>
      <c r="F38" s="87">
        <v>0</v>
      </c>
      <c r="G38" s="87">
        <v>0</v>
      </c>
      <c r="H38" s="87">
        <f>SUM(I38:J38)</f>
        <v>155</v>
      </c>
      <c r="I38" s="87">
        <v>0</v>
      </c>
      <c r="J38" s="87">
        <v>155</v>
      </c>
      <c r="K38" s="87">
        <f>SUM(L38:M38)</f>
        <v>0</v>
      </c>
      <c r="L38" s="87">
        <v>0</v>
      </c>
      <c r="M38" s="87">
        <v>0</v>
      </c>
      <c r="N38" s="87">
        <f>SUM(O38,+V38,+AC38)</f>
        <v>155</v>
      </c>
      <c r="O38" s="87">
        <f>SUM(P38:U38)</f>
        <v>0</v>
      </c>
      <c r="P38" s="87">
        <v>0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f>SUM(W38:AB38)</f>
        <v>155</v>
      </c>
      <c r="W38" s="87">
        <v>0</v>
      </c>
      <c r="X38" s="87">
        <v>0</v>
      </c>
      <c r="Y38" s="87">
        <v>0</v>
      </c>
      <c r="Z38" s="87">
        <v>0</v>
      </c>
      <c r="AA38" s="87">
        <v>0</v>
      </c>
      <c r="AB38" s="87">
        <v>155</v>
      </c>
      <c r="AC38" s="87">
        <f>SUM(AD38:AE38)</f>
        <v>0</v>
      </c>
      <c r="AD38" s="87">
        <v>0</v>
      </c>
      <c r="AE38" s="87">
        <v>0</v>
      </c>
      <c r="AF38" s="87">
        <f>SUM(AG38:AI38)</f>
        <v>0</v>
      </c>
      <c r="AG38" s="87">
        <v>0</v>
      </c>
      <c r="AH38" s="87">
        <v>0</v>
      </c>
      <c r="AI38" s="87">
        <v>0</v>
      </c>
      <c r="AJ38" s="87">
        <f>SUM(AK38:AS38)</f>
        <v>0</v>
      </c>
      <c r="AK38" s="87">
        <v>0</v>
      </c>
      <c r="AL38" s="87">
        <v>0</v>
      </c>
      <c r="AM38" s="87">
        <v>0</v>
      </c>
      <c r="AN38" s="87">
        <v>0</v>
      </c>
      <c r="AO38" s="87">
        <v>0</v>
      </c>
      <c r="AP38" s="87">
        <v>0</v>
      </c>
      <c r="AQ38" s="87">
        <v>0</v>
      </c>
      <c r="AR38" s="87">
        <v>0</v>
      </c>
      <c r="AS38" s="87">
        <v>0</v>
      </c>
      <c r="AT38" s="87">
        <f>SUM(AU38:AY38)</f>
        <v>0</v>
      </c>
      <c r="AU38" s="87">
        <v>0</v>
      </c>
      <c r="AV38" s="87">
        <v>0</v>
      </c>
      <c r="AW38" s="87">
        <v>0</v>
      </c>
      <c r="AX38" s="87">
        <v>0</v>
      </c>
      <c r="AY38" s="87">
        <v>0</v>
      </c>
      <c r="AZ38" s="87">
        <f>SUM(BA38:BC38)</f>
        <v>0</v>
      </c>
      <c r="BA38" s="87">
        <v>0</v>
      </c>
      <c r="BB38" s="87">
        <v>0</v>
      </c>
      <c r="BC38" s="87">
        <v>0</v>
      </c>
    </row>
    <row r="39" spans="1:55" ht="13.5" customHeight="1">
      <c r="A39" s="98" t="s">
        <v>7</v>
      </c>
      <c r="B39" s="96" t="s">
        <v>324</v>
      </c>
      <c r="C39" s="85" t="s">
        <v>325</v>
      </c>
      <c r="D39" s="87">
        <f>SUM(E39,+H39,+K39)</f>
        <v>66</v>
      </c>
      <c r="E39" s="87">
        <f>SUM(F39:G39)</f>
        <v>66</v>
      </c>
      <c r="F39" s="87">
        <v>0</v>
      </c>
      <c r="G39" s="87">
        <v>66</v>
      </c>
      <c r="H39" s="87">
        <f>SUM(I39:J39)</f>
        <v>0</v>
      </c>
      <c r="I39" s="87">
        <v>0</v>
      </c>
      <c r="J39" s="87">
        <v>0</v>
      </c>
      <c r="K39" s="87">
        <f>SUM(L39:M39)</f>
        <v>0</v>
      </c>
      <c r="L39" s="87">
        <v>0</v>
      </c>
      <c r="M39" s="87">
        <v>0</v>
      </c>
      <c r="N39" s="87">
        <f>SUM(O39,+V39,+AC39)</f>
        <v>66</v>
      </c>
      <c r="O39" s="87">
        <f>SUM(P39:U39)</f>
        <v>0</v>
      </c>
      <c r="P39" s="87">
        <v>0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f>SUM(W39:AB39)</f>
        <v>66</v>
      </c>
      <c r="W39" s="87">
        <v>0</v>
      </c>
      <c r="X39" s="87">
        <v>0</v>
      </c>
      <c r="Y39" s="87">
        <v>0</v>
      </c>
      <c r="Z39" s="87">
        <v>0</v>
      </c>
      <c r="AA39" s="87">
        <v>66</v>
      </c>
      <c r="AB39" s="87">
        <v>0</v>
      </c>
      <c r="AC39" s="87">
        <f>SUM(AD39:AE39)</f>
        <v>0</v>
      </c>
      <c r="AD39" s="87">
        <v>0</v>
      </c>
      <c r="AE39" s="87">
        <v>0</v>
      </c>
      <c r="AF39" s="87">
        <f>SUM(AG39:AI39)</f>
        <v>0</v>
      </c>
      <c r="AG39" s="87">
        <v>0</v>
      </c>
      <c r="AH39" s="87">
        <v>0</v>
      </c>
      <c r="AI39" s="87">
        <v>0</v>
      </c>
      <c r="AJ39" s="87">
        <f>SUM(AK39:AS39)</f>
        <v>0</v>
      </c>
      <c r="AK39" s="87">
        <v>0</v>
      </c>
      <c r="AL39" s="87">
        <v>0</v>
      </c>
      <c r="AM39" s="87">
        <v>0</v>
      </c>
      <c r="AN39" s="87">
        <v>0</v>
      </c>
      <c r="AO39" s="87">
        <v>0</v>
      </c>
      <c r="AP39" s="87">
        <v>0</v>
      </c>
      <c r="AQ39" s="87">
        <v>0</v>
      </c>
      <c r="AR39" s="87">
        <v>0</v>
      </c>
      <c r="AS39" s="87">
        <v>0</v>
      </c>
      <c r="AT39" s="87">
        <f>SUM(AU39:AY39)</f>
        <v>0</v>
      </c>
      <c r="AU39" s="87">
        <v>0</v>
      </c>
      <c r="AV39" s="87">
        <v>0</v>
      </c>
      <c r="AW39" s="87">
        <v>0</v>
      </c>
      <c r="AX39" s="87">
        <v>0</v>
      </c>
      <c r="AY39" s="87">
        <v>0</v>
      </c>
      <c r="AZ39" s="87">
        <f>SUM(BA39:BC39)</f>
        <v>0</v>
      </c>
      <c r="BA39" s="87">
        <v>0</v>
      </c>
      <c r="BB39" s="87">
        <v>0</v>
      </c>
      <c r="BC39" s="87">
        <v>0</v>
      </c>
    </row>
    <row r="40" spans="1:55" ht="13.5" customHeight="1">
      <c r="A40" s="98" t="s">
        <v>7</v>
      </c>
      <c r="B40" s="96" t="s">
        <v>326</v>
      </c>
      <c r="C40" s="85" t="s">
        <v>327</v>
      </c>
      <c r="D40" s="87">
        <f>SUM(E40,+H40,+K40)</f>
        <v>290</v>
      </c>
      <c r="E40" s="87">
        <f>SUM(F40:G40)</f>
        <v>0</v>
      </c>
      <c r="F40" s="87">
        <v>0</v>
      </c>
      <c r="G40" s="87">
        <v>0</v>
      </c>
      <c r="H40" s="87">
        <f>SUM(I40:J40)</f>
        <v>0</v>
      </c>
      <c r="I40" s="87">
        <v>0</v>
      </c>
      <c r="J40" s="87">
        <v>0</v>
      </c>
      <c r="K40" s="87">
        <f>SUM(L40:M40)</f>
        <v>290</v>
      </c>
      <c r="L40" s="87">
        <v>170</v>
      </c>
      <c r="M40" s="87">
        <v>120</v>
      </c>
      <c r="N40" s="87">
        <f>SUM(O40,+V40,+AC40)</f>
        <v>290</v>
      </c>
      <c r="O40" s="87">
        <f>SUM(P40:U40)</f>
        <v>170</v>
      </c>
      <c r="P40" s="87">
        <v>0</v>
      </c>
      <c r="Q40" s="87">
        <v>0</v>
      </c>
      <c r="R40" s="87">
        <v>0</v>
      </c>
      <c r="S40" s="87">
        <v>0</v>
      </c>
      <c r="T40" s="87">
        <v>50</v>
      </c>
      <c r="U40" s="87">
        <v>120</v>
      </c>
      <c r="V40" s="87">
        <f>SUM(W40:AB40)</f>
        <v>120</v>
      </c>
      <c r="W40" s="87">
        <v>0</v>
      </c>
      <c r="X40" s="87">
        <v>0</v>
      </c>
      <c r="Y40" s="87">
        <v>0</v>
      </c>
      <c r="Z40" s="87">
        <v>0</v>
      </c>
      <c r="AA40" s="87">
        <v>50</v>
      </c>
      <c r="AB40" s="87">
        <v>70</v>
      </c>
      <c r="AC40" s="87">
        <f>SUM(AD40:AE40)</f>
        <v>0</v>
      </c>
      <c r="AD40" s="87">
        <v>0</v>
      </c>
      <c r="AE40" s="87">
        <v>0</v>
      </c>
      <c r="AF40" s="87">
        <f>SUM(AG40:AI40)</f>
        <v>0</v>
      </c>
      <c r="AG40" s="87">
        <v>0</v>
      </c>
      <c r="AH40" s="87">
        <v>0</v>
      </c>
      <c r="AI40" s="87">
        <v>0</v>
      </c>
      <c r="AJ40" s="87">
        <f>SUM(AK40:AS40)</f>
        <v>0</v>
      </c>
      <c r="AK40" s="87">
        <v>0</v>
      </c>
      <c r="AL40" s="87">
        <v>0</v>
      </c>
      <c r="AM40" s="87">
        <v>0</v>
      </c>
      <c r="AN40" s="87">
        <v>0</v>
      </c>
      <c r="AO40" s="87">
        <v>0</v>
      </c>
      <c r="AP40" s="87">
        <v>0</v>
      </c>
      <c r="AQ40" s="87">
        <v>0</v>
      </c>
      <c r="AR40" s="87">
        <v>0</v>
      </c>
      <c r="AS40" s="87">
        <v>0</v>
      </c>
      <c r="AT40" s="87">
        <f>SUM(AU40:AY40)</f>
        <v>0</v>
      </c>
      <c r="AU40" s="87">
        <v>0</v>
      </c>
      <c r="AV40" s="87">
        <v>0</v>
      </c>
      <c r="AW40" s="87">
        <v>0</v>
      </c>
      <c r="AX40" s="87">
        <v>0</v>
      </c>
      <c r="AY40" s="87">
        <v>0</v>
      </c>
      <c r="AZ40" s="87">
        <f>SUM(BA40:BC40)</f>
        <v>0</v>
      </c>
      <c r="BA40" s="87">
        <v>0</v>
      </c>
      <c r="BB40" s="87">
        <v>0</v>
      </c>
      <c r="BC40" s="87">
        <v>0</v>
      </c>
    </row>
    <row r="41" spans="1:55" ht="13.5" customHeight="1">
      <c r="A41" s="98" t="s">
        <v>7</v>
      </c>
      <c r="B41" s="96" t="s">
        <v>328</v>
      </c>
      <c r="C41" s="85" t="s">
        <v>329</v>
      </c>
      <c r="D41" s="87">
        <f>SUM(E41,+H41,+K41)</f>
        <v>265</v>
      </c>
      <c r="E41" s="87">
        <f>SUM(F41:G41)</f>
        <v>265</v>
      </c>
      <c r="F41" s="87">
        <v>27</v>
      </c>
      <c r="G41" s="87">
        <v>238</v>
      </c>
      <c r="H41" s="87">
        <f>SUM(I41:J41)</f>
        <v>0</v>
      </c>
      <c r="I41" s="87">
        <v>0</v>
      </c>
      <c r="J41" s="87">
        <v>0</v>
      </c>
      <c r="K41" s="87">
        <f>SUM(L41:M41)</f>
        <v>0</v>
      </c>
      <c r="L41" s="87">
        <v>0</v>
      </c>
      <c r="M41" s="87">
        <v>0</v>
      </c>
      <c r="N41" s="87">
        <f>SUM(O41,+V41,+AC41)</f>
        <v>265</v>
      </c>
      <c r="O41" s="87">
        <f>SUM(P41:U41)</f>
        <v>27</v>
      </c>
      <c r="P41" s="87">
        <v>27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f>SUM(W41:AB41)</f>
        <v>238</v>
      </c>
      <c r="W41" s="87">
        <v>238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f>SUM(AD41:AE41)</f>
        <v>0</v>
      </c>
      <c r="AD41" s="87">
        <v>0</v>
      </c>
      <c r="AE41" s="87">
        <v>0</v>
      </c>
      <c r="AF41" s="87">
        <f>SUM(AG41:AI41)</f>
        <v>0</v>
      </c>
      <c r="AG41" s="87">
        <v>0</v>
      </c>
      <c r="AH41" s="87">
        <v>0</v>
      </c>
      <c r="AI41" s="87">
        <v>0</v>
      </c>
      <c r="AJ41" s="87">
        <f>SUM(AK41:AS41)</f>
        <v>0</v>
      </c>
      <c r="AK41" s="87">
        <v>0</v>
      </c>
      <c r="AL41" s="87">
        <v>0</v>
      </c>
      <c r="AM41" s="87">
        <v>0</v>
      </c>
      <c r="AN41" s="87">
        <v>0</v>
      </c>
      <c r="AO41" s="87">
        <v>0</v>
      </c>
      <c r="AP41" s="87">
        <v>0</v>
      </c>
      <c r="AQ41" s="87">
        <v>0</v>
      </c>
      <c r="AR41" s="87">
        <v>0</v>
      </c>
      <c r="AS41" s="87">
        <v>0</v>
      </c>
      <c r="AT41" s="87">
        <f>SUM(AU41:AY41)</f>
        <v>0</v>
      </c>
      <c r="AU41" s="87">
        <v>0</v>
      </c>
      <c r="AV41" s="87">
        <v>0</v>
      </c>
      <c r="AW41" s="87">
        <v>0</v>
      </c>
      <c r="AX41" s="87">
        <v>0</v>
      </c>
      <c r="AY41" s="87">
        <v>0</v>
      </c>
      <c r="AZ41" s="87">
        <f>SUM(BA41:BC41)</f>
        <v>0</v>
      </c>
      <c r="BA41" s="87">
        <v>0</v>
      </c>
      <c r="BB41" s="87">
        <v>0</v>
      </c>
      <c r="BC41" s="87">
        <v>0</v>
      </c>
    </row>
    <row r="42" spans="1:55" ht="13.5" customHeight="1">
      <c r="A42" s="98" t="s">
        <v>7</v>
      </c>
      <c r="B42" s="96" t="s">
        <v>330</v>
      </c>
      <c r="C42" s="85" t="s">
        <v>331</v>
      </c>
      <c r="D42" s="87">
        <f>SUM(E42,+H42,+K42)</f>
        <v>60</v>
      </c>
      <c r="E42" s="87">
        <f>SUM(F42:G42)</f>
        <v>60</v>
      </c>
      <c r="F42" s="87">
        <v>60</v>
      </c>
      <c r="G42" s="87">
        <v>0</v>
      </c>
      <c r="H42" s="87">
        <f>SUM(I42:J42)</f>
        <v>0</v>
      </c>
      <c r="I42" s="87">
        <v>0</v>
      </c>
      <c r="J42" s="87">
        <v>0</v>
      </c>
      <c r="K42" s="87">
        <f>SUM(L42:M42)</f>
        <v>0</v>
      </c>
      <c r="L42" s="87">
        <v>0</v>
      </c>
      <c r="M42" s="87">
        <v>0</v>
      </c>
      <c r="N42" s="87">
        <f>SUM(O42,+V42,+AC42)</f>
        <v>60</v>
      </c>
      <c r="O42" s="87">
        <f>SUM(P42:U42)</f>
        <v>60</v>
      </c>
      <c r="P42" s="87">
        <v>60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f>SUM(W42:AB42)</f>
        <v>0</v>
      </c>
      <c r="W42" s="87">
        <v>0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f>SUM(AD42:AE42)</f>
        <v>0</v>
      </c>
      <c r="AD42" s="87">
        <v>0</v>
      </c>
      <c r="AE42" s="87">
        <v>0</v>
      </c>
      <c r="AF42" s="87">
        <f>SUM(AG42:AI42)</f>
        <v>0</v>
      </c>
      <c r="AG42" s="87">
        <v>0</v>
      </c>
      <c r="AH42" s="87">
        <v>0</v>
      </c>
      <c r="AI42" s="87">
        <v>0</v>
      </c>
      <c r="AJ42" s="87">
        <f>SUM(AK42:AS42)</f>
        <v>0</v>
      </c>
      <c r="AK42" s="87">
        <v>0</v>
      </c>
      <c r="AL42" s="87">
        <v>0</v>
      </c>
      <c r="AM42" s="87">
        <v>0</v>
      </c>
      <c r="AN42" s="87">
        <v>0</v>
      </c>
      <c r="AO42" s="87">
        <v>0</v>
      </c>
      <c r="AP42" s="87">
        <v>0</v>
      </c>
      <c r="AQ42" s="87">
        <v>0</v>
      </c>
      <c r="AR42" s="87">
        <v>0</v>
      </c>
      <c r="AS42" s="87">
        <v>0</v>
      </c>
      <c r="AT42" s="87">
        <f>SUM(AU42:AY42)</f>
        <v>0</v>
      </c>
      <c r="AU42" s="87">
        <v>0</v>
      </c>
      <c r="AV42" s="87">
        <v>0</v>
      </c>
      <c r="AW42" s="87">
        <v>0</v>
      </c>
      <c r="AX42" s="87">
        <v>0</v>
      </c>
      <c r="AY42" s="87">
        <v>0</v>
      </c>
      <c r="AZ42" s="87">
        <f>SUM(BA42:BC42)</f>
        <v>0</v>
      </c>
      <c r="BA42" s="87">
        <v>0</v>
      </c>
      <c r="BB42" s="87">
        <v>0</v>
      </c>
      <c r="BC42" s="87">
        <v>0</v>
      </c>
    </row>
    <row r="43" spans="1:55" ht="13.5" customHeight="1">
      <c r="A43" s="98" t="s">
        <v>7</v>
      </c>
      <c r="B43" s="96" t="s">
        <v>332</v>
      </c>
      <c r="C43" s="85" t="s">
        <v>333</v>
      </c>
      <c r="D43" s="87">
        <f>SUM(E43,+H43,+K43)</f>
        <v>80</v>
      </c>
      <c r="E43" s="87">
        <f>SUM(F43:G43)</f>
        <v>0</v>
      </c>
      <c r="F43" s="87">
        <v>0</v>
      </c>
      <c r="G43" s="87">
        <v>0</v>
      </c>
      <c r="H43" s="87">
        <f>SUM(I43:J43)</f>
        <v>80</v>
      </c>
      <c r="I43" s="87">
        <v>0</v>
      </c>
      <c r="J43" s="87">
        <v>80</v>
      </c>
      <c r="K43" s="87">
        <f>SUM(L43:M43)</f>
        <v>0</v>
      </c>
      <c r="L43" s="87">
        <v>0</v>
      </c>
      <c r="M43" s="87">
        <v>0</v>
      </c>
      <c r="N43" s="87">
        <f>SUM(O43,+V43,+AC43)</f>
        <v>80</v>
      </c>
      <c r="O43" s="87">
        <f>SUM(P43:U43)</f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87">
        <f>SUM(W43:AB43)</f>
        <v>80</v>
      </c>
      <c r="W43" s="87">
        <v>0</v>
      </c>
      <c r="X43" s="87">
        <v>0</v>
      </c>
      <c r="Y43" s="87">
        <v>0</v>
      </c>
      <c r="Z43" s="87">
        <v>0</v>
      </c>
      <c r="AA43" s="87">
        <v>80</v>
      </c>
      <c r="AB43" s="87">
        <v>0</v>
      </c>
      <c r="AC43" s="87">
        <f>SUM(AD43:AE43)</f>
        <v>0</v>
      </c>
      <c r="AD43" s="87">
        <v>0</v>
      </c>
      <c r="AE43" s="87">
        <v>0</v>
      </c>
      <c r="AF43" s="87">
        <f>SUM(AG43:AI43)</f>
        <v>0</v>
      </c>
      <c r="AG43" s="87">
        <v>0</v>
      </c>
      <c r="AH43" s="87">
        <v>0</v>
      </c>
      <c r="AI43" s="87">
        <v>0</v>
      </c>
      <c r="AJ43" s="87">
        <f>SUM(AK43:AS43)</f>
        <v>0</v>
      </c>
      <c r="AK43" s="87">
        <v>0</v>
      </c>
      <c r="AL43" s="87">
        <v>0</v>
      </c>
      <c r="AM43" s="87">
        <v>0</v>
      </c>
      <c r="AN43" s="87">
        <v>0</v>
      </c>
      <c r="AO43" s="87">
        <v>0</v>
      </c>
      <c r="AP43" s="87">
        <v>0</v>
      </c>
      <c r="AQ43" s="87">
        <v>0</v>
      </c>
      <c r="AR43" s="87">
        <v>0</v>
      </c>
      <c r="AS43" s="87">
        <v>0</v>
      </c>
      <c r="AT43" s="87">
        <f>SUM(AU43:AY43)</f>
        <v>0</v>
      </c>
      <c r="AU43" s="87">
        <v>0</v>
      </c>
      <c r="AV43" s="87">
        <v>0</v>
      </c>
      <c r="AW43" s="87">
        <v>0</v>
      </c>
      <c r="AX43" s="87">
        <v>0</v>
      </c>
      <c r="AY43" s="87">
        <v>0</v>
      </c>
      <c r="AZ43" s="87">
        <f>SUM(BA43:BC43)</f>
        <v>0</v>
      </c>
      <c r="BA43" s="87">
        <v>0</v>
      </c>
      <c r="BB43" s="87">
        <v>0</v>
      </c>
      <c r="BC43" s="87">
        <v>0</v>
      </c>
    </row>
    <row r="44" spans="1:55" ht="13.5" customHeight="1">
      <c r="A44" s="98" t="s">
        <v>7</v>
      </c>
      <c r="B44" s="96" t="s">
        <v>334</v>
      </c>
      <c r="C44" s="85" t="s">
        <v>335</v>
      </c>
      <c r="D44" s="87">
        <f>SUM(E44,+H44,+K44)</f>
        <v>5642</v>
      </c>
      <c r="E44" s="87">
        <f>SUM(F44:G44)</f>
        <v>0</v>
      </c>
      <c r="F44" s="87">
        <v>0</v>
      </c>
      <c r="G44" s="87">
        <v>0</v>
      </c>
      <c r="H44" s="87">
        <f>SUM(I44:J44)</f>
        <v>0</v>
      </c>
      <c r="I44" s="87">
        <v>0</v>
      </c>
      <c r="J44" s="87">
        <v>0</v>
      </c>
      <c r="K44" s="87">
        <f>SUM(L44:M44)</f>
        <v>5642</v>
      </c>
      <c r="L44" s="87">
        <v>3969</v>
      </c>
      <c r="M44" s="87">
        <v>1673</v>
      </c>
      <c r="N44" s="87">
        <f>SUM(O44,+V44,+AC44)</f>
        <v>5642</v>
      </c>
      <c r="O44" s="87">
        <f>SUM(P44:U44)</f>
        <v>3969</v>
      </c>
      <c r="P44" s="87">
        <v>0</v>
      </c>
      <c r="Q44" s="87">
        <v>0</v>
      </c>
      <c r="R44" s="87">
        <v>0</v>
      </c>
      <c r="S44" s="87">
        <v>0</v>
      </c>
      <c r="T44" s="87">
        <v>3969</v>
      </c>
      <c r="U44" s="87">
        <v>0</v>
      </c>
      <c r="V44" s="87">
        <f>SUM(W44:AB44)</f>
        <v>1673</v>
      </c>
      <c r="W44" s="87">
        <v>0</v>
      </c>
      <c r="X44" s="87">
        <v>0</v>
      </c>
      <c r="Y44" s="87">
        <v>0</v>
      </c>
      <c r="Z44" s="87">
        <v>0</v>
      </c>
      <c r="AA44" s="87">
        <v>1673</v>
      </c>
      <c r="AB44" s="87">
        <v>0</v>
      </c>
      <c r="AC44" s="87">
        <f>SUM(AD44:AE44)</f>
        <v>0</v>
      </c>
      <c r="AD44" s="87">
        <v>0</v>
      </c>
      <c r="AE44" s="87">
        <v>0</v>
      </c>
      <c r="AF44" s="87">
        <f>SUM(AG44:AI44)</f>
        <v>0</v>
      </c>
      <c r="AG44" s="87">
        <v>0</v>
      </c>
      <c r="AH44" s="87">
        <v>0</v>
      </c>
      <c r="AI44" s="87">
        <v>0</v>
      </c>
      <c r="AJ44" s="87">
        <f>SUM(AK44:AS44)</f>
        <v>0</v>
      </c>
      <c r="AK44" s="87">
        <v>0</v>
      </c>
      <c r="AL44" s="87">
        <v>0</v>
      </c>
      <c r="AM44" s="87">
        <v>0</v>
      </c>
      <c r="AN44" s="87">
        <v>0</v>
      </c>
      <c r="AO44" s="87">
        <v>0</v>
      </c>
      <c r="AP44" s="87">
        <v>0</v>
      </c>
      <c r="AQ44" s="87">
        <v>0</v>
      </c>
      <c r="AR44" s="87">
        <v>0</v>
      </c>
      <c r="AS44" s="87">
        <v>0</v>
      </c>
      <c r="AT44" s="87">
        <f>SUM(AU44:AY44)</f>
        <v>0</v>
      </c>
      <c r="AU44" s="87">
        <v>0</v>
      </c>
      <c r="AV44" s="87">
        <v>0</v>
      </c>
      <c r="AW44" s="87">
        <v>0</v>
      </c>
      <c r="AX44" s="87">
        <v>0</v>
      </c>
      <c r="AY44" s="87">
        <v>0</v>
      </c>
      <c r="AZ44" s="87">
        <f>SUM(BA44:BC44)</f>
        <v>0</v>
      </c>
      <c r="BA44" s="87">
        <v>0</v>
      </c>
      <c r="BB44" s="87">
        <v>0</v>
      </c>
      <c r="BC44" s="87">
        <v>0</v>
      </c>
    </row>
    <row r="45" spans="1:55" ht="13.5" customHeight="1">
      <c r="A45" s="98" t="s">
        <v>7</v>
      </c>
      <c r="B45" s="96" t="s">
        <v>336</v>
      </c>
      <c r="C45" s="85" t="s">
        <v>337</v>
      </c>
      <c r="D45" s="87">
        <f>SUM(E45,+H45,+K45)</f>
        <v>6743</v>
      </c>
      <c r="E45" s="87">
        <f>SUM(F45:G45)</f>
        <v>0</v>
      </c>
      <c r="F45" s="87">
        <v>0</v>
      </c>
      <c r="G45" s="87">
        <v>0</v>
      </c>
      <c r="H45" s="87">
        <f>SUM(I45:J45)</f>
        <v>0</v>
      </c>
      <c r="I45" s="87">
        <v>0</v>
      </c>
      <c r="J45" s="87">
        <v>0</v>
      </c>
      <c r="K45" s="87">
        <f>SUM(L45:M45)</f>
        <v>6743</v>
      </c>
      <c r="L45" s="87">
        <v>12</v>
      </c>
      <c r="M45" s="87">
        <v>6731</v>
      </c>
      <c r="N45" s="87">
        <f>SUM(O45,+V45,+AC45)</f>
        <v>6743</v>
      </c>
      <c r="O45" s="87">
        <f>SUM(P45:U45)</f>
        <v>12</v>
      </c>
      <c r="P45" s="87">
        <v>12</v>
      </c>
      <c r="Q45" s="87">
        <v>0</v>
      </c>
      <c r="R45" s="87">
        <v>0</v>
      </c>
      <c r="S45" s="87">
        <v>0</v>
      </c>
      <c r="T45" s="87">
        <v>0</v>
      </c>
      <c r="U45" s="87">
        <v>0</v>
      </c>
      <c r="V45" s="87">
        <f>SUM(W45:AB45)</f>
        <v>6731</v>
      </c>
      <c r="W45" s="87">
        <v>6731</v>
      </c>
      <c r="X45" s="87">
        <v>0</v>
      </c>
      <c r="Y45" s="87">
        <v>0</v>
      </c>
      <c r="Z45" s="87">
        <v>0</v>
      </c>
      <c r="AA45" s="87">
        <v>0</v>
      </c>
      <c r="AB45" s="87">
        <v>0</v>
      </c>
      <c r="AC45" s="87">
        <f>SUM(AD45:AE45)</f>
        <v>0</v>
      </c>
      <c r="AD45" s="87">
        <v>0</v>
      </c>
      <c r="AE45" s="87">
        <v>0</v>
      </c>
      <c r="AF45" s="87">
        <f>SUM(AG45:AI45)</f>
        <v>288</v>
      </c>
      <c r="AG45" s="87">
        <v>288</v>
      </c>
      <c r="AH45" s="87">
        <v>0</v>
      </c>
      <c r="AI45" s="87">
        <v>0</v>
      </c>
      <c r="AJ45" s="87">
        <f>SUM(AK45:AS45)</f>
        <v>288</v>
      </c>
      <c r="AK45" s="87">
        <v>0</v>
      </c>
      <c r="AL45" s="87">
        <v>0</v>
      </c>
      <c r="AM45" s="87">
        <v>0</v>
      </c>
      <c r="AN45" s="87">
        <v>288</v>
      </c>
      <c r="AO45" s="87">
        <v>0</v>
      </c>
      <c r="AP45" s="87">
        <v>0</v>
      </c>
      <c r="AQ45" s="87">
        <v>0</v>
      </c>
      <c r="AR45" s="87">
        <v>0</v>
      </c>
      <c r="AS45" s="87">
        <v>0</v>
      </c>
      <c r="AT45" s="87">
        <f>SUM(AU45:AY45)</f>
        <v>0</v>
      </c>
      <c r="AU45" s="87">
        <v>0</v>
      </c>
      <c r="AV45" s="87">
        <v>0</v>
      </c>
      <c r="AW45" s="87">
        <v>0</v>
      </c>
      <c r="AX45" s="87">
        <v>0</v>
      </c>
      <c r="AY45" s="87">
        <v>0</v>
      </c>
      <c r="AZ45" s="87">
        <f>SUM(BA45:BC45)</f>
        <v>286</v>
      </c>
      <c r="BA45" s="87">
        <v>286</v>
      </c>
      <c r="BB45" s="87">
        <v>0</v>
      </c>
      <c r="BC45" s="87">
        <v>0</v>
      </c>
    </row>
    <row r="46" spans="1:55" ht="13.5" customHeight="1">
      <c r="A46" s="98" t="s">
        <v>7</v>
      </c>
      <c r="B46" s="96" t="s">
        <v>338</v>
      </c>
      <c r="C46" s="85" t="s">
        <v>339</v>
      </c>
      <c r="D46" s="87">
        <f>SUM(E46,+H46,+K46)</f>
        <v>225</v>
      </c>
      <c r="E46" s="87">
        <f>SUM(F46:G46)</f>
        <v>0</v>
      </c>
      <c r="F46" s="87">
        <v>0</v>
      </c>
      <c r="G46" s="87">
        <v>0</v>
      </c>
      <c r="H46" s="87">
        <f>SUM(I46:J46)</f>
        <v>225</v>
      </c>
      <c r="I46" s="87">
        <v>225</v>
      </c>
      <c r="J46" s="87">
        <v>0</v>
      </c>
      <c r="K46" s="87">
        <f>SUM(L46:M46)</f>
        <v>0</v>
      </c>
      <c r="L46" s="87">
        <v>0</v>
      </c>
      <c r="M46" s="87">
        <v>0</v>
      </c>
      <c r="N46" s="87">
        <f>SUM(O46,+V46,+AC46)</f>
        <v>226</v>
      </c>
      <c r="O46" s="87">
        <f>SUM(P46:U46)</f>
        <v>225</v>
      </c>
      <c r="P46" s="87">
        <v>225</v>
      </c>
      <c r="Q46" s="87">
        <v>0</v>
      </c>
      <c r="R46" s="87">
        <v>0</v>
      </c>
      <c r="S46" s="87">
        <v>0</v>
      </c>
      <c r="T46" s="87">
        <v>0</v>
      </c>
      <c r="U46" s="87">
        <v>0</v>
      </c>
      <c r="V46" s="87">
        <f>SUM(W46:AB46)</f>
        <v>0</v>
      </c>
      <c r="W46" s="87">
        <v>0</v>
      </c>
      <c r="X46" s="87">
        <v>0</v>
      </c>
      <c r="Y46" s="87">
        <v>0</v>
      </c>
      <c r="Z46" s="87">
        <v>0</v>
      </c>
      <c r="AA46" s="87">
        <v>0</v>
      </c>
      <c r="AB46" s="87">
        <v>0</v>
      </c>
      <c r="AC46" s="87">
        <f>SUM(AD46:AE46)</f>
        <v>1</v>
      </c>
      <c r="AD46" s="87">
        <v>1</v>
      </c>
      <c r="AE46" s="87">
        <v>0</v>
      </c>
      <c r="AF46" s="87">
        <f>SUM(AG46:AI46)</f>
        <v>0</v>
      </c>
      <c r="AG46" s="87">
        <v>0</v>
      </c>
      <c r="AH46" s="87">
        <v>0</v>
      </c>
      <c r="AI46" s="87">
        <v>0</v>
      </c>
      <c r="AJ46" s="87">
        <f>SUM(AK46:AS46)</f>
        <v>0</v>
      </c>
      <c r="AK46" s="87">
        <v>0</v>
      </c>
      <c r="AL46" s="87">
        <v>0</v>
      </c>
      <c r="AM46" s="87">
        <v>0</v>
      </c>
      <c r="AN46" s="87">
        <v>0</v>
      </c>
      <c r="AO46" s="87">
        <v>0</v>
      </c>
      <c r="AP46" s="87">
        <v>0</v>
      </c>
      <c r="AQ46" s="87">
        <v>0</v>
      </c>
      <c r="AR46" s="87">
        <v>0</v>
      </c>
      <c r="AS46" s="87">
        <v>0</v>
      </c>
      <c r="AT46" s="87">
        <f>SUM(AU46:AY46)</f>
        <v>0</v>
      </c>
      <c r="AU46" s="87">
        <v>0</v>
      </c>
      <c r="AV46" s="87">
        <v>0</v>
      </c>
      <c r="AW46" s="87">
        <v>0</v>
      </c>
      <c r="AX46" s="87">
        <v>0</v>
      </c>
      <c r="AY46" s="87">
        <v>0</v>
      </c>
      <c r="AZ46" s="87">
        <f>SUM(BA46:BC46)</f>
        <v>0</v>
      </c>
      <c r="BA46" s="87">
        <v>0</v>
      </c>
      <c r="BB46" s="87">
        <v>0</v>
      </c>
      <c r="BC46" s="87">
        <v>0</v>
      </c>
    </row>
    <row r="47" spans="1:55" ht="13.5" customHeight="1">
      <c r="A47" s="98" t="s">
        <v>7</v>
      </c>
      <c r="B47" s="96" t="s">
        <v>340</v>
      </c>
      <c r="C47" s="85" t="s">
        <v>341</v>
      </c>
      <c r="D47" s="87">
        <f>SUM(E47,+H47,+K47)</f>
        <v>3502</v>
      </c>
      <c r="E47" s="87">
        <f>SUM(F47:G47)</f>
        <v>0</v>
      </c>
      <c r="F47" s="87">
        <v>0</v>
      </c>
      <c r="G47" s="87">
        <v>0</v>
      </c>
      <c r="H47" s="87">
        <f>SUM(I47:J47)</f>
        <v>0</v>
      </c>
      <c r="I47" s="87">
        <v>0</v>
      </c>
      <c r="J47" s="87">
        <v>0</v>
      </c>
      <c r="K47" s="87">
        <f>SUM(L47:M47)</f>
        <v>3502</v>
      </c>
      <c r="L47" s="87">
        <v>319</v>
      </c>
      <c r="M47" s="87">
        <v>3183</v>
      </c>
      <c r="N47" s="87">
        <f>SUM(O47,+V47,+AC47)</f>
        <v>3502</v>
      </c>
      <c r="O47" s="87">
        <f>SUM(P47:U47)</f>
        <v>319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319</v>
      </c>
      <c r="V47" s="87">
        <f>SUM(W47:AB47)</f>
        <v>3183</v>
      </c>
      <c r="W47" s="87">
        <v>0</v>
      </c>
      <c r="X47" s="87">
        <v>0</v>
      </c>
      <c r="Y47" s="87">
        <v>0</v>
      </c>
      <c r="Z47" s="87">
        <v>0</v>
      </c>
      <c r="AA47" s="87">
        <v>0</v>
      </c>
      <c r="AB47" s="87">
        <v>3183</v>
      </c>
      <c r="AC47" s="87">
        <f>SUM(AD47:AE47)</f>
        <v>0</v>
      </c>
      <c r="AD47" s="87">
        <v>0</v>
      </c>
      <c r="AE47" s="87">
        <v>0</v>
      </c>
      <c r="AF47" s="87">
        <f>SUM(AG47:AI47)</f>
        <v>0</v>
      </c>
      <c r="AG47" s="87">
        <v>0</v>
      </c>
      <c r="AH47" s="87">
        <v>0</v>
      </c>
      <c r="AI47" s="87">
        <v>0</v>
      </c>
      <c r="AJ47" s="87">
        <f>SUM(AK47:AS47)</f>
        <v>0</v>
      </c>
      <c r="AK47" s="87">
        <v>0</v>
      </c>
      <c r="AL47" s="87">
        <v>0</v>
      </c>
      <c r="AM47" s="87">
        <v>0</v>
      </c>
      <c r="AN47" s="87">
        <v>0</v>
      </c>
      <c r="AO47" s="87">
        <v>0</v>
      </c>
      <c r="AP47" s="87">
        <v>0</v>
      </c>
      <c r="AQ47" s="87">
        <v>0</v>
      </c>
      <c r="AR47" s="87">
        <v>0</v>
      </c>
      <c r="AS47" s="87">
        <v>0</v>
      </c>
      <c r="AT47" s="87">
        <f>SUM(AU47:AY47)</f>
        <v>0</v>
      </c>
      <c r="AU47" s="87">
        <v>0</v>
      </c>
      <c r="AV47" s="87">
        <v>0</v>
      </c>
      <c r="AW47" s="87">
        <v>0</v>
      </c>
      <c r="AX47" s="87">
        <v>0</v>
      </c>
      <c r="AY47" s="87">
        <v>0</v>
      </c>
      <c r="AZ47" s="87">
        <f>SUM(BA47:BC47)</f>
        <v>0</v>
      </c>
      <c r="BA47" s="87">
        <v>0</v>
      </c>
      <c r="BB47" s="87">
        <v>0</v>
      </c>
      <c r="BC47" s="87">
        <v>0</v>
      </c>
    </row>
    <row r="48" spans="1:55" ht="13.5" customHeight="1">
      <c r="A48" s="98" t="s">
        <v>7</v>
      </c>
      <c r="B48" s="96" t="s">
        <v>342</v>
      </c>
      <c r="C48" s="85" t="s">
        <v>343</v>
      </c>
      <c r="D48" s="87">
        <f>SUM(E48,+H48,+K48)</f>
        <v>192</v>
      </c>
      <c r="E48" s="87">
        <f>SUM(F48:G48)</f>
        <v>0</v>
      </c>
      <c r="F48" s="87">
        <v>0</v>
      </c>
      <c r="G48" s="87">
        <v>0</v>
      </c>
      <c r="H48" s="87">
        <f>SUM(I48:J48)</f>
        <v>0</v>
      </c>
      <c r="I48" s="87">
        <v>0</v>
      </c>
      <c r="J48" s="87">
        <v>0</v>
      </c>
      <c r="K48" s="87">
        <f>SUM(L48:M48)</f>
        <v>192</v>
      </c>
      <c r="L48" s="87">
        <v>26</v>
      </c>
      <c r="M48" s="87">
        <v>166</v>
      </c>
      <c r="N48" s="87">
        <f>SUM(O48,+V48,+AC48)</f>
        <v>192</v>
      </c>
      <c r="O48" s="87">
        <f>SUM(P48:U48)</f>
        <v>26</v>
      </c>
      <c r="P48" s="87">
        <v>26</v>
      </c>
      <c r="Q48" s="87">
        <v>0</v>
      </c>
      <c r="R48" s="87">
        <v>0</v>
      </c>
      <c r="S48" s="87">
        <v>0</v>
      </c>
      <c r="T48" s="87">
        <v>0</v>
      </c>
      <c r="U48" s="87">
        <v>0</v>
      </c>
      <c r="V48" s="87">
        <f>SUM(W48:AB48)</f>
        <v>166</v>
      </c>
      <c r="W48" s="87">
        <v>166</v>
      </c>
      <c r="X48" s="87">
        <v>0</v>
      </c>
      <c r="Y48" s="87">
        <v>0</v>
      </c>
      <c r="Z48" s="87">
        <v>0</v>
      </c>
      <c r="AA48" s="87">
        <v>0</v>
      </c>
      <c r="AB48" s="87">
        <v>0</v>
      </c>
      <c r="AC48" s="87">
        <f>SUM(AD48:AE48)</f>
        <v>0</v>
      </c>
      <c r="AD48" s="87">
        <v>0</v>
      </c>
      <c r="AE48" s="87">
        <v>0</v>
      </c>
      <c r="AF48" s="87">
        <f>SUM(AG48:AI48)</f>
        <v>0</v>
      </c>
      <c r="AG48" s="87">
        <v>0</v>
      </c>
      <c r="AH48" s="87">
        <v>0</v>
      </c>
      <c r="AI48" s="87">
        <v>0</v>
      </c>
      <c r="AJ48" s="87">
        <f>SUM(AK48:AS48)</f>
        <v>0</v>
      </c>
      <c r="AK48" s="87">
        <v>0</v>
      </c>
      <c r="AL48" s="87">
        <v>0</v>
      </c>
      <c r="AM48" s="87">
        <v>0</v>
      </c>
      <c r="AN48" s="87">
        <v>0</v>
      </c>
      <c r="AO48" s="87">
        <v>0</v>
      </c>
      <c r="AP48" s="87">
        <v>0</v>
      </c>
      <c r="AQ48" s="87">
        <v>0</v>
      </c>
      <c r="AR48" s="87">
        <v>0</v>
      </c>
      <c r="AS48" s="87">
        <v>0</v>
      </c>
      <c r="AT48" s="87">
        <f>SUM(AU48:AY48)</f>
        <v>0</v>
      </c>
      <c r="AU48" s="87">
        <v>0</v>
      </c>
      <c r="AV48" s="87">
        <v>0</v>
      </c>
      <c r="AW48" s="87">
        <v>0</v>
      </c>
      <c r="AX48" s="87">
        <v>0</v>
      </c>
      <c r="AY48" s="87">
        <v>0</v>
      </c>
      <c r="AZ48" s="87">
        <f>SUM(BA48:BC48)</f>
        <v>0</v>
      </c>
      <c r="BA48" s="87">
        <v>0</v>
      </c>
      <c r="BB48" s="87">
        <v>0</v>
      </c>
      <c r="BC48" s="87">
        <v>0</v>
      </c>
    </row>
    <row r="49" spans="1:55" ht="13.5" customHeight="1">
      <c r="A49" s="98"/>
      <c r="B49" s="96"/>
      <c r="C49" s="85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</row>
    <row r="50" spans="1:55" ht="13.5" customHeight="1">
      <c r="A50" s="98"/>
      <c r="B50" s="96"/>
      <c r="C50" s="85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</row>
    <row r="51" spans="1:55" ht="13.5" customHeight="1">
      <c r="A51" s="98"/>
      <c r="B51" s="96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</row>
    <row r="52" spans="1:55" ht="13.5" customHeight="1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ref="A8:BC48">
    <sortCondition ref="A8:A48"/>
    <sortCondition ref="B8:B48"/>
    <sortCondition ref="C8:C48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&amp;Lし尿処理の状況（令和4年度実績）</oddHeader>
  </headerFooter>
  <colBreaks count="3" manualBreakCount="3">
    <brk id="13" min="1" max="47" man="1"/>
    <brk id="31" min="1" max="47" man="1"/>
    <brk id="45" min="1" max="4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8" width="14.5" style="3" hidden="1" customWidth="1"/>
    <col min="29" max="29" width="3" style="3" hidden="1" customWidth="1"/>
    <col min="30" max="30" width="10.875" style="3" hidden="1" customWidth="1"/>
    <col min="31" max="31" width="8.875" style="3" hidden="1" customWidth="1"/>
    <col min="32" max="32" width="8.875" style="2" hidden="1" customWidth="1"/>
    <col min="33" max="33" width="5" style="2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9.5" customHeight="1" thickBot="1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246</v>
      </c>
      <c r="AG2" s="49">
        <f>IF(AA2=0,0,VLOOKUP(C2,AF5:AG251,2,FALSE))</f>
        <v>0</v>
      </c>
    </row>
    <row r="3" spans="1:36">
      <c r="AD3" s="1"/>
    </row>
    <row r="4" spans="1:36">
      <c r="B4" s="12"/>
      <c r="C4" s="13"/>
      <c r="AA4" s="41"/>
      <c r="AB4" s="41"/>
      <c r="AC4" s="41"/>
      <c r="AD4" s="41"/>
    </row>
    <row r="5" spans="1:36" ht="14.25" thickBot="1">
      <c r="J5" s="14"/>
      <c r="AF5" s="2">
        <f>+水洗化人口等!B5</f>
        <v>0</v>
      </c>
      <c r="AG5" s="2">
        <v>5</v>
      </c>
    </row>
    <row r="6" spans="1:36" ht="27.75" thickBot="1">
      <c r="F6" s="147" t="s">
        <v>65</v>
      </c>
      <c r="G6" s="148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>
      <c r="B7" s="149" t="s">
        <v>73</v>
      </c>
      <c r="C7" s="5" t="s">
        <v>74</v>
      </c>
      <c r="D7" s="16">
        <f ca="1">AD7</f>
        <v>0</v>
      </c>
      <c r="F7" s="156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47000</v>
      </c>
      <c r="AG7" s="2">
        <v>7</v>
      </c>
      <c r="AI7" s="40" t="s">
        <v>78</v>
      </c>
      <c r="AJ7" s="2" t="s">
        <v>52</v>
      </c>
    </row>
    <row r="8" spans="1:36" ht="16.5" customHeight="1">
      <c r="B8" s="150"/>
      <c r="C8" s="6" t="s">
        <v>56</v>
      </c>
      <c r="D8" s="21">
        <f ca="1">AD8</f>
        <v>0</v>
      </c>
      <c r="F8" s="157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47201</v>
      </c>
      <c r="AG8" s="2">
        <v>8</v>
      </c>
      <c r="AI8" s="40" t="s">
        <v>80</v>
      </c>
      <c r="AJ8" s="2" t="s">
        <v>51</v>
      </c>
    </row>
    <row r="9" spans="1:36" ht="16.5" customHeight="1">
      <c r="B9" s="151"/>
      <c r="C9" s="7" t="s">
        <v>81</v>
      </c>
      <c r="D9" s="22">
        <f ca="1">SUM(D7:D8)</f>
        <v>0</v>
      </c>
      <c r="F9" s="157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47205</v>
      </c>
      <c r="AG9" s="2">
        <v>9</v>
      </c>
      <c r="AI9" s="40" t="s">
        <v>84</v>
      </c>
      <c r="AJ9" s="2" t="s">
        <v>50</v>
      </c>
    </row>
    <row r="10" spans="1:36" ht="16.5" customHeight="1">
      <c r="B10" s="152" t="s">
        <v>85</v>
      </c>
      <c r="C10" s="103" t="s">
        <v>82</v>
      </c>
      <c r="D10" s="21">
        <f ca="1">AD9</f>
        <v>0</v>
      </c>
      <c r="F10" s="157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251</v>
      </c>
      <c r="AC10" s="3" t="s">
        <v>88</v>
      </c>
      <c r="AD10" s="2">
        <f t="shared" ca="1" si="3"/>
        <v>0</v>
      </c>
      <c r="AF10" s="2" t="str">
        <f>+水洗化人口等!B10</f>
        <v>47207</v>
      </c>
      <c r="AG10" s="2">
        <v>10</v>
      </c>
      <c r="AI10" s="40" t="s">
        <v>89</v>
      </c>
      <c r="AJ10" s="2" t="s">
        <v>49</v>
      </c>
    </row>
    <row r="11" spans="1:36" ht="16.5" customHeight="1">
      <c r="B11" s="153"/>
      <c r="C11" s="7" t="s">
        <v>87</v>
      </c>
      <c r="D11" s="21">
        <f ca="1">AD10</f>
        <v>0</v>
      </c>
      <c r="F11" s="157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250</v>
      </c>
      <c r="AB11" s="3" t="s">
        <v>251</v>
      </c>
      <c r="AC11" s="3" t="s">
        <v>252</v>
      </c>
      <c r="AD11" s="2">
        <f t="shared" ref="AD11:AD17" ca="1" si="5">IF(AD$2=0,INDIRECT(AB11&amp;"!"&amp;AC11&amp;$AG$2),0)</f>
        <v>0</v>
      </c>
      <c r="AF11" s="2" t="str">
        <f>+水洗化人口等!B11</f>
        <v>47208</v>
      </c>
      <c r="AG11" s="2">
        <v>11</v>
      </c>
      <c r="AI11" s="40" t="s">
        <v>91</v>
      </c>
      <c r="AJ11" s="2" t="s">
        <v>48</v>
      </c>
    </row>
    <row r="12" spans="1:36" ht="16.5" customHeight="1">
      <c r="B12" s="153"/>
      <c r="C12" s="7" t="s">
        <v>250</v>
      </c>
      <c r="D12" s="21">
        <f ca="1">AD11</f>
        <v>0</v>
      </c>
      <c r="F12" s="157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47209</v>
      </c>
      <c r="AG12" s="2">
        <v>12</v>
      </c>
      <c r="AI12" s="40" t="s">
        <v>94</v>
      </c>
      <c r="AJ12" s="2" t="s">
        <v>47</v>
      </c>
    </row>
    <row r="13" spans="1:36" ht="16.5" customHeight="1">
      <c r="B13" s="153"/>
      <c r="C13" s="7" t="s">
        <v>90</v>
      </c>
      <c r="D13" s="21">
        <f ca="1">AD12</f>
        <v>0</v>
      </c>
      <c r="F13" s="158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47210</v>
      </c>
      <c r="AG13" s="2">
        <v>13</v>
      </c>
      <c r="AI13" s="40" t="s">
        <v>96</v>
      </c>
      <c r="AJ13" s="2" t="s">
        <v>46</v>
      </c>
    </row>
    <row r="14" spans="1:36" ht="16.5" customHeight="1">
      <c r="B14" s="104"/>
      <c r="C14" s="7" t="s">
        <v>81</v>
      </c>
      <c r="D14" s="22">
        <f ca="1">SUM(D10:D13)</f>
        <v>0</v>
      </c>
      <c r="F14" s="159" t="s">
        <v>98</v>
      </c>
      <c r="G14" s="160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254</v>
      </c>
      <c r="AD14" s="2">
        <f t="shared" ca="1" si="5"/>
        <v>0</v>
      </c>
      <c r="AF14" s="2" t="str">
        <f>+水洗化人口等!B14</f>
        <v>47211</v>
      </c>
      <c r="AG14" s="2">
        <v>14</v>
      </c>
      <c r="AI14" s="40" t="s">
        <v>100</v>
      </c>
      <c r="AJ14" s="2" t="s">
        <v>45</v>
      </c>
    </row>
    <row r="15" spans="1:36" ht="16.5" customHeight="1" thickBot="1">
      <c r="B15" s="154" t="s">
        <v>97</v>
      </c>
      <c r="C15" s="155"/>
      <c r="D15" s="25">
        <f ca="1">SUM(D9,D14)</f>
        <v>0</v>
      </c>
      <c r="F15" s="154" t="s">
        <v>54</v>
      </c>
      <c r="G15" s="155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47212</v>
      </c>
      <c r="AG15" s="2">
        <v>15</v>
      </c>
      <c r="AI15" s="40" t="s">
        <v>102</v>
      </c>
      <c r="AJ15" s="2" t="s">
        <v>44</v>
      </c>
    </row>
    <row r="16" spans="1:36" ht="16.5" customHeight="1" thickBot="1">
      <c r="B16" s="161" t="s">
        <v>253</v>
      </c>
      <c r="C16" s="162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47213</v>
      </c>
      <c r="AG16" s="2">
        <v>16</v>
      </c>
      <c r="AI16" s="40" t="s">
        <v>104</v>
      </c>
      <c r="AJ16" s="2" t="s">
        <v>43</v>
      </c>
    </row>
    <row r="17" spans="2:36" ht="16.5" customHeight="1" thickBot="1">
      <c r="B17" s="163" t="s">
        <v>103</v>
      </c>
      <c r="C17" s="163"/>
      <c r="D17" s="163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47214</v>
      </c>
      <c r="AG17" s="2">
        <v>17</v>
      </c>
      <c r="AI17" s="40" t="s">
        <v>107</v>
      </c>
      <c r="AJ17" s="2" t="s">
        <v>42</v>
      </c>
    </row>
    <row r="18" spans="2:36" ht="16.5" customHeight="1" thickBot="1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47215</v>
      </c>
      <c r="AG18" s="2">
        <v>18</v>
      </c>
      <c r="AI18" s="40" t="s">
        <v>110</v>
      </c>
      <c r="AJ18" s="2" t="s">
        <v>41</v>
      </c>
    </row>
    <row r="19" spans="2:36" ht="30" customHeight="1">
      <c r="F19" s="147" t="s">
        <v>108</v>
      </c>
      <c r="G19" s="148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47301</v>
      </c>
      <c r="AG19" s="2">
        <v>19</v>
      </c>
      <c r="AI19" s="40" t="s">
        <v>114</v>
      </c>
      <c r="AJ19" s="2" t="s">
        <v>40</v>
      </c>
    </row>
    <row r="20" spans="2:36" ht="16.5" customHeight="1">
      <c r="C20" s="37" t="s">
        <v>111</v>
      </c>
      <c r="D20" s="9">
        <f ca="1">IF(D$15&gt;0,D14/D$15,0)</f>
        <v>0</v>
      </c>
      <c r="F20" s="159" t="s">
        <v>112</v>
      </c>
      <c r="G20" s="160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47302</v>
      </c>
      <c r="AG20" s="2">
        <v>20</v>
      </c>
      <c r="AI20" s="40" t="s">
        <v>118</v>
      </c>
      <c r="AJ20" s="2" t="s">
        <v>39</v>
      </c>
    </row>
    <row r="21" spans="2:36" ht="16.5" customHeight="1">
      <c r="C21" s="37" t="s">
        <v>115</v>
      </c>
      <c r="D21" s="9">
        <f ca="1">IF(D$15&gt;0,D9/D$15,0)</f>
        <v>0</v>
      </c>
      <c r="F21" s="159" t="s">
        <v>116</v>
      </c>
      <c r="G21" s="160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47303</v>
      </c>
      <c r="AG21" s="2">
        <v>21</v>
      </c>
      <c r="AI21" s="40" t="s">
        <v>122</v>
      </c>
      <c r="AJ21" s="2" t="s">
        <v>38</v>
      </c>
    </row>
    <row r="22" spans="2:36" ht="16.5" customHeight="1">
      <c r="C22" s="38" t="s">
        <v>119</v>
      </c>
      <c r="D22" s="9">
        <f ca="1">IF(D$15&gt;0,D10/D$15,0)</f>
        <v>0</v>
      </c>
      <c r="F22" s="159" t="s">
        <v>120</v>
      </c>
      <c r="G22" s="160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47306</v>
      </c>
      <c r="AG22" s="2">
        <v>22</v>
      </c>
      <c r="AI22" s="40" t="s">
        <v>125</v>
      </c>
      <c r="AJ22" s="2" t="s">
        <v>37</v>
      </c>
    </row>
    <row r="23" spans="2:36" ht="16.5" customHeight="1" thickBot="1">
      <c r="C23" s="37" t="s">
        <v>123</v>
      </c>
      <c r="D23" s="9">
        <f ca="1">IF(D$15&gt;0,D13/D$15,0)</f>
        <v>0</v>
      </c>
      <c r="F23" s="154" t="s">
        <v>54</v>
      </c>
      <c r="G23" s="155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47308</v>
      </c>
      <c r="AG23" s="2">
        <v>23</v>
      </c>
      <c r="AI23" s="40" t="s">
        <v>128</v>
      </c>
      <c r="AJ23" s="2" t="s">
        <v>36</v>
      </c>
    </row>
    <row r="24" spans="2:36" ht="16.5" customHeight="1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47311</v>
      </c>
      <c r="AG24" s="2">
        <v>24</v>
      </c>
      <c r="AI24" s="40" t="s">
        <v>132</v>
      </c>
      <c r="AJ24" s="2" t="s">
        <v>35</v>
      </c>
    </row>
    <row r="25" spans="2:36" ht="16.5" customHeight="1" thickBot="1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47313</v>
      </c>
      <c r="AG25" s="2">
        <v>25</v>
      </c>
      <c r="AI25" s="40" t="s">
        <v>137</v>
      </c>
      <c r="AJ25" s="2" t="s">
        <v>34</v>
      </c>
    </row>
    <row r="26" spans="2:36" ht="16.5" customHeight="1">
      <c r="C26" s="37" t="s">
        <v>133</v>
      </c>
      <c r="D26" s="9">
        <f ca="1">IF(D$9&gt;0,D8/D$9,0)</f>
        <v>0</v>
      </c>
      <c r="F26" s="171" t="s">
        <v>6</v>
      </c>
      <c r="G26" s="172"/>
      <c r="H26" s="172"/>
      <c r="I26" s="164" t="s">
        <v>134</v>
      </c>
      <c r="J26" s="166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47314</v>
      </c>
      <c r="AG26" s="2">
        <v>26</v>
      </c>
      <c r="AI26" s="40" t="s">
        <v>139</v>
      </c>
      <c r="AJ26" s="2" t="s">
        <v>33</v>
      </c>
    </row>
    <row r="27" spans="2:36" ht="16.5" customHeight="1">
      <c r="F27" s="173"/>
      <c r="G27" s="174"/>
      <c r="H27" s="174"/>
      <c r="I27" s="165"/>
      <c r="J27" s="167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47315</v>
      </c>
      <c r="AG27" s="2">
        <v>27</v>
      </c>
      <c r="AI27" s="40" t="s">
        <v>141</v>
      </c>
      <c r="AJ27" s="2" t="s">
        <v>32</v>
      </c>
    </row>
    <row r="28" spans="2:36" ht="16.5" customHeight="1">
      <c r="F28" s="168" t="s">
        <v>59</v>
      </c>
      <c r="G28" s="169"/>
      <c r="H28" s="170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 t="str">
        <f>+水洗化人口等!B28</f>
        <v>47324</v>
      </c>
      <c r="AG28" s="2">
        <v>28</v>
      </c>
      <c r="AI28" s="40" t="s">
        <v>144</v>
      </c>
      <c r="AJ28" s="2" t="s">
        <v>31</v>
      </c>
    </row>
    <row r="29" spans="2:36" ht="16.5" customHeight="1">
      <c r="F29" s="168" t="s">
        <v>142</v>
      </c>
      <c r="G29" s="169"/>
      <c r="H29" s="170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 t="str">
        <f>+水洗化人口等!B29</f>
        <v>47325</v>
      </c>
      <c r="AG29" s="2">
        <v>29</v>
      </c>
      <c r="AI29" s="40" t="s">
        <v>146</v>
      </c>
      <c r="AJ29" s="2" t="s">
        <v>30</v>
      </c>
    </row>
    <row r="30" spans="2:36" ht="16.5" customHeight="1">
      <c r="F30" s="168" t="s">
        <v>0</v>
      </c>
      <c r="G30" s="169"/>
      <c r="H30" s="170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 t="str">
        <f>+水洗化人口等!B30</f>
        <v>47326</v>
      </c>
      <c r="AG30" s="2">
        <v>30</v>
      </c>
      <c r="AI30" s="40" t="s">
        <v>148</v>
      </c>
      <c r="AJ30" s="2" t="s">
        <v>29</v>
      </c>
    </row>
    <row r="31" spans="2:36" ht="16.5" customHeight="1">
      <c r="F31" s="168" t="s">
        <v>58</v>
      </c>
      <c r="G31" s="169"/>
      <c r="H31" s="170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 t="str">
        <f>+水洗化人口等!B31</f>
        <v>47327</v>
      </c>
      <c r="AG31" s="2">
        <v>31</v>
      </c>
      <c r="AI31" s="40" t="s">
        <v>149</v>
      </c>
      <c r="AJ31" s="2" t="s">
        <v>28</v>
      </c>
    </row>
    <row r="32" spans="2:36" ht="16.5" customHeight="1">
      <c r="F32" s="168" t="s">
        <v>1</v>
      </c>
      <c r="G32" s="169"/>
      <c r="H32" s="170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 t="str">
        <f>+水洗化人口等!B32</f>
        <v>47328</v>
      </c>
      <c r="AG32" s="2">
        <v>32</v>
      </c>
      <c r="AI32" s="40" t="s">
        <v>151</v>
      </c>
      <c r="AJ32" s="2" t="s">
        <v>27</v>
      </c>
    </row>
    <row r="33" spans="6:36" ht="16.5" customHeight="1">
      <c r="F33" s="168" t="s">
        <v>2</v>
      </c>
      <c r="G33" s="169"/>
      <c r="H33" s="170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 t="str">
        <f>+水洗化人口等!B33</f>
        <v>47329</v>
      </c>
      <c r="AG33" s="2">
        <v>33</v>
      </c>
      <c r="AI33" s="40" t="s">
        <v>152</v>
      </c>
      <c r="AJ33" s="2" t="s">
        <v>26</v>
      </c>
    </row>
    <row r="34" spans="6:36" ht="16.5" customHeight="1">
      <c r="F34" s="168" t="s">
        <v>3</v>
      </c>
      <c r="G34" s="169"/>
      <c r="H34" s="170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 t="str">
        <f>+水洗化人口等!B34</f>
        <v>47348</v>
      </c>
      <c r="AG34" s="2">
        <v>34</v>
      </c>
      <c r="AI34" s="40" t="s">
        <v>154</v>
      </c>
      <c r="AJ34" s="2" t="s">
        <v>25</v>
      </c>
    </row>
    <row r="35" spans="6:36" ht="16.5" customHeight="1">
      <c r="F35" s="168" t="s">
        <v>4</v>
      </c>
      <c r="G35" s="169"/>
      <c r="H35" s="170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 t="str">
        <f>+水洗化人口等!B35</f>
        <v>47350</v>
      </c>
      <c r="AG35" s="2">
        <v>35</v>
      </c>
      <c r="AI35" s="40" t="s">
        <v>156</v>
      </c>
      <c r="AJ35" s="2" t="s">
        <v>24</v>
      </c>
    </row>
    <row r="36" spans="6:36" ht="16.5" customHeight="1">
      <c r="F36" s="168" t="s">
        <v>5</v>
      </c>
      <c r="G36" s="169"/>
      <c r="H36" s="170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 t="str">
        <f>+水洗化人口等!B36</f>
        <v>47353</v>
      </c>
      <c r="AG36" s="2">
        <v>36</v>
      </c>
      <c r="AI36" s="40" t="s">
        <v>158</v>
      </c>
      <c r="AJ36" s="2" t="s">
        <v>23</v>
      </c>
    </row>
    <row r="37" spans="6:36" ht="16.5" customHeight="1" thickBot="1">
      <c r="F37" s="175" t="s">
        <v>54</v>
      </c>
      <c r="G37" s="176"/>
      <c r="H37" s="177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 t="str">
        <f>+水洗化人口等!B37</f>
        <v>47354</v>
      </c>
      <c r="AG37" s="2">
        <v>37</v>
      </c>
      <c r="AI37" s="40" t="s">
        <v>160</v>
      </c>
      <c r="AJ37" s="2" t="s">
        <v>22</v>
      </c>
    </row>
    <row r="38" spans="6:36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 t="str">
        <f>+水洗化人口等!B38</f>
        <v>47355</v>
      </c>
      <c r="AG38" s="2">
        <v>38</v>
      </c>
      <c r="AI38" s="40" t="s">
        <v>162</v>
      </c>
      <c r="AJ38" s="2" t="s">
        <v>21</v>
      </c>
    </row>
    <row r="39" spans="6:36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 t="str">
        <f>+水洗化人口等!B39</f>
        <v>47356</v>
      </c>
      <c r="AG39" s="2">
        <v>39</v>
      </c>
      <c r="AI39" s="40" t="s">
        <v>164</v>
      </c>
      <c r="AJ39" s="2" t="s">
        <v>20</v>
      </c>
    </row>
    <row r="40" spans="6:36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 t="str">
        <f>+水洗化人口等!B40</f>
        <v>47357</v>
      </c>
      <c r="AG40" s="2">
        <v>40</v>
      </c>
      <c r="AI40" s="40" t="s">
        <v>166</v>
      </c>
      <c r="AJ40" s="2" t="s">
        <v>19</v>
      </c>
    </row>
    <row r="41" spans="6:36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 t="str">
        <f>+水洗化人口等!B41</f>
        <v>47358</v>
      </c>
      <c r="AG41" s="2">
        <v>41</v>
      </c>
      <c r="AI41" s="40" t="s">
        <v>168</v>
      </c>
      <c r="AJ41" s="2" t="s">
        <v>18</v>
      </c>
    </row>
    <row r="42" spans="6:36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 t="str">
        <f>+水洗化人口等!B42</f>
        <v>47359</v>
      </c>
      <c r="AG42" s="2">
        <v>42</v>
      </c>
      <c r="AI42" s="40" t="s">
        <v>170</v>
      </c>
      <c r="AJ42" s="2" t="s">
        <v>17</v>
      </c>
    </row>
    <row r="43" spans="6:36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 t="str">
        <f>+水洗化人口等!B43</f>
        <v>47360</v>
      </c>
      <c r="AG43" s="2">
        <v>43</v>
      </c>
      <c r="AI43" s="40" t="s">
        <v>172</v>
      </c>
      <c r="AJ43" s="2" t="s">
        <v>16</v>
      </c>
    </row>
    <row r="44" spans="6:36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 t="str">
        <f>+水洗化人口等!B44</f>
        <v>47361</v>
      </c>
      <c r="AG44" s="2">
        <v>44</v>
      </c>
      <c r="AI44" s="40" t="s">
        <v>174</v>
      </c>
      <c r="AJ44" s="2" t="s">
        <v>15</v>
      </c>
    </row>
    <row r="45" spans="6:36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 t="str">
        <f>+水洗化人口等!B45</f>
        <v>47362</v>
      </c>
      <c r="AG45" s="2">
        <v>45</v>
      </c>
      <c r="AI45" s="40" t="s">
        <v>176</v>
      </c>
      <c r="AJ45" s="2" t="s">
        <v>14</v>
      </c>
    </row>
    <row r="46" spans="6:36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 t="str">
        <f>+水洗化人口等!B46</f>
        <v>47375</v>
      </c>
      <c r="AG46" s="2">
        <v>46</v>
      </c>
      <c r="AI46" s="40" t="s">
        <v>178</v>
      </c>
      <c r="AJ46" s="2" t="s">
        <v>13</v>
      </c>
    </row>
    <row r="47" spans="6:36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 t="str">
        <f>+水洗化人口等!B47</f>
        <v>47381</v>
      </c>
      <c r="AG47" s="2">
        <v>47</v>
      </c>
      <c r="AI47" s="40" t="s">
        <v>180</v>
      </c>
      <c r="AJ47" s="2" t="s">
        <v>12</v>
      </c>
    </row>
    <row r="48" spans="6:36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 t="str">
        <f>+水洗化人口等!B48</f>
        <v>47382</v>
      </c>
      <c r="AG48" s="2">
        <v>48</v>
      </c>
      <c r="AI48" s="40" t="s">
        <v>182</v>
      </c>
      <c r="AJ48" s="2" t="s">
        <v>11</v>
      </c>
    </row>
    <row r="49" spans="27:36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>
        <f>+水洗化人口等!B49</f>
        <v>0</v>
      </c>
      <c r="AG49" s="2">
        <v>49</v>
      </c>
      <c r="AI49" s="40" t="s">
        <v>184</v>
      </c>
      <c r="AJ49" s="2" t="s">
        <v>10</v>
      </c>
    </row>
    <row r="50" spans="27:36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>
        <f>+水洗化人口等!B50</f>
        <v>0</v>
      </c>
      <c r="AG50" s="2">
        <v>50</v>
      </c>
      <c r="AI50" s="40" t="s">
        <v>186</v>
      </c>
      <c r="AJ50" s="2" t="s">
        <v>9</v>
      </c>
    </row>
    <row r="51" spans="27:36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>
        <f>+水洗化人口等!B51</f>
        <v>0</v>
      </c>
      <c r="AG51" s="2">
        <v>51</v>
      </c>
      <c r="AI51" s="40" t="s">
        <v>188</v>
      </c>
      <c r="AJ51" s="2" t="s">
        <v>8</v>
      </c>
    </row>
    <row r="52" spans="27:36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>
      <c r="AD55" s="2"/>
      <c r="AF55" s="2">
        <f>+水洗化人口等!B55</f>
        <v>0</v>
      </c>
      <c r="AG55" s="2">
        <v>55</v>
      </c>
    </row>
    <row r="56" spans="27:36">
      <c r="AF56" s="2">
        <f>+水洗化人口等!B56</f>
        <v>0</v>
      </c>
      <c r="AG56" s="2">
        <v>56</v>
      </c>
    </row>
    <row r="57" spans="27:36">
      <c r="AF57" s="2">
        <f>+水洗化人口等!B57</f>
        <v>0</v>
      </c>
      <c r="AG57" s="2">
        <v>57</v>
      </c>
    </row>
    <row r="58" spans="27:36">
      <c r="AF58" s="2">
        <f>+水洗化人口等!B58</f>
        <v>0</v>
      </c>
      <c r="AG58" s="2">
        <v>58</v>
      </c>
    </row>
    <row r="59" spans="27:36">
      <c r="AF59" s="2">
        <f>+水洗化人口等!B59</f>
        <v>0</v>
      </c>
      <c r="AG59" s="2">
        <v>59</v>
      </c>
    </row>
    <row r="60" spans="27:36">
      <c r="AF60" s="2">
        <f>+水洗化人口等!B60</f>
        <v>0</v>
      </c>
      <c r="AG60" s="2">
        <v>60</v>
      </c>
    </row>
    <row r="61" spans="27:36">
      <c r="AF61" s="2">
        <f>+水洗化人口等!B61</f>
        <v>0</v>
      </c>
      <c r="AG61" s="2">
        <v>61</v>
      </c>
    </row>
    <row r="62" spans="27:36">
      <c r="AF62" s="2">
        <f>+水洗化人口等!B62</f>
        <v>0</v>
      </c>
      <c r="AG62" s="2">
        <v>62</v>
      </c>
    </row>
    <row r="63" spans="27:36">
      <c r="AF63" s="2">
        <f>+水洗化人口等!B63</f>
        <v>0</v>
      </c>
      <c r="AG63" s="2">
        <v>63</v>
      </c>
    </row>
    <row r="64" spans="27:36">
      <c r="AF64" s="2">
        <f>+水洗化人口等!B64</f>
        <v>0</v>
      </c>
      <c r="AG64" s="2">
        <v>64</v>
      </c>
    </row>
    <row r="65" spans="32:33">
      <c r="AF65" s="2">
        <f>+水洗化人口等!B65</f>
        <v>0</v>
      </c>
      <c r="AG65" s="2">
        <v>65</v>
      </c>
    </row>
    <row r="66" spans="32:33">
      <c r="AF66" s="2">
        <f>+水洗化人口等!B66</f>
        <v>0</v>
      </c>
      <c r="AG66" s="2">
        <v>66</v>
      </c>
    </row>
    <row r="67" spans="32:33">
      <c r="AF67" s="2">
        <f>+水洗化人口等!B67</f>
        <v>0</v>
      </c>
      <c r="AG67" s="2">
        <v>67</v>
      </c>
    </row>
    <row r="68" spans="32:33">
      <c r="AF68" s="2">
        <f>+水洗化人口等!B68</f>
        <v>0</v>
      </c>
      <c r="AG68" s="2">
        <v>68</v>
      </c>
    </row>
    <row r="69" spans="32:33">
      <c r="AF69" s="2">
        <f>+水洗化人口等!B69</f>
        <v>0</v>
      </c>
      <c r="AG69" s="2">
        <v>69</v>
      </c>
    </row>
    <row r="70" spans="32:33">
      <c r="AF70" s="2">
        <f>+水洗化人口等!B70</f>
        <v>0</v>
      </c>
      <c r="AG70" s="2">
        <v>70</v>
      </c>
    </row>
    <row r="71" spans="32:33">
      <c r="AF71" s="2">
        <f>+水洗化人口等!B71</f>
        <v>0</v>
      </c>
      <c r="AG71" s="2">
        <v>71</v>
      </c>
    </row>
    <row r="72" spans="32:33">
      <c r="AF72" s="2">
        <f>+水洗化人口等!B72</f>
        <v>0</v>
      </c>
      <c r="AG72" s="2">
        <v>72</v>
      </c>
    </row>
    <row r="73" spans="32:33">
      <c r="AF73" s="2">
        <f>+水洗化人口等!B73</f>
        <v>0</v>
      </c>
      <c r="AG73" s="2">
        <v>73</v>
      </c>
    </row>
    <row r="74" spans="32:33">
      <c r="AF74" s="2">
        <f>+水洗化人口等!B74</f>
        <v>0</v>
      </c>
      <c r="AG74" s="2">
        <v>74</v>
      </c>
    </row>
    <row r="75" spans="32:33">
      <c r="AF75" s="2">
        <f>+水洗化人口等!B75</f>
        <v>0</v>
      </c>
      <c r="AG75" s="2">
        <v>75</v>
      </c>
    </row>
    <row r="76" spans="32:33">
      <c r="AF76" s="2">
        <f>+水洗化人口等!B76</f>
        <v>0</v>
      </c>
      <c r="AG76" s="2">
        <v>76</v>
      </c>
    </row>
    <row r="77" spans="32:33">
      <c r="AF77" s="2">
        <f>+水洗化人口等!B77</f>
        <v>0</v>
      </c>
      <c r="AG77" s="2">
        <v>77</v>
      </c>
    </row>
    <row r="78" spans="32:33">
      <c r="AF78" s="2">
        <f>+水洗化人口等!B78</f>
        <v>0</v>
      </c>
      <c r="AG78" s="2">
        <v>78</v>
      </c>
    </row>
    <row r="79" spans="32:33">
      <c r="AF79" s="2">
        <f>+水洗化人口等!B79</f>
        <v>0</v>
      </c>
      <c r="AG79" s="2">
        <v>79</v>
      </c>
    </row>
    <row r="80" spans="32:33">
      <c r="AF80" s="2">
        <f>+水洗化人口等!B80</f>
        <v>0</v>
      </c>
      <c r="AG80" s="2">
        <v>80</v>
      </c>
    </row>
    <row r="81" spans="32:33">
      <c r="AF81" s="2">
        <f>+水洗化人口等!B81</f>
        <v>0</v>
      </c>
      <c r="AG81" s="2">
        <v>81</v>
      </c>
    </row>
    <row r="82" spans="32:33">
      <c r="AF82" s="2">
        <f>+水洗化人口等!B82</f>
        <v>0</v>
      </c>
      <c r="AG82" s="2">
        <v>82</v>
      </c>
    </row>
    <row r="83" spans="32:33">
      <c r="AF83" s="2">
        <f>+水洗化人口等!B83</f>
        <v>0</v>
      </c>
      <c r="AG83" s="2">
        <v>83</v>
      </c>
    </row>
    <row r="84" spans="32:33">
      <c r="AF84" s="2">
        <f>+水洗化人口等!B84</f>
        <v>0</v>
      </c>
      <c r="AG84" s="2">
        <v>84</v>
      </c>
    </row>
    <row r="85" spans="32:33">
      <c r="AF85" s="2">
        <f>+水洗化人口等!B85</f>
        <v>0</v>
      </c>
      <c r="AG85" s="2">
        <v>85</v>
      </c>
    </row>
    <row r="86" spans="32:33">
      <c r="AF86" s="2">
        <f>+水洗化人口等!B86</f>
        <v>0</v>
      </c>
      <c r="AG86" s="2">
        <v>86</v>
      </c>
    </row>
    <row r="87" spans="32:33">
      <c r="AF87" s="2">
        <f>+水洗化人口等!B87</f>
        <v>0</v>
      </c>
      <c r="AG87" s="2">
        <v>87</v>
      </c>
    </row>
    <row r="88" spans="32:33">
      <c r="AF88" s="2">
        <f>+水洗化人口等!B88</f>
        <v>0</v>
      </c>
      <c r="AG88" s="2">
        <v>88</v>
      </c>
    </row>
    <row r="89" spans="32:33">
      <c r="AF89" s="2">
        <f>+水洗化人口等!B89</f>
        <v>0</v>
      </c>
      <c r="AG89" s="2">
        <v>89</v>
      </c>
    </row>
    <row r="90" spans="32:33">
      <c r="AF90" s="2">
        <f>+水洗化人口等!B90</f>
        <v>0</v>
      </c>
      <c r="AG90" s="2">
        <v>90</v>
      </c>
    </row>
    <row r="91" spans="32:33">
      <c r="AF91" s="2">
        <f>+水洗化人口等!B91</f>
        <v>0</v>
      </c>
      <c r="AG91" s="2">
        <v>91</v>
      </c>
    </row>
    <row r="92" spans="32:33">
      <c r="AF92" s="2">
        <f>+水洗化人口等!B92</f>
        <v>0</v>
      </c>
      <c r="AG92" s="2">
        <v>92</v>
      </c>
    </row>
    <row r="93" spans="32:33">
      <c r="AF93" s="2">
        <f>+水洗化人口等!B93</f>
        <v>0</v>
      </c>
      <c r="AG93" s="2">
        <v>93</v>
      </c>
    </row>
    <row r="94" spans="32:33">
      <c r="AF94" s="2">
        <f>+水洗化人口等!B94</f>
        <v>0</v>
      </c>
      <c r="AG94" s="2">
        <v>94</v>
      </c>
    </row>
    <row r="95" spans="32:33">
      <c r="AF95" s="2">
        <f>+水洗化人口等!B95</f>
        <v>0</v>
      </c>
      <c r="AG95" s="2">
        <v>95</v>
      </c>
    </row>
    <row r="96" spans="32:33">
      <c r="AF96" s="2">
        <f>+水洗化人口等!B96</f>
        <v>0</v>
      </c>
      <c r="AG96" s="2">
        <v>96</v>
      </c>
    </row>
    <row r="97" spans="32:33">
      <c r="AF97" s="2">
        <f>+水洗化人口等!B97</f>
        <v>0</v>
      </c>
      <c r="AG97" s="2">
        <v>97</v>
      </c>
    </row>
    <row r="98" spans="32:33">
      <c r="AF98" s="2">
        <f>+水洗化人口等!B98</f>
        <v>0</v>
      </c>
      <c r="AG98" s="2">
        <v>98</v>
      </c>
    </row>
    <row r="99" spans="32:33">
      <c r="AF99" s="2">
        <f>+水洗化人口等!B99</f>
        <v>0</v>
      </c>
      <c r="AG99" s="2">
        <v>99</v>
      </c>
    </row>
    <row r="100" spans="32:33">
      <c r="AF100" s="2">
        <f>+水洗化人口等!B100</f>
        <v>0</v>
      </c>
      <c r="AG100" s="2">
        <v>100</v>
      </c>
    </row>
    <row r="101" spans="32:33">
      <c r="AF101" s="2">
        <f>+水洗化人口等!B101</f>
        <v>0</v>
      </c>
      <c r="AG101" s="2">
        <v>101</v>
      </c>
    </row>
    <row r="102" spans="32:33">
      <c r="AF102" s="2">
        <f>+水洗化人口等!B102</f>
        <v>0</v>
      </c>
      <c r="AG102" s="2">
        <v>102</v>
      </c>
    </row>
    <row r="103" spans="32:33">
      <c r="AF103" s="2">
        <f>+水洗化人口等!B103</f>
        <v>0</v>
      </c>
      <c r="AG103" s="2">
        <v>103</v>
      </c>
    </row>
    <row r="104" spans="32:33">
      <c r="AF104" s="2">
        <f>+水洗化人口等!B104</f>
        <v>0</v>
      </c>
      <c r="AG104" s="2">
        <v>104</v>
      </c>
    </row>
    <row r="105" spans="32:33">
      <c r="AF105" s="2">
        <f>+水洗化人口等!B105</f>
        <v>0</v>
      </c>
      <c r="AG105" s="2">
        <v>105</v>
      </c>
    </row>
    <row r="106" spans="32:33">
      <c r="AF106" s="2">
        <f>+水洗化人口等!B106</f>
        <v>0</v>
      </c>
      <c r="AG106" s="2">
        <v>106</v>
      </c>
    </row>
    <row r="107" spans="32:33">
      <c r="AF107" s="2">
        <f>+水洗化人口等!B107</f>
        <v>0</v>
      </c>
      <c r="AG107" s="2">
        <v>107</v>
      </c>
    </row>
    <row r="108" spans="32:33">
      <c r="AF108" s="2">
        <f>+水洗化人口等!B108</f>
        <v>0</v>
      </c>
      <c r="AG108" s="2">
        <v>108</v>
      </c>
    </row>
    <row r="109" spans="32:33">
      <c r="AF109" s="2">
        <f>+水洗化人口等!B109</f>
        <v>0</v>
      </c>
      <c r="AG109" s="2">
        <v>109</v>
      </c>
    </row>
    <row r="110" spans="32:33">
      <c r="AF110" s="2">
        <f>+水洗化人口等!B110</f>
        <v>0</v>
      </c>
      <c r="AG110" s="2">
        <v>110</v>
      </c>
    </row>
    <row r="111" spans="32:33">
      <c r="AF111" s="2">
        <f>+水洗化人口等!B111</f>
        <v>0</v>
      </c>
      <c r="AG111" s="2">
        <v>111</v>
      </c>
    </row>
    <row r="112" spans="32:33">
      <c r="AF112" s="2">
        <f>+水洗化人口等!B112</f>
        <v>0</v>
      </c>
      <c r="AG112" s="2">
        <v>112</v>
      </c>
    </row>
    <row r="113" spans="32:33">
      <c r="AF113" s="2">
        <f>+水洗化人口等!B113</f>
        <v>0</v>
      </c>
      <c r="AG113" s="2">
        <v>113</v>
      </c>
    </row>
    <row r="114" spans="32:33">
      <c r="AF114" s="2">
        <f>+水洗化人口等!B114</f>
        <v>0</v>
      </c>
      <c r="AG114" s="2">
        <v>114</v>
      </c>
    </row>
    <row r="115" spans="32:33">
      <c r="AF115" s="2">
        <f>+水洗化人口等!B115</f>
        <v>0</v>
      </c>
      <c r="AG115" s="2">
        <v>115</v>
      </c>
    </row>
    <row r="116" spans="32:33">
      <c r="AF116" s="2">
        <f>+水洗化人口等!B116</f>
        <v>0</v>
      </c>
      <c r="AG116" s="2">
        <v>116</v>
      </c>
    </row>
    <row r="117" spans="32:33">
      <c r="AF117" s="2">
        <f>+水洗化人口等!B117</f>
        <v>0</v>
      </c>
      <c r="AG117" s="2">
        <v>117</v>
      </c>
    </row>
    <row r="118" spans="32:33">
      <c r="AF118" s="2">
        <f>+水洗化人口等!B118</f>
        <v>0</v>
      </c>
      <c r="AG118" s="2">
        <v>118</v>
      </c>
    </row>
    <row r="119" spans="32:33">
      <c r="AF119" s="2">
        <f>+水洗化人口等!B119</f>
        <v>0</v>
      </c>
      <c r="AG119" s="2">
        <v>119</v>
      </c>
    </row>
    <row r="120" spans="32:33">
      <c r="AF120" s="2">
        <f>+水洗化人口等!B120</f>
        <v>0</v>
      </c>
      <c r="AG120" s="2">
        <v>120</v>
      </c>
    </row>
    <row r="121" spans="32:33">
      <c r="AF121" s="2">
        <f>+水洗化人口等!B121</f>
        <v>0</v>
      </c>
      <c r="AG121" s="2">
        <v>121</v>
      </c>
    </row>
    <row r="122" spans="32:33">
      <c r="AF122" s="2">
        <f>+水洗化人口等!B122</f>
        <v>0</v>
      </c>
      <c r="AG122" s="2">
        <v>122</v>
      </c>
    </row>
    <row r="123" spans="32:33">
      <c r="AF123" s="2">
        <f>+水洗化人口等!B123</f>
        <v>0</v>
      </c>
      <c r="AG123" s="2">
        <v>123</v>
      </c>
    </row>
    <row r="124" spans="32:33">
      <c r="AF124" s="2">
        <f>+水洗化人口等!B124</f>
        <v>0</v>
      </c>
      <c r="AG124" s="2">
        <v>124</v>
      </c>
    </row>
    <row r="125" spans="32:33">
      <c r="AF125" s="2">
        <f>+水洗化人口等!B125</f>
        <v>0</v>
      </c>
      <c r="AG125" s="2">
        <v>125</v>
      </c>
    </row>
    <row r="126" spans="32:33">
      <c r="AF126" s="2">
        <f>+水洗化人口等!B126</f>
        <v>0</v>
      </c>
      <c r="AG126" s="2">
        <v>126</v>
      </c>
    </row>
    <row r="127" spans="32:33">
      <c r="AF127" s="2">
        <f>+水洗化人口等!B127</f>
        <v>0</v>
      </c>
      <c r="AG127" s="2">
        <v>127</v>
      </c>
    </row>
    <row r="128" spans="32:33">
      <c r="AF128" s="2">
        <f>+水洗化人口等!B128</f>
        <v>0</v>
      </c>
      <c r="AG128" s="2">
        <v>128</v>
      </c>
    </row>
    <row r="129" spans="32:33">
      <c r="AF129" s="2">
        <f>+水洗化人口等!B129</f>
        <v>0</v>
      </c>
      <c r="AG129" s="2">
        <v>129</v>
      </c>
    </row>
    <row r="130" spans="32:33">
      <c r="AF130" s="2">
        <f>+水洗化人口等!B130</f>
        <v>0</v>
      </c>
      <c r="AG130" s="2">
        <v>130</v>
      </c>
    </row>
    <row r="131" spans="32:33">
      <c r="AF131" s="2">
        <f>+水洗化人口等!B131</f>
        <v>0</v>
      </c>
      <c r="AG131" s="2">
        <v>131</v>
      </c>
    </row>
    <row r="132" spans="32:33">
      <c r="AF132" s="2">
        <f>+水洗化人口等!B132</f>
        <v>0</v>
      </c>
      <c r="AG132" s="2">
        <v>132</v>
      </c>
    </row>
    <row r="133" spans="32:33">
      <c r="AF133" s="2">
        <f>+水洗化人口等!B133</f>
        <v>0</v>
      </c>
      <c r="AG133" s="2">
        <v>133</v>
      </c>
    </row>
    <row r="134" spans="32:33">
      <c r="AF134" s="2">
        <f>+水洗化人口等!B134</f>
        <v>0</v>
      </c>
      <c r="AG134" s="2">
        <v>134</v>
      </c>
    </row>
    <row r="135" spans="32:33">
      <c r="AF135" s="2">
        <f>+水洗化人口等!B135</f>
        <v>0</v>
      </c>
      <c r="AG135" s="2">
        <v>135</v>
      </c>
    </row>
    <row r="136" spans="32:33">
      <c r="AF136" s="2">
        <f>+水洗化人口等!B136</f>
        <v>0</v>
      </c>
      <c r="AG136" s="2">
        <v>136</v>
      </c>
    </row>
    <row r="137" spans="32:33">
      <c r="AF137" s="2">
        <f>+水洗化人口等!B137</f>
        <v>0</v>
      </c>
      <c r="AG137" s="2">
        <v>137</v>
      </c>
    </row>
    <row r="138" spans="32:33">
      <c r="AF138" s="2">
        <f>+水洗化人口等!B138</f>
        <v>0</v>
      </c>
      <c r="AG138" s="2">
        <v>138</v>
      </c>
    </row>
    <row r="139" spans="32:33">
      <c r="AF139" s="2">
        <f>+水洗化人口等!B139</f>
        <v>0</v>
      </c>
      <c r="AG139" s="2">
        <v>139</v>
      </c>
    </row>
    <row r="140" spans="32:33">
      <c r="AF140" s="2">
        <f>+水洗化人口等!B140</f>
        <v>0</v>
      </c>
      <c r="AG140" s="2">
        <v>140</v>
      </c>
    </row>
    <row r="141" spans="32:33">
      <c r="AF141" s="2">
        <f>+水洗化人口等!B141</f>
        <v>0</v>
      </c>
      <c r="AG141" s="2">
        <v>141</v>
      </c>
    </row>
    <row r="142" spans="32:33">
      <c r="AF142" s="2">
        <f>+水洗化人口等!B142</f>
        <v>0</v>
      </c>
      <c r="AG142" s="2">
        <v>142</v>
      </c>
    </row>
    <row r="143" spans="32:33">
      <c r="AF143" s="2">
        <f>+水洗化人口等!B143</f>
        <v>0</v>
      </c>
      <c r="AG143" s="2">
        <v>143</v>
      </c>
    </row>
    <row r="144" spans="32:33">
      <c r="AF144" s="2">
        <f>+水洗化人口等!B144</f>
        <v>0</v>
      </c>
      <c r="AG144" s="2">
        <v>144</v>
      </c>
    </row>
    <row r="145" spans="32:33">
      <c r="AF145" s="2">
        <f>+水洗化人口等!B145</f>
        <v>0</v>
      </c>
      <c r="AG145" s="2">
        <v>145</v>
      </c>
    </row>
    <row r="146" spans="32:33">
      <c r="AF146" s="2">
        <f>+水洗化人口等!B146</f>
        <v>0</v>
      </c>
      <c r="AG146" s="2">
        <v>146</v>
      </c>
    </row>
    <row r="147" spans="32:33">
      <c r="AF147" s="2">
        <f>+水洗化人口等!B147</f>
        <v>0</v>
      </c>
      <c r="AG147" s="2">
        <v>147</v>
      </c>
    </row>
    <row r="148" spans="32:33">
      <c r="AF148" s="2">
        <f>+水洗化人口等!B148</f>
        <v>0</v>
      </c>
      <c r="AG148" s="2">
        <v>148</v>
      </c>
    </row>
    <row r="149" spans="32:33">
      <c r="AF149" s="2">
        <f>+水洗化人口等!B149</f>
        <v>0</v>
      </c>
      <c r="AG149" s="2">
        <v>149</v>
      </c>
    </row>
    <row r="150" spans="32:33">
      <c r="AF150" s="2">
        <f>+水洗化人口等!B150</f>
        <v>0</v>
      </c>
      <c r="AG150" s="2">
        <v>150</v>
      </c>
    </row>
    <row r="151" spans="32:33">
      <c r="AF151" s="2">
        <f>+水洗化人口等!B151</f>
        <v>0</v>
      </c>
      <c r="AG151" s="2">
        <v>151</v>
      </c>
    </row>
    <row r="152" spans="32:33">
      <c r="AF152" s="2">
        <f>+水洗化人口等!B152</f>
        <v>0</v>
      </c>
      <c r="AG152" s="2">
        <v>152</v>
      </c>
    </row>
    <row r="153" spans="32:33">
      <c r="AF153" s="2">
        <f>+水洗化人口等!B153</f>
        <v>0</v>
      </c>
      <c r="AG153" s="2">
        <v>153</v>
      </c>
    </row>
    <row r="154" spans="32:33">
      <c r="AF154" s="2">
        <f>+水洗化人口等!B154</f>
        <v>0</v>
      </c>
      <c r="AG154" s="2">
        <v>154</v>
      </c>
    </row>
    <row r="155" spans="32:33">
      <c r="AF155" s="2">
        <f>+水洗化人口等!B155</f>
        <v>0</v>
      </c>
      <c r="AG155" s="2">
        <v>155</v>
      </c>
    </row>
    <row r="156" spans="32:33">
      <c r="AF156" s="2">
        <f>+水洗化人口等!B156</f>
        <v>0</v>
      </c>
      <c r="AG156" s="2">
        <v>156</v>
      </c>
    </row>
    <row r="157" spans="32:33">
      <c r="AF157" s="2">
        <f>+水洗化人口等!B157</f>
        <v>0</v>
      </c>
      <c r="AG157" s="2">
        <v>157</v>
      </c>
    </row>
    <row r="158" spans="32:33">
      <c r="AF158" s="2">
        <f>+水洗化人口等!B158</f>
        <v>0</v>
      </c>
      <c r="AG158" s="2">
        <v>158</v>
      </c>
    </row>
    <row r="159" spans="32:33">
      <c r="AF159" s="2">
        <f>+水洗化人口等!B159</f>
        <v>0</v>
      </c>
      <c r="AG159" s="2">
        <v>159</v>
      </c>
    </row>
    <row r="160" spans="32:33">
      <c r="AF160" s="2">
        <f>+水洗化人口等!B160</f>
        <v>0</v>
      </c>
      <c r="AG160" s="2">
        <v>160</v>
      </c>
    </row>
    <row r="161" spans="32:33">
      <c r="AF161" s="2">
        <f>+水洗化人口等!B161</f>
        <v>0</v>
      </c>
      <c r="AG161" s="2">
        <v>161</v>
      </c>
    </row>
    <row r="162" spans="32:33">
      <c r="AF162" s="2">
        <f>+水洗化人口等!B162</f>
        <v>0</v>
      </c>
      <c r="AG162" s="2">
        <v>162</v>
      </c>
    </row>
    <row r="163" spans="32:33">
      <c r="AF163" s="2">
        <f>+水洗化人口等!B163</f>
        <v>0</v>
      </c>
      <c r="AG163" s="2">
        <v>163</v>
      </c>
    </row>
    <row r="164" spans="32:33">
      <c r="AF164" s="2">
        <f>+水洗化人口等!B164</f>
        <v>0</v>
      </c>
      <c r="AG164" s="2">
        <v>164</v>
      </c>
    </row>
    <row r="165" spans="32:33">
      <c r="AF165" s="2">
        <f>+水洗化人口等!B165</f>
        <v>0</v>
      </c>
      <c r="AG165" s="2">
        <v>165</v>
      </c>
    </row>
    <row r="166" spans="32:33">
      <c r="AF166" s="2">
        <f>+水洗化人口等!B166</f>
        <v>0</v>
      </c>
      <c r="AG166" s="2">
        <v>166</v>
      </c>
    </row>
    <row r="167" spans="32:33">
      <c r="AF167" s="2">
        <f>+水洗化人口等!B167</f>
        <v>0</v>
      </c>
      <c r="AG167" s="2">
        <v>167</v>
      </c>
    </row>
    <row r="168" spans="32:33">
      <c r="AF168" s="2">
        <f>+水洗化人口等!B168</f>
        <v>0</v>
      </c>
      <c r="AG168" s="2">
        <v>168</v>
      </c>
    </row>
    <row r="169" spans="32:33">
      <c r="AF169" s="2">
        <f>+水洗化人口等!B169</f>
        <v>0</v>
      </c>
      <c r="AG169" s="2">
        <v>169</v>
      </c>
    </row>
    <row r="170" spans="32:33">
      <c r="AF170" s="2">
        <f>+水洗化人口等!B170</f>
        <v>0</v>
      </c>
      <c r="AG170" s="2">
        <v>170</v>
      </c>
    </row>
    <row r="171" spans="32:33">
      <c r="AF171" s="2">
        <f>+水洗化人口等!B171</f>
        <v>0</v>
      </c>
      <c r="AG171" s="2">
        <v>171</v>
      </c>
    </row>
    <row r="172" spans="32:33">
      <c r="AF172" s="2">
        <f>+水洗化人口等!B172</f>
        <v>0</v>
      </c>
      <c r="AG172" s="2">
        <v>172</v>
      </c>
    </row>
    <row r="173" spans="32:33">
      <c r="AF173" s="2">
        <f>+水洗化人口等!B173</f>
        <v>0</v>
      </c>
      <c r="AG173" s="2">
        <v>173</v>
      </c>
    </row>
    <row r="174" spans="32:33">
      <c r="AF174" s="2">
        <f>+水洗化人口等!B174</f>
        <v>0</v>
      </c>
      <c r="AG174" s="2">
        <v>174</v>
      </c>
    </row>
    <row r="175" spans="32:33">
      <c r="AF175" s="2">
        <f>+水洗化人口等!B175</f>
        <v>0</v>
      </c>
      <c r="AG175" s="2">
        <v>175</v>
      </c>
    </row>
    <row r="176" spans="32:33">
      <c r="AF176" s="2">
        <f>+水洗化人口等!B176</f>
        <v>0</v>
      </c>
      <c r="AG176" s="2">
        <v>176</v>
      </c>
    </row>
    <row r="177" spans="32:33">
      <c r="AF177" s="2">
        <f>+水洗化人口等!B177</f>
        <v>0</v>
      </c>
      <c r="AG177" s="2">
        <v>177</v>
      </c>
    </row>
    <row r="178" spans="32:33">
      <c r="AF178" s="2">
        <f>+水洗化人口等!B178</f>
        <v>0</v>
      </c>
      <c r="AG178" s="2">
        <v>178</v>
      </c>
    </row>
    <row r="179" spans="32:33">
      <c r="AF179" s="2">
        <f>+水洗化人口等!B179</f>
        <v>0</v>
      </c>
      <c r="AG179" s="2">
        <v>179</v>
      </c>
    </row>
    <row r="180" spans="32:33">
      <c r="AF180" s="2">
        <f>+水洗化人口等!B180</f>
        <v>0</v>
      </c>
      <c r="AG180" s="2">
        <v>180</v>
      </c>
    </row>
    <row r="181" spans="32:33">
      <c r="AF181" s="2">
        <f>+水洗化人口等!B181</f>
        <v>0</v>
      </c>
      <c r="AG181" s="2">
        <v>181</v>
      </c>
    </row>
    <row r="182" spans="32:33">
      <c r="AF182" s="2">
        <f>+水洗化人口等!B182</f>
        <v>0</v>
      </c>
      <c r="AG182" s="2">
        <v>182</v>
      </c>
    </row>
    <row r="183" spans="32:33">
      <c r="AF183" s="2">
        <f>+水洗化人口等!B183</f>
        <v>0</v>
      </c>
      <c r="AG183" s="2">
        <v>183</v>
      </c>
    </row>
    <row r="184" spans="32:33">
      <c r="AF184" s="2">
        <f>+水洗化人口等!B184</f>
        <v>0</v>
      </c>
      <c r="AG184" s="2">
        <v>184</v>
      </c>
    </row>
    <row r="185" spans="32:33">
      <c r="AF185" s="2">
        <f>+水洗化人口等!B185</f>
        <v>0</v>
      </c>
      <c r="AG185" s="2">
        <v>185</v>
      </c>
    </row>
    <row r="186" spans="32:33">
      <c r="AF186" s="2">
        <f>+水洗化人口等!B186</f>
        <v>0</v>
      </c>
      <c r="AG186" s="2">
        <v>186</v>
      </c>
    </row>
    <row r="187" spans="32:33">
      <c r="AF187" s="2">
        <f>+水洗化人口等!B187</f>
        <v>0</v>
      </c>
      <c r="AG187" s="2">
        <v>187</v>
      </c>
    </row>
    <row r="188" spans="32:33">
      <c r="AF188" s="2">
        <f>+水洗化人口等!B188</f>
        <v>0</v>
      </c>
      <c r="AG188" s="2">
        <v>188</v>
      </c>
    </row>
    <row r="189" spans="32:33">
      <c r="AF189" s="2">
        <f>+水洗化人口等!B189</f>
        <v>0</v>
      </c>
      <c r="AG189" s="2">
        <v>189</v>
      </c>
    </row>
    <row r="190" spans="32:33">
      <c r="AF190" s="2">
        <f>+水洗化人口等!B190</f>
        <v>0</v>
      </c>
      <c r="AG190" s="2">
        <v>190</v>
      </c>
    </row>
    <row r="191" spans="32:33">
      <c r="AF191" s="2">
        <f>+水洗化人口等!B191</f>
        <v>0</v>
      </c>
      <c r="AG191" s="2">
        <v>191</v>
      </c>
    </row>
    <row r="192" spans="32:33">
      <c r="AF192" s="2">
        <f>+水洗化人口等!B192</f>
        <v>0</v>
      </c>
      <c r="AG192" s="2">
        <v>192</v>
      </c>
    </row>
    <row r="193" spans="32:33">
      <c r="AF193" s="2">
        <f>+水洗化人口等!B193</f>
        <v>0</v>
      </c>
      <c r="AG193" s="2">
        <v>193</v>
      </c>
    </row>
    <row r="194" spans="32:33">
      <c r="AF194" s="2">
        <f>+水洗化人口等!B194</f>
        <v>0</v>
      </c>
      <c r="AG194" s="2">
        <v>194</v>
      </c>
    </row>
    <row r="195" spans="32:33">
      <c r="AF195" s="2">
        <f>+水洗化人口等!B195</f>
        <v>0</v>
      </c>
      <c r="AG195" s="2">
        <v>195</v>
      </c>
    </row>
    <row r="196" spans="32:33">
      <c r="AF196" s="2">
        <f>+水洗化人口等!B196</f>
        <v>0</v>
      </c>
      <c r="AG196" s="2">
        <v>196</v>
      </c>
    </row>
    <row r="197" spans="32:33">
      <c r="AF197" s="2">
        <f>+水洗化人口等!B197</f>
        <v>0</v>
      </c>
      <c r="AG197" s="2">
        <v>197</v>
      </c>
    </row>
    <row r="198" spans="32:33">
      <c r="AF198" s="2">
        <f>+水洗化人口等!B198</f>
        <v>0</v>
      </c>
      <c r="AG198" s="2">
        <v>198</v>
      </c>
    </row>
    <row r="199" spans="32:33">
      <c r="AF199" s="2">
        <f>+水洗化人口等!B199</f>
        <v>0</v>
      </c>
      <c r="AG199" s="2">
        <v>199</v>
      </c>
    </row>
    <row r="200" spans="32:33">
      <c r="AF200" s="2">
        <f>+水洗化人口等!B200</f>
        <v>0</v>
      </c>
      <c r="AG200" s="2">
        <v>200</v>
      </c>
    </row>
    <row r="201" spans="32:33">
      <c r="AF201" s="2">
        <f>+水洗化人口等!B201</f>
        <v>0</v>
      </c>
      <c r="AG201" s="2">
        <v>201</v>
      </c>
    </row>
    <row r="202" spans="32:33">
      <c r="AF202" s="2">
        <f>+水洗化人口等!B202</f>
        <v>0</v>
      </c>
      <c r="AG202" s="2">
        <v>202</v>
      </c>
    </row>
    <row r="203" spans="32:33">
      <c r="AF203" s="2">
        <f>+水洗化人口等!B203</f>
        <v>0</v>
      </c>
      <c r="AG203" s="2">
        <v>203</v>
      </c>
    </row>
    <row r="204" spans="32:33">
      <c r="AF204" s="2">
        <f>+水洗化人口等!B204</f>
        <v>0</v>
      </c>
      <c r="AG204" s="2">
        <v>204</v>
      </c>
    </row>
    <row r="205" spans="32:33">
      <c r="AF205" s="2">
        <f>+水洗化人口等!B205</f>
        <v>0</v>
      </c>
      <c r="AG205" s="2">
        <v>205</v>
      </c>
    </row>
    <row r="206" spans="32:33">
      <c r="AF206" s="2">
        <f>+水洗化人口等!B206</f>
        <v>0</v>
      </c>
      <c r="AG206" s="2">
        <v>206</v>
      </c>
    </row>
    <row r="207" spans="32:33">
      <c r="AF207" s="2">
        <f>+水洗化人口等!B207</f>
        <v>0</v>
      </c>
      <c r="AG207" s="2">
        <v>207</v>
      </c>
    </row>
    <row r="208" spans="32:33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2024-01-31T04:32:45Z</dcterms:modified>
</cp:coreProperties>
</file>