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47沖縄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水洗化人口等!$A$6:$AD$47</definedName>
    <definedName name="_xlnm.Print_Area" localSheetId="2">し尿集計結果!$A$1:$M$37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N9" i="2"/>
  <c r="N13" i="2"/>
  <c r="N15" i="2"/>
  <c r="N19" i="2"/>
  <c r="N21" i="2"/>
  <c r="N25" i="2"/>
  <c r="N27" i="2"/>
  <c r="N31" i="2"/>
  <c r="N33" i="2"/>
  <c r="N37" i="2"/>
  <c r="N39" i="2"/>
  <c r="N43" i="2"/>
  <c r="N45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H43" i="2"/>
  <c r="H44" i="2"/>
  <c r="H45" i="2"/>
  <c r="D45" i="2" s="1"/>
  <c r="H46" i="2"/>
  <c r="H47" i="2"/>
  <c r="H48" i="2"/>
  <c r="D48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D46" i="2" s="1"/>
  <c r="E47" i="2"/>
  <c r="E48" i="2"/>
  <c r="D11" i="2"/>
  <c r="D13" i="2"/>
  <c r="D17" i="2"/>
  <c r="D19" i="2"/>
  <c r="D23" i="2"/>
  <c r="D25" i="2"/>
  <c r="D29" i="2"/>
  <c r="D31" i="2"/>
  <c r="D35" i="2"/>
  <c r="D37" i="2"/>
  <c r="D41" i="2"/>
  <c r="D43" i="2"/>
  <c r="D47" i="2"/>
  <c r="P8" i="1"/>
  <c r="P9" i="1"/>
  <c r="P10" i="1"/>
  <c r="P11" i="1"/>
  <c r="P12" i="1"/>
  <c r="I12" i="1" s="1"/>
  <c r="P13" i="1"/>
  <c r="I13" i="1" s="1"/>
  <c r="D13" i="1" s="1"/>
  <c r="P14" i="1"/>
  <c r="P15" i="1"/>
  <c r="P16" i="1"/>
  <c r="P17" i="1"/>
  <c r="P18" i="1"/>
  <c r="I18" i="1" s="1"/>
  <c r="P19" i="1"/>
  <c r="I19" i="1" s="1"/>
  <c r="P20" i="1"/>
  <c r="P21" i="1"/>
  <c r="P22" i="1"/>
  <c r="P23" i="1"/>
  <c r="P24" i="1"/>
  <c r="I24" i="1" s="1"/>
  <c r="D24" i="1" s="1"/>
  <c r="P25" i="1"/>
  <c r="I25" i="1" s="1"/>
  <c r="D25" i="1" s="1"/>
  <c r="P26" i="1"/>
  <c r="P27" i="1"/>
  <c r="P28" i="1"/>
  <c r="P29" i="1"/>
  <c r="P30" i="1"/>
  <c r="I30" i="1" s="1"/>
  <c r="D30" i="1" s="1"/>
  <c r="P31" i="1"/>
  <c r="I31" i="1" s="1"/>
  <c r="D31" i="1" s="1"/>
  <c r="P32" i="1"/>
  <c r="P33" i="1"/>
  <c r="P34" i="1"/>
  <c r="P35" i="1"/>
  <c r="P36" i="1"/>
  <c r="I36" i="1" s="1"/>
  <c r="D36" i="1" s="1"/>
  <c r="P37" i="1"/>
  <c r="I37" i="1" s="1"/>
  <c r="D37" i="1" s="1"/>
  <c r="P38" i="1"/>
  <c r="P39" i="1"/>
  <c r="P40" i="1"/>
  <c r="P41" i="1"/>
  <c r="P42" i="1"/>
  <c r="I42" i="1" s="1"/>
  <c r="D42" i="1" s="1"/>
  <c r="P43" i="1"/>
  <c r="I43" i="1" s="1"/>
  <c r="D43" i="1" s="1"/>
  <c r="P44" i="1"/>
  <c r="P45" i="1"/>
  <c r="P46" i="1"/>
  <c r="P47" i="1"/>
  <c r="P48" i="1"/>
  <c r="I48" i="1" s="1"/>
  <c r="I8" i="1"/>
  <c r="D8" i="1" s="1"/>
  <c r="I9" i="1"/>
  <c r="I10" i="1"/>
  <c r="D10" i="1" s="1"/>
  <c r="I11" i="1"/>
  <c r="I14" i="1"/>
  <c r="I15" i="1"/>
  <c r="I16" i="1"/>
  <c r="D16" i="1" s="1"/>
  <c r="I17" i="1"/>
  <c r="D17" i="1" s="1"/>
  <c r="I20" i="1"/>
  <c r="D20" i="1" s="1"/>
  <c r="I21" i="1"/>
  <c r="I22" i="1"/>
  <c r="I23" i="1"/>
  <c r="I26" i="1"/>
  <c r="I27" i="1"/>
  <c r="I28" i="1"/>
  <c r="D28" i="1" s="1"/>
  <c r="I29" i="1"/>
  <c r="I32" i="1"/>
  <c r="I33" i="1"/>
  <c r="I34" i="1"/>
  <c r="I35" i="1"/>
  <c r="D35" i="1" s="1"/>
  <c r="I38" i="1"/>
  <c r="D38" i="1" s="1"/>
  <c r="I39" i="1"/>
  <c r="I40" i="1"/>
  <c r="I41" i="1"/>
  <c r="I44" i="1"/>
  <c r="D44" i="1" s="1"/>
  <c r="I45" i="1"/>
  <c r="I46" i="1"/>
  <c r="D46" i="1" s="1"/>
  <c r="I47" i="1"/>
  <c r="F23" i="1"/>
  <c r="F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40" i="1" s="1"/>
  <c r="E41" i="1"/>
  <c r="E42" i="1"/>
  <c r="E43" i="1"/>
  <c r="E44" i="1"/>
  <c r="E45" i="1"/>
  <c r="E46" i="1"/>
  <c r="E47" i="1"/>
  <c r="E48" i="1"/>
  <c r="D11" i="1"/>
  <c r="D12" i="1"/>
  <c r="D14" i="1"/>
  <c r="N14" i="1" s="1"/>
  <c r="D18" i="1"/>
  <c r="T18" i="1" s="1"/>
  <c r="D19" i="1"/>
  <c r="D23" i="1"/>
  <c r="D26" i="1"/>
  <c r="D29" i="1"/>
  <c r="D32" i="1"/>
  <c r="F32" i="1" s="1"/>
  <c r="D34" i="1"/>
  <c r="J34" i="1" s="1"/>
  <c r="D41" i="1"/>
  <c r="F41" i="1" s="1"/>
  <c r="D47" i="1"/>
  <c r="D48" i="1"/>
  <c r="L35" i="1" l="1"/>
  <c r="N35" i="1"/>
  <c r="T35" i="1"/>
  <c r="J35" i="1"/>
  <c r="F35" i="1"/>
  <c r="N17" i="1"/>
  <c r="T17" i="1"/>
  <c r="J17" i="1"/>
  <c r="L17" i="1"/>
  <c r="F17" i="1"/>
  <c r="T44" i="1"/>
  <c r="L44" i="1"/>
  <c r="F44" i="1"/>
  <c r="N44" i="1"/>
  <c r="J44" i="1"/>
  <c r="N16" i="1"/>
  <c r="T16" i="1"/>
  <c r="L16" i="1"/>
  <c r="F16" i="1"/>
  <c r="J16" i="1"/>
  <c r="T8" i="1"/>
  <c r="J8" i="1"/>
  <c r="L8" i="1"/>
  <c r="F8" i="1"/>
  <c r="N8" i="1"/>
  <c r="L43" i="1"/>
  <c r="N43" i="1"/>
  <c r="T43" i="1"/>
  <c r="F43" i="1"/>
  <c r="J43" i="1"/>
  <c r="L37" i="1"/>
  <c r="N37" i="1"/>
  <c r="T37" i="1"/>
  <c r="F37" i="1"/>
  <c r="J37" i="1"/>
  <c r="L31" i="1"/>
  <c r="N31" i="1"/>
  <c r="T31" i="1"/>
  <c r="F31" i="1"/>
  <c r="J31" i="1"/>
  <c r="J25" i="1"/>
  <c r="L25" i="1"/>
  <c r="N25" i="1"/>
  <c r="T25" i="1"/>
  <c r="F25" i="1"/>
  <c r="J13" i="1"/>
  <c r="L13" i="1"/>
  <c r="N13" i="1"/>
  <c r="T13" i="1"/>
  <c r="F13" i="1"/>
  <c r="L42" i="1"/>
  <c r="N42" i="1"/>
  <c r="J42" i="1"/>
  <c r="T42" i="1"/>
  <c r="F42" i="1"/>
  <c r="J36" i="1"/>
  <c r="L36" i="1"/>
  <c r="N36" i="1"/>
  <c r="T36" i="1"/>
  <c r="F36" i="1"/>
  <c r="L30" i="1"/>
  <c r="N30" i="1"/>
  <c r="J30" i="1"/>
  <c r="T30" i="1"/>
  <c r="F30" i="1"/>
  <c r="L24" i="1"/>
  <c r="N24" i="1"/>
  <c r="J24" i="1"/>
  <c r="T24" i="1"/>
  <c r="F24" i="1"/>
  <c r="N40" i="1"/>
  <c r="T40" i="1"/>
  <c r="L40" i="1"/>
  <c r="F40" i="1"/>
  <c r="J40" i="1"/>
  <c r="T22" i="1"/>
  <c r="L22" i="1"/>
  <c r="N22" i="1"/>
  <c r="F22" i="1"/>
  <c r="J22" i="1"/>
  <c r="T46" i="1"/>
  <c r="L46" i="1"/>
  <c r="N46" i="1"/>
  <c r="J46" i="1"/>
  <c r="F46" i="1"/>
  <c r="L38" i="1"/>
  <c r="T38" i="1"/>
  <c r="F38" i="1"/>
  <c r="J38" i="1"/>
  <c r="N38" i="1"/>
  <c r="T28" i="1"/>
  <c r="L28" i="1"/>
  <c r="N28" i="1"/>
  <c r="J28" i="1"/>
  <c r="F28" i="1"/>
  <c r="J20" i="1"/>
  <c r="L20" i="1"/>
  <c r="T20" i="1"/>
  <c r="F20" i="1"/>
  <c r="N20" i="1"/>
  <c r="T10" i="1"/>
  <c r="L10" i="1"/>
  <c r="N10" i="1"/>
  <c r="J10" i="1"/>
  <c r="F10" i="1"/>
  <c r="L48" i="1"/>
  <c r="N48" i="1"/>
  <c r="J48" i="1"/>
  <c r="L12" i="1"/>
  <c r="N12" i="1"/>
  <c r="J12" i="1"/>
  <c r="N47" i="1"/>
  <c r="T47" i="1"/>
  <c r="J47" i="1"/>
  <c r="L47" i="1"/>
  <c r="L11" i="1"/>
  <c r="N11" i="1"/>
  <c r="T11" i="1"/>
  <c r="J11" i="1"/>
  <c r="D45" i="1"/>
  <c r="J32" i="1"/>
  <c r="N23" i="1"/>
  <c r="T23" i="1"/>
  <c r="J23" i="1"/>
  <c r="L23" i="1"/>
  <c r="F18" i="1"/>
  <c r="D33" i="1"/>
  <c r="D39" i="1"/>
  <c r="D21" i="1"/>
  <c r="N41" i="1"/>
  <c r="T41" i="1"/>
  <c r="J41" i="1"/>
  <c r="L41" i="1"/>
  <c r="T48" i="1"/>
  <c r="J26" i="1"/>
  <c r="L26" i="1"/>
  <c r="T26" i="1"/>
  <c r="T12" i="1"/>
  <c r="T34" i="1"/>
  <c r="L34" i="1"/>
  <c r="N34" i="1"/>
  <c r="T32" i="1"/>
  <c r="L32" i="1"/>
  <c r="D9" i="1"/>
  <c r="J19" i="1"/>
  <c r="L19" i="1"/>
  <c r="N19" i="1"/>
  <c r="T19" i="1"/>
  <c r="F19" i="1"/>
  <c r="J18" i="1"/>
  <c r="L18" i="1"/>
  <c r="N18" i="1"/>
  <c r="F12" i="1"/>
  <c r="D27" i="1"/>
  <c r="F11" i="1"/>
  <c r="N32" i="1"/>
  <c r="F48" i="1"/>
  <c r="F34" i="1"/>
  <c r="D15" i="1"/>
  <c r="N26" i="1"/>
  <c r="N29" i="1"/>
  <c r="T29" i="1"/>
  <c r="J29" i="1"/>
  <c r="L29" i="1"/>
  <c r="F14" i="1"/>
  <c r="J14" i="1"/>
  <c r="L14" i="1"/>
  <c r="T14" i="1"/>
  <c r="F47" i="1"/>
  <c r="F26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15" i="1" l="1"/>
  <c r="N15" i="1"/>
  <c r="L15" i="1"/>
  <c r="J15" i="1"/>
  <c r="F15" i="1"/>
  <c r="T33" i="1"/>
  <c r="N33" i="1"/>
  <c r="F33" i="1"/>
  <c r="J33" i="1"/>
  <c r="L33" i="1"/>
  <c r="T9" i="1"/>
  <c r="N9" i="1"/>
  <c r="J9" i="1"/>
  <c r="F9" i="1"/>
  <c r="L9" i="1"/>
  <c r="T45" i="1"/>
  <c r="N45" i="1"/>
  <c r="J45" i="1"/>
  <c r="L45" i="1"/>
  <c r="F45" i="1"/>
  <c r="T27" i="1"/>
  <c r="N27" i="1"/>
  <c r="J27" i="1"/>
  <c r="F27" i="1"/>
  <c r="L27" i="1"/>
  <c r="T21" i="1"/>
  <c r="N21" i="1"/>
  <c r="F21" i="1"/>
  <c r="J21" i="1"/>
  <c r="L21" i="1"/>
  <c r="T39" i="1"/>
  <c r="N39" i="1"/>
  <c r="L39" i="1"/>
  <c r="F39" i="1"/>
  <c r="J39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<sst xmlns="http://schemas.openxmlformats.org/spreadsheetml/2006/main" count="863" uniqueCount="344">
  <si>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</si>
  <si>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</si>
  <si>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</si>
  <si>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</si>
  <si>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</si>
  <si>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</si>
  <si>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</si>
  <si>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</si>
  <si>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</si>
  <si>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</si>
  <si>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</si>
  <si>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</si>
  <si>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</si>
  <si>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</si>
  <si>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</si>
  <si>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</si>
  <si>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</si>
  <si>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</si>
  <si>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</si>
  <si>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</si>
  <si>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</si>
  <si>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</si>
  <si>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</si>
  <si>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</si>
  <si>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</si>
  <si>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</si>
  <si>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</si>
  <si>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</si>
  <si>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</si>
  <si>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</si>
  <si>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</si>
  <si>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</si>
  <si>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</si>
  <si>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</si>
  <si>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</si>
  <si>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</si>
  <si>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</si>
  <si>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</si>
  <si>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</si>
  <si>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</si>
  <si>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</si>
  <si>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</si>
  <si>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</si>
  <si>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</si>
  <si>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</si>
  <si>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</si>
  <si>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</si>
  <si>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</si>
  <si>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</si>
  <si>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</si>
  <si>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</si>
  <si>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</si>
  <si>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</si>
  <si>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</si>
  <si>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</si>
  <si>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</si>
  <si>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</si>
  <si>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</si>
  <si>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</si>
  <si>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</si>
  <si>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</si>
  <si>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</si>
  <si>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</si>
  <si>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</si>
  <si>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</si>
  <si>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</si>
  <si>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</si>
  <si>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</si>
  <si>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</si>
  <si>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</si>
  <si>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</si>
  <si>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</si>
  <si>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</si>
  <si>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</si>
  <si>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</si>
  <si>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</si>
  <si>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</si>
  <si>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</si>
  <si>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</si>
  <si>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</si>
  <si>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</si>
  <si>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</si>
  <si>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</si>
  <si>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</si>
  <si>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</si>
  <si>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</si>
  <si>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</si>
  <si>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</si>
  <si>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</si>
  <si>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</si>
  <si>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</si>
  <si>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</si>
  <si>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</si>
  <si>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</si>
  <si>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</si>
  <si>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</si>
  <si>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</si>
  <si>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</si>
  <si>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</si>
  <si>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</si>
  <si>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</si>
  <si>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</si>
  <si>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</si>
  <si>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</si>
  <si>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</si>
  <si>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</si>
  <si>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</si>
  <si>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</si>
  <si>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</si>
  <si>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</si>
  <si>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</si>
  <si>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</si>
  <si>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</si>
  <si>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</si>
  <si>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</si>
  <si>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</si>
  <si>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</si>
  <si>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</si>
  <si>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</si>
  <si>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</si>
  <si>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</si>
  <si>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</si>
  <si>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</si>
  <si>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</si>
  <si>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</si>
  <si>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</si>
  <si>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</si>
  <si>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</si>
  <si>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</si>
  <si>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</si>
  <si>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</si>
  <si>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</si>
  <si>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</si>
  <si>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</si>
  <si>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</si>
  <si>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</si>
  <si>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</si>
  <si>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</si>
  <si>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</si>
  <si>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</si>
  <si>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</si>
  <si>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</si>
  <si>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</si>
  <si>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</si>
  <si>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</si>
  <si>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</si>
  <si>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</si>
  <si>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</si>
  <si>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</si>
  <si>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</si>
  <si>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</si>
  <si>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</si>
  <si>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</si>
  <si>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</si>
  <si>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</si>
  <si>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</si>
  <si>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</si>
  <si>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</si>
  <si>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</si>
  <si>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</si>
  <si>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</si>
  <si>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</si>
  <si>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</si>
  <si>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</si>
  <si>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</si>
  <si>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</si>
  <si>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</si>
  <si>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</si>
  <si>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</si>
  <si>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</si>
  <si>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</si>
  <si>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</si>
  <si>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</si>
  <si>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</si>
  <si>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</si>
  <si>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</si>
  <si>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</si>
  <si>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</si>
  <si>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</si>
  <si>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</si>
  <si>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</si>
  <si>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</si>
  <si>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</si>
  <si>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</si>
  <si>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</si>
  <si>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</si>
  <si>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</si>
  <si>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</si>
  <si>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</si>
  <si>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</si>
  <si>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</si>
  <si>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</si>
  <si>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</si>
  <si>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</si>
  <si>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</si>
  <si>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</si>
  <si>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</si>
  <si>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</si>
  <si>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</si>
  <si>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</si>
  <si>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</si>
  <si>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</si>
  <si>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</si>
  <si>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</si>
  <si>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</si>
  <si>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</si>
  <si>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</si>
  <si>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</si>
  <si>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</si>
  <si>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</si>
  <si>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</si>
  <si>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</si>
  <si>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</si>
  <si>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</si>
  <si>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</si>
  <si>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</si>
  <si>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</si>
  <si>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</si>
  <si>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</si>
  <si>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</si>
  <si>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</si>
  <si>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</si>
  <si>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</si>
  <si>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</si>
  <si>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</si>
  <si>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</si>
  <si>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</si>
  <si>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</si>
  <si>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</si>
  <si>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</si>
  <si>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</si>
  <si>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</si>
  <si>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</si>
  <si>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</si>
  <si>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</si>
  <si>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</si>
  <si>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</si>
  <si>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</si>
  <si>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</si>
  <si>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</si>
  <si>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</si>
  <si>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</si>
  <si>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</si>
  <si>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</si>
  <si>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</si>
  <si>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</si>
  <si>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</si>
  <si>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</si>
  <si>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</si>
  <si>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</si>
  <si>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</si>
  <si>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</si>
  <si>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</si>
  <si>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</si>
  <si>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</si>
  <si>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</si>
  <si>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</si>
  <si>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47000</t>
  </si>
  <si>
    <t>水洗化人口等（令和4年度実績）</t>
    <phoneticPr fontId="3"/>
  </si>
  <si>
    <t>し尿処理の状況（令和4年度実績）</t>
    <phoneticPr fontId="3"/>
  </si>
  <si>
    <t>47201</t>
  </si>
  <si>
    <t>那覇市</t>
  </si>
  <si>
    <t/>
  </si>
  <si>
    <t>○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</si>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</sst>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7</v>
      </c>
      <c r="B7" s="108" t="s">
        <v>257</v>
      </c>
      <c r="C7" s="92" t="s">
        <v>199</v>
      </c>
      <c r="D7" s="93">
        <f>+SUM(E7,+I7)</f>
        <v>1482961</v>
      </c>
      <c r="E7" s="93">
        <f>+SUM(G7+H7)</f>
        <v>62243</v>
      </c>
      <c r="F7" s="94">
        <f>IF(D7&gt;0,E7/D7*100,"-")</f>
        <v>4.1972108504539234</v>
      </c>
      <c r="G7" s="93">
        <f>SUM(G$8:G$207)</f>
        <v>62215</v>
      </c>
      <c r="H7" s="93">
        <f>SUM(H$8:H$207)</f>
        <v>28</v>
      </c>
      <c r="I7" s="93">
        <f>+SUM(K7,+M7,O7+P7)</f>
        <v>1420718</v>
      </c>
      <c r="J7" s="94">
        <f>IF(D7&gt;0,I7/D7*100,"-")</f>
        <v>95.802789149546072</v>
      </c>
      <c r="K7" s="93">
        <f>SUM(K$8:K$207)</f>
        <v>960448</v>
      </c>
      <c r="L7" s="94">
        <f>IF(D7&gt;0,K7/D7*100,"-")</f>
        <v>64.765560254113225</v>
      </c>
      <c r="M7" s="93">
        <f>SUM(M$8:M$207)</f>
        <v>0</v>
      </c>
      <c r="N7" s="94">
        <f>IF(D7&gt;0,M7/D7*100,"-")</f>
        <v>0</v>
      </c>
      <c r="O7" s="91">
        <f>SUM(O$8:O$207)</f>
        <v>55250</v>
      </c>
      <c r="P7" s="93">
        <f>SUM(Q7:S7)</f>
        <v>405020</v>
      </c>
      <c r="Q7" s="93">
        <f>SUM(Q$8:Q$207)</f>
        <v>181472</v>
      </c>
      <c r="R7" s="93">
        <f>SUM(R$8:R$207)</f>
        <v>194097</v>
      </c>
      <c r="S7" s="93">
        <f>SUM(S$8:S$207)</f>
        <v>29451</v>
      </c>
      <c r="T7" s="94">
        <f>IF(D7&gt;0,P7/D7*100,"-")</f>
        <v>27.31157461322314</v>
      </c>
      <c r="U7" s="93">
        <f>SUM(U$8:U$207)</f>
        <v>20370</v>
      </c>
      <c r="V7" s="95">
        <f t="shared" ref="V7:AC7" si="0">COUNTIF(V$8:V$207,"○")</f>
        <v>20</v>
      </c>
      <c r="W7" s="95">
        <f t="shared" si="0"/>
        <v>1</v>
      </c>
      <c r="X7" s="95">
        <f t="shared" si="0"/>
        <v>1</v>
      </c>
      <c r="Y7" s="95">
        <f t="shared" si="0"/>
        <v>19</v>
      </c>
      <c r="Z7" s="95">
        <f t="shared" si="0"/>
        <v>19</v>
      </c>
      <c r="AA7" s="95">
        <f t="shared" si="0"/>
        <v>2</v>
      </c>
      <c r="AB7" s="95">
        <f t="shared" si="0"/>
        <v>1</v>
      </c>
      <c r="AC7" s="95">
        <f t="shared" si="0"/>
        <v>19</v>
      </c>
    </row>
    <row r="8" spans="1:31" ht="13.5" customHeight="1">
      <c r="A8" s="85" t="s">
        <v>7</v>
      </c>
      <c r="B8" s="86" t="s">
        <v>260</v>
      </c>
      <c r="C8" s="85" t="s">
        <v>261</v>
      </c>
      <c r="D8" s="87">
        <f>+SUM(E8,+I8)</f>
        <v>317041</v>
      </c>
      <c r="E8" s="87">
        <f>+SUM(G8+H8)</f>
        <v>526</v>
      </c>
      <c r="F8" s="106">
        <f>IF(D8&gt;0,E8/D8*100,"-")</f>
        <v>0.16590914108900742</v>
      </c>
      <c r="G8" s="87">
        <v>526</v>
      </c>
      <c r="H8" s="87">
        <v>0</v>
      </c>
      <c r="I8" s="87">
        <f>+SUM(K8,+M8,O8+P8)</f>
        <v>316515</v>
      </c>
      <c r="J8" s="88">
        <f>IF(D8&gt;0,I8/D8*100,"-")</f>
        <v>99.834090858910997</v>
      </c>
      <c r="K8" s="87">
        <v>301375</v>
      </c>
      <c r="L8" s="88">
        <f>IF(D8&gt;0,K8/D8*100,"-")</f>
        <v>95.058683261786328</v>
      </c>
      <c r="M8" s="87">
        <v>0</v>
      </c>
      <c r="N8" s="88">
        <f>IF(D8&gt;0,M8/D8*100,"-")</f>
        <v>0</v>
      </c>
      <c r="O8" s="87">
        <v>0</v>
      </c>
      <c r="P8" s="87">
        <f>SUM(Q8:S8)</f>
        <v>15140</v>
      </c>
      <c r="Q8" s="87">
        <v>13459</v>
      </c>
      <c r="R8" s="87">
        <v>1681</v>
      </c>
      <c r="S8" s="87">
        <v>0</v>
      </c>
      <c r="T8" s="88">
        <f>IF(D8&gt;0,P8/D8*100,"-")</f>
        <v>4.7754075971246621</v>
      </c>
      <c r="U8" s="87">
        <v>5418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7</v>
      </c>
      <c r="B9" s="86" t="s">
        <v>264</v>
      </c>
      <c r="C9" s="85" t="s">
        <v>265</v>
      </c>
      <c r="D9" s="87">
        <f>+SUM(E9,+I9)</f>
        <v>100282</v>
      </c>
      <c r="E9" s="87">
        <f>+SUM(G9+H9)</f>
        <v>6780</v>
      </c>
      <c r="F9" s="106">
        <f>IF(D9&gt;0,E9/D9*100,"-")</f>
        <v>6.7609341656528583</v>
      </c>
      <c r="G9" s="87">
        <v>6780</v>
      </c>
      <c r="H9" s="87">
        <v>0</v>
      </c>
      <c r="I9" s="87">
        <f>+SUM(K9,+M9,O9+P9)</f>
        <v>93502</v>
      </c>
      <c r="J9" s="88">
        <f>IF(D9&gt;0,I9/D9*100,"-")</f>
        <v>93.239065834347144</v>
      </c>
      <c r="K9" s="87">
        <v>81481</v>
      </c>
      <c r="L9" s="88">
        <f>IF(D9&gt;0,K9/D9*100,"-")</f>
        <v>81.251869727368813</v>
      </c>
      <c r="M9" s="87">
        <v>0</v>
      </c>
      <c r="N9" s="88">
        <f>IF(D9&gt;0,M9/D9*100,"-")</f>
        <v>0</v>
      </c>
      <c r="O9" s="87">
        <v>0</v>
      </c>
      <c r="P9" s="87">
        <f>SUM(Q9:S9)</f>
        <v>12021</v>
      </c>
      <c r="Q9" s="87">
        <v>10208</v>
      </c>
      <c r="R9" s="87">
        <v>1813</v>
      </c>
      <c r="S9" s="87">
        <v>0</v>
      </c>
      <c r="T9" s="88">
        <f>IF(D9&gt;0,P9/D9*100,"-")</f>
        <v>11.98719610697832</v>
      </c>
      <c r="U9" s="87">
        <v>1619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7</v>
      </c>
      <c r="B10" s="86" t="s">
        <v>266</v>
      </c>
      <c r="C10" s="85" t="s">
        <v>267</v>
      </c>
      <c r="D10" s="87">
        <f>+SUM(E10,+I10)</f>
        <v>49551</v>
      </c>
      <c r="E10" s="87">
        <f>+SUM(G10+H10)</f>
        <v>550</v>
      </c>
      <c r="F10" s="106">
        <f>IF(D10&gt;0,E10/D10*100,"-")</f>
        <v>1.1099675082238503</v>
      </c>
      <c r="G10" s="87">
        <v>550</v>
      </c>
      <c r="H10" s="87">
        <v>0</v>
      </c>
      <c r="I10" s="87">
        <f>+SUM(K10,+M10,O10+P10)</f>
        <v>49001</v>
      </c>
      <c r="J10" s="88">
        <f>IF(D10&gt;0,I10/D10*100,"-")</f>
        <v>98.890032491776154</v>
      </c>
      <c r="K10" s="87">
        <v>16126</v>
      </c>
      <c r="L10" s="88">
        <f>IF(D10&gt;0,K10/D10*100,"-")</f>
        <v>32.544247341123288</v>
      </c>
      <c r="M10" s="87">
        <v>0</v>
      </c>
      <c r="N10" s="88">
        <f>IF(D10&gt;0,M10/D10*100,"-")</f>
        <v>0</v>
      </c>
      <c r="O10" s="87">
        <v>7144</v>
      </c>
      <c r="P10" s="87">
        <f>SUM(Q10:S10)</f>
        <v>25731</v>
      </c>
      <c r="Q10" s="87">
        <v>18381</v>
      </c>
      <c r="R10" s="87">
        <v>7065</v>
      </c>
      <c r="S10" s="87">
        <v>285</v>
      </c>
      <c r="T10" s="88">
        <f>IF(D10&gt;0,P10/D10*100,"-")</f>
        <v>51.928316280196164</v>
      </c>
      <c r="U10" s="87">
        <v>600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7</v>
      </c>
      <c r="B11" s="86" t="s">
        <v>268</v>
      </c>
      <c r="C11" s="85" t="s">
        <v>269</v>
      </c>
      <c r="D11" s="87">
        <f>+SUM(E11,+I11)</f>
        <v>115590</v>
      </c>
      <c r="E11" s="87">
        <f>+SUM(G11+H11)</f>
        <v>666</v>
      </c>
      <c r="F11" s="106">
        <f>IF(D11&gt;0,E11/D11*100,"-")</f>
        <v>0.57617440955099919</v>
      </c>
      <c r="G11" s="87">
        <v>666</v>
      </c>
      <c r="H11" s="87">
        <v>0</v>
      </c>
      <c r="I11" s="87">
        <f>+SUM(K11,+M11,O11+P11)</f>
        <v>114924</v>
      </c>
      <c r="J11" s="88">
        <f>IF(D11&gt;0,I11/D11*100,"-")</f>
        <v>99.423825590448999</v>
      </c>
      <c r="K11" s="87">
        <v>106649</v>
      </c>
      <c r="L11" s="88">
        <f>IF(D11&gt;0,K11/D11*100,"-")</f>
        <v>92.264901808114885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8275</v>
      </c>
      <c r="Q11" s="87">
        <v>7142</v>
      </c>
      <c r="R11" s="87">
        <v>1133</v>
      </c>
      <c r="S11" s="87">
        <v>0</v>
      </c>
      <c r="T11" s="88">
        <f>IF(D11&gt;0,P11/D11*100,"-")</f>
        <v>7.1589237823341119</v>
      </c>
      <c r="U11" s="87">
        <v>1248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7</v>
      </c>
      <c r="B12" s="86" t="s">
        <v>270</v>
      </c>
      <c r="C12" s="85" t="s">
        <v>271</v>
      </c>
      <c r="D12" s="87">
        <f>+SUM(E12,+I12)</f>
        <v>63611</v>
      </c>
      <c r="E12" s="87">
        <f>+SUM(G12+H12)</f>
        <v>5129</v>
      </c>
      <c r="F12" s="106">
        <f>IF(D12&gt;0,E12/D12*100,"-")</f>
        <v>8.0630708525255077</v>
      </c>
      <c r="G12" s="87">
        <v>5129</v>
      </c>
      <c r="H12" s="87">
        <v>0</v>
      </c>
      <c r="I12" s="87">
        <f>+SUM(K12,+M12,O12+P12)</f>
        <v>58482</v>
      </c>
      <c r="J12" s="88">
        <f>IF(D12&gt;0,I12/D12*100,"-")</f>
        <v>91.936929147474487</v>
      </c>
      <c r="K12" s="87">
        <v>40242</v>
      </c>
      <c r="L12" s="88">
        <f>IF(D12&gt;0,K12/D12*100,"-")</f>
        <v>63.262643253525333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18240</v>
      </c>
      <c r="Q12" s="87">
        <v>7877</v>
      </c>
      <c r="R12" s="87">
        <v>10363</v>
      </c>
      <c r="S12" s="87">
        <v>0</v>
      </c>
      <c r="T12" s="88">
        <f>IF(D12&gt;0,P12/D12*100,"-")</f>
        <v>28.674285893949158</v>
      </c>
      <c r="U12" s="87">
        <v>562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7</v>
      </c>
      <c r="B13" s="86" t="s">
        <v>272</v>
      </c>
      <c r="C13" s="85" t="s">
        <v>273</v>
      </c>
      <c r="D13" s="87">
        <f>+SUM(E13,+I13)</f>
        <v>62590</v>
      </c>
      <c r="E13" s="87">
        <f>+SUM(G13+H13)</f>
        <v>352</v>
      </c>
      <c r="F13" s="106">
        <f>IF(D13&gt;0,E13/D13*100,"-")</f>
        <v>0.56239015817223204</v>
      </c>
      <c r="G13" s="87">
        <v>352</v>
      </c>
      <c r="H13" s="87">
        <v>0</v>
      </c>
      <c r="I13" s="87">
        <f>+SUM(K13,+M13,O13+P13)</f>
        <v>62238</v>
      </c>
      <c r="J13" s="88">
        <f>IF(D13&gt;0,I13/D13*100,"-")</f>
        <v>99.437609841827765</v>
      </c>
      <c r="K13" s="87">
        <v>37087</v>
      </c>
      <c r="L13" s="88">
        <f>IF(D13&gt;0,K13/D13*100,"-")</f>
        <v>59.253874420833995</v>
      </c>
      <c r="M13" s="87">
        <v>0</v>
      </c>
      <c r="N13" s="88">
        <f>IF(D13&gt;0,M13/D13*100,"-")</f>
        <v>0</v>
      </c>
      <c r="O13" s="87">
        <v>62</v>
      </c>
      <c r="P13" s="87">
        <f>SUM(Q13:S13)</f>
        <v>25089</v>
      </c>
      <c r="Q13" s="87">
        <v>4040</v>
      </c>
      <c r="R13" s="87">
        <v>21049</v>
      </c>
      <c r="S13" s="87">
        <v>0</v>
      </c>
      <c r="T13" s="88">
        <f>IF(D13&gt;0,P13/D13*100,"-")</f>
        <v>40.084678063588427</v>
      </c>
      <c r="U13" s="87">
        <v>950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7</v>
      </c>
      <c r="B14" s="86" t="s">
        <v>274</v>
      </c>
      <c r="C14" s="85" t="s">
        <v>275</v>
      </c>
      <c r="D14" s="87">
        <f>+SUM(E14,+I14)</f>
        <v>142374</v>
      </c>
      <c r="E14" s="87">
        <f>+SUM(G14+H14)</f>
        <v>8464</v>
      </c>
      <c r="F14" s="106">
        <f>IF(D14&gt;0,E14/D14*100,"-")</f>
        <v>5.944905670979252</v>
      </c>
      <c r="G14" s="87">
        <v>8464</v>
      </c>
      <c r="H14" s="87">
        <v>0</v>
      </c>
      <c r="I14" s="87">
        <f>+SUM(K14,+M14,O14+P14)</f>
        <v>133910</v>
      </c>
      <c r="J14" s="88">
        <f>IF(D14&gt;0,I14/D14*100,"-")</f>
        <v>94.055094329020747</v>
      </c>
      <c r="K14" s="87">
        <v>123691</v>
      </c>
      <c r="L14" s="88">
        <f>IF(D14&gt;0,K14/D14*100,"-")</f>
        <v>86.877519771868464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10219</v>
      </c>
      <c r="Q14" s="87">
        <v>8831</v>
      </c>
      <c r="R14" s="87">
        <v>1388</v>
      </c>
      <c r="S14" s="87">
        <v>0</v>
      </c>
      <c r="T14" s="88">
        <f>IF(D14&gt;0,P14/D14*100,"-")</f>
        <v>7.1775745571522886</v>
      </c>
      <c r="U14" s="87">
        <v>1789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7</v>
      </c>
      <c r="B15" s="86" t="s">
        <v>276</v>
      </c>
      <c r="C15" s="85" t="s">
        <v>277</v>
      </c>
      <c r="D15" s="87">
        <f>+SUM(E15,+I15)</f>
        <v>65869</v>
      </c>
      <c r="E15" s="87">
        <f>+SUM(G15+H15)</f>
        <v>289</v>
      </c>
      <c r="F15" s="106">
        <f>IF(D15&gt;0,E15/D15*100,"-")</f>
        <v>0.43874963943584994</v>
      </c>
      <c r="G15" s="87">
        <v>289</v>
      </c>
      <c r="H15" s="87">
        <v>0</v>
      </c>
      <c r="I15" s="87">
        <f>+SUM(K15,+M15,O15+P15)</f>
        <v>65580</v>
      </c>
      <c r="J15" s="88">
        <f>IF(D15&gt;0,I15/D15*100,"-")</f>
        <v>99.561250360564145</v>
      </c>
      <c r="K15" s="87">
        <v>43490</v>
      </c>
      <c r="L15" s="88">
        <f>IF(D15&gt;0,K15/D15*100,"-")</f>
        <v>66.024988993304888</v>
      </c>
      <c r="M15" s="87">
        <v>0</v>
      </c>
      <c r="N15" s="88">
        <f>IF(D15&gt;0,M15/D15*100,"-")</f>
        <v>0</v>
      </c>
      <c r="O15" s="87">
        <v>1439</v>
      </c>
      <c r="P15" s="87">
        <f>SUM(Q15:S15)</f>
        <v>20651</v>
      </c>
      <c r="Q15" s="87">
        <v>17092</v>
      </c>
      <c r="R15" s="87">
        <v>3559</v>
      </c>
      <c r="S15" s="87">
        <v>0</v>
      </c>
      <c r="T15" s="88">
        <f>IF(D15&gt;0,P15/D15*100,"-")</f>
        <v>31.351622159134042</v>
      </c>
      <c r="U15" s="87">
        <v>399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7</v>
      </c>
      <c r="B16" s="86" t="s">
        <v>278</v>
      </c>
      <c r="C16" s="85" t="s">
        <v>279</v>
      </c>
      <c r="D16" s="87">
        <f>+SUM(E16,+I16)</f>
        <v>125887</v>
      </c>
      <c r="E16" s="87">
        <f>+SUM(G16+H16)</f>
        <v>3954</v>
      </c>
      <c r="F16" s="106">
        <f>IF(D16&gt;0,E16/D16*100,"-")</f>
        <v>3.1409120878247951</v>
      </c>
      <c r="G16" s="87">
        <v>3954</v>
      </c>
      <c r="H16" s="87">
        <v>0</v>
      </c>
      <c r="I16" s="87">
        <f>+SUM(K16,+M16,O16+P16)</f>
        <v>121933</v>
      </c>
      <c r="J16" s="88">
        <f>IF(D16&gt;0,I16/D16*100,"-")</f>
        <v>96.859087912175198</v>
      </c>
      <c r="K16" s="87">
        <v>69228</v>
      </c>
      <c r="L16" s="88">
        <f>IF(D16&gt;0,K16/D16*100,"-")</f>
        <v>54.992175522492396</v>
      </c>
      <c r="M16" s="87">
        <v>0</v>
      </c>
      <c r="N16" s="88">
        <f>IF(D16&gt;0,M16/D16*100,"-")</f>
        <v>0</v>
      </c>
      <c r="O16" s="87">
        <v>72</v>
      </c>
      <c r="P16" s="87">
        <f>SUM(Q16:S16)</f>
        <v>52633</v>
      </c>
      <c r="Q16" s="87">
        <v>25087</v>
      </c>
      <c r="R16" s="87">
        <v>27253</v>
      </c>
      <c r="S16" s="87">
        <v>293</v>
      </c>
      <c r="T16" s="88">
        <f>IF(D16&gt;0,P16/D16*100,"-")</f>
        <v>41.809718239373403</v>
      </c>
      <c r="U16" s="87">
        <v>1428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7</v>
      </c>
      <c r="B17" s="86" t="s">
        <v>280</v>
      </c>
      <c r="C17" s="85" t="s">
        <v>281</v>
      </c>
      <c r="D17" s="87">
        <f>+SUM(E17,+I17)</f>
        <v>54964</v>
      </c>
      <c r="E17" s="87">
        <f>+SUM(G17+H17)</f>
        <v>26159</v>
      </c>
      <c r="F17" s="106">
        <f>IF(D17&gt;0,E17/D17*100,"-")</f>
        <v>47.592969943963318</v>
      </c>
      <c r="G17" s="87">
        <v>26137</v>
      </c>
      <c r="H17" s="87">
        <v>22</v>
      </c>
      <c r="I17" s="87">
        <f>+SUM(K17,+M17,O17+P17)</f>
        <v>28805</v>
      </c>
      <c r="J17" s="88">
        <f>IF(D17&gt;0,I17/D17*100,"-")</f>
        <v>52.407030056036675</v>
      </c>
      <c r="K17" s="87">
        <v>7526</v>
      </c>
      <c r="L17" s="88">
        <f>IF(D17&gt;0,K17/D17*100,"-")</f>
        <v>13.692598791936542</v>
      </c>
      <c r="M17" s="87">
        <v>0</v>
      </c>
      <c r="N17" s="88">
        <f>IF(D17&gt;0,M17/D17*100,"-")</f>
        <v>0</v>
      </c>
      <c r="O17" s="87">
        <v>4962</v>
      </c>
      <c r="P17" s="87">
        <f>SUM(Q17:S17)</f>
        <v>16317</v>
      </c>
      <c r="Q17" s="87">
        <v>0</v>
      </c>
      <c r="R17" s="87">
        <v>14498</v>
      </c>
      <c r="S17" s="87">
        <v>1819</v>
      </c>
      <c r="T17" s="88">
        <f>IF(D17&gt;0,P17/D17*100,"-")</f>
        <v>29.686704024452371</v>
      </c>
      <c r="U17" s="87">
        <v>681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7</v>
      </c>
      <c r="B18" s="86" t="s">
        <v>282</v>
      </c>
      <c r="C18" s="85" t="s">
        <v>283</v>
      </c>
      <c r="D18" s="87">
        <f>+SUM(E18,+I18)</f>
        <v>45766</v>
      </c>
      <c r="E18" s="87">
        <f>+SUM(G18+H18)</f>
        <v>145</v>
      </c>
      <c r="F18" s="106">
        <f>IF(D18&gt;0,E18/D18*100,"-")</f>
        <v>0.3168290870952235</v>
      </c>
      <c r="G18" s="87">
        <v>145</v>
      </c>
      <c r="H18" s="87">
        <v>0</v>
      </c>
      <c r="I18" s="87">
        <f>+SUM(K18,+M18,O18+P18)</f>
        <v>45621</v>
      </c>
      <c r="J18" s="88">
        <f>IF(D18&gt;0,I18/D18*100,"-")</f>
        <v>99.683170912904771</v>
      </c>
      <c r="K18" s="87">
        <v>8449</v>
      </c>
      <c r="L18" s="88">
        <f>IF(D18&gt;0,K18/D18*100,"-")</f>
        <v>18.461303150810647</v>
      </c>
      <c r="M18" s="87">
        <v>0</v>
      </c>
      <c r="N18" s="88">
        <f>IF(D18&gt;0,M18/D18*100,"-")</f>
        <v>0</v>
      </c>
      <c r="O18" s="87">
        <v>18431</v>
      </c>
      <c r="P18" s="87">
        <f>SUM(Q18:S18)</f>
        <v>18741</v>
      </c>
      <c r="Q18" s="87">
        <v>3602</v>
      </c>
      <c r="R18" s="87">
        <v>832</v>
      </c>
      <c r="S18" s="87">
        <v>14307</v>
      </c>
      <c r="T18" s="88">
        <f>IF(D18&gt;0,P18/D18*100,"-")</f>
        <v>40.949613250010927</v>
      </c>
      <c r="U18" s="87">
        <v>340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7</v>
      </c>
      <c r="B19" s="86" t="s">
        <v>284</v>
      </c>
      <c r="C19" s="85" t="s">
        <v>285</v>
      </c>
      <c r="D19" s="87">
        <f>+SUM(E19,+I19)</f>
        <v>4518</v>
      </c>
      <c r="E19" s="87">
        <f>+SUM(G19+H19)</f>
        <v>0</v>
      </c>
      <c r="F19" s="106">
        <f>IF(D19&gt;0,E19/D19*100,"-")</f>
        <v>0</v>
      </c>
      <c r="G19" s="87">
        <v>0</v>
      </c>
      <c r="H19" s="87">
        <v>0</v>
      </c>
      <c r="I19" s="87">
        <f>+SUM(K19,+M19,O19+P19)</f>
        <v>4518</v>
      </c>
      <c r="J19" s="88">
        <f>IF(D19&gt;0,I19/D19*100,"-")</f>
        <v>100</v>
      </c>
      <c r="K19" s="87">
        <v>0</v>
      </c>
      <c r="L19" s="88">
        <f>IF(D19&gt;0,K19/D19*100,"-")</f>
        <v>0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4518</v>
      </c>
      <c r="Q19" s="87">
        <v>3248</v>
      </c>
      <c r="R19" s="87">
        <v>1270</v>
      </c>
      <c r="S19" s="87">
        <v>0</v>
      </c>
      <c r="T19" s="88">
        <f>IF(D19&gt;0,P19/D19*100,"-")</f>
        <v>100</v>
      </c>
      <c r="U19" s="87">
        <v>42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7</v>
      </c>
      <c r="B20" s="86" t="s">
        <v>286</v>
      </c>
      <c r="C20" s="85" t="s">
        <v>287</v>
      </c>
      <c r="D20" s="87">
        <f>+SUM(E20,+I20)</f>
        <v>3034</v>
      </c>
      <c r="E20" s="87">
        <f>+SUM(G20+H20)</f>
        <v>210</v>
      </c>
      <c r="F20" s="106">
        <f>IF(D20&gt;0,E20/D20*100,"-")</f>
        <v>6.9215557020435066</v>
      </c>
      <c r="G20" s="87">
        <v>210</v>
      </c>
      <c r="H20" s="87">
        <v>0</v>
      </c>
      <c r="I20" s="87">
        <f>+SUM(K20,+M20,O20+P20)</f>
        <v>2824</v>
      </c>
      <c r="J20" s="88">
        <f>IF(D20&gt;0,I20/D20*100,"-")</f>
        <v>93.078444297956494</v>
      </c>
      <c r="K20" s="87">
        <v>274</v>
      </c>
      <c r="L20" s="88">
        <f>IF(D20&gt;0,K20/D20*100,"-")</f>
        <v>9.0309822017139094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2550</v>
      </c>
      <c r="Q20" s="87">
        <v>1064</v>
      </c>
      <c r="R20" s="87">
        <v>1486</v>
      </c>
      <c r="S20" s="87">
        <v>0</v>
      </c>
      <c r="T20" s="88">
        <f>IF(D20&gt;0,P20/D20*100,"-")</f>
        <v>84.047462096242583</v>
      </c>
      <c r="U20" s="87">
        <v>34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7</v>
      </c>
      <c r="B21" s="86" t="s">
        <v>288</v>
      </c>
      <c r="C21" s="85" t="s">
        <v>289</v>
      </c>
      <c r="D21" s="87">
        <f>+SUM(E21,+I21)</f>
        <v>1735</v>
      </c>
      <c r="E21" s="87">
        <f>+SUM(G21+H21)</f>
        <v>83</v>
      </c>
      <c r="F21" s="106">
        <f>IF(D21&gt;0,E21/D21*100,"-")</f>
        <v>4.7838616714697402</v>
      </c>
      <c r="G21" s="87">
        <v>83</v>
      </c>
      <c r="H21" s="87">
        <v>0</v>
      </c>
      <c r="I21" s="87">
        <f>+SUM(K21,+M21,O21+P21)</f>
        <v>1652</v>
      </c>
      <c r="J21" s="88">
        <f>IF(D21&gt;0,I21/D21*100,"-")</f>
        <v>95.216138328530263</v>
      </c>
      <c r="K21" s="87">
        <v>0</v>
      </c>
      <c r="L21" s="88">
        <f>IF(D21&gt;0,K21/D21*100,"-")</f>
        <v>0</v>
      </c>
      <c r="M21" s="87">
        <v>0</v>
      </c>
      <c r="N21" s="88">
        <f>IF(D21&gt;0,M21/D21*100,"-")</f>
        <v>0</v>
      </c>
      <c r="O21" s="87">
        <v>88</v>
      </c>
      <c r="P21" s="87">
        <f>SUM(Q21:S21)</f>
        <v>1564</v>
      </c>
      <c r="Q21" s="87">
        <v>1135</v>
      </c>
      <c r="R21" s="87">
        <v>429</v>
      </c>
      <c r="S21" s="87">
        <v>0</v>
      </c>
      <c r="T21" s="88">
        <f>IF(D21&gt;0,P21/D21*100,"-")</f>
        <v>90.14409221902018</v>
      </c>
      <c r="U21" s="87">
        <v>15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7</v>
      </c>
      <c r="B22" s="86" t="s">
        <v>290</v>
      </c>
      <c r="C22" s="85" t="s">
        <v>291</v>
      </c>
      <c r="D22" s="87">
        <f>+SUM(E22,+I22)</f>
        <v>9361</v>
      </c>
      <c r="E22" s="87">
        <f>+SUM(G22+H22)</f>
        <v>1620</v>
      </c>
      <c r="F22" s="106">
        <f>IF(D22&gt;0,E22/D22*100,"-")</f>
        <v>17.305843392799915</v>
      </c>
      <c r="G22" s="87">
        <v>1620</v>
      </c>
      <c r="H22" s="87">
        <v>0</v>
      </c>
      <c r="I22" s="87">
        <f>+SUM(K22,+M22,O22+P22)</f>
        <v>7741</v>
      </c>
      <c r="J22" s="88">
        <f>IF(D22&gt;0,I22/D22*100,"-")</f>
        <v>82.694156607200085</v>
      </c>
      <c r="K22" s="87">
        <v>0</v>
      </c>
      <c r="L22" s="88">
        <f>IF(D22&gt;0,K22/D22*100,"-")</f>
        <v>0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7741</v>
      </c>
      <c r="Q22" s="87">
        <v>3622</v>
      </c>
      <c r="R22" s="87">
        <v>4119</v>
      </c>
      <c r="S22" s="87">
        <v>0</v>
      </c>
      <c r="T22" s="88">
        <f>IF(D22&gt;0,P22/D22*100,"-")</f>
        <v>82.694156607200085</v>
      </c>
      <c r="U22" s="87">
        <v>69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7</v>
      </c>
      <c r="B23" s="86" t="s">
        <v>292</v>
      </c>
      <c r="C23" s="85" t="s">
        <v>293</v>
      </c>
      <c r="D23" s="87">
        <f>+SUM(E23,+I23)</f>
        <v>13018</v>
      </c>
      <c r="E23" s="87">
        <f>+SUM(G23+H23)</f>
        <v>0</v>
      </c>
      <c r="F23" s="106">
        <f>IF(D23&gt;0,E23/D23*100,"-")</f>
        <v>0</v>
      </c>
      <c r="G23" s="87">
        <v>0</v>
      </c>
      <c r="H23" s="87">
        <v>0</v>
      </c>
      <c r="I23" s="87">
        <f>+SUM(K23,+M23,O23+P23)</f>
        <v>13018</v>
      </c>
      <c r="J23" s="88">
        <f>IF(D23&gt;0,I23/D23*100,"-")</f>
        <v>100</v>
      </c>
      <c r="K23" s="87">
        <v>7038</v>
      </c>
      <c r="L23" s="88">
        <f>IF(D23&gt;0,K23/D23*100,"-")</f>
        <v>54.063604240282679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5980</v>
      </c>
      <c r="Q23" s="87">
        <v>2080</v>
      </c>
      <c r="R23" s="87">
        <v>3900</v>
      </c>
      <c r="S23" s="87">
        <v>0</v>
      </c>
      <c r="T23" s="88">
        <f>IF(D23&gt;0,P23/D23*100,"-")</f>
        <v>45.936395759717314</v>
      </c>
      <c r="U23" s="87">
        <v>168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7</v>
      </c>
      <c r="B24" s="86" t="s">
        <v>294</v>
      </c>
      <c r="C24" s="85" t="s">
        <v>295</v>
      </c>
      <c r="D24" s="87">
        <f>+SUM(E24,+I24)</f>
        <v>11266</v>
      </c>
      <c r="E24" s="87">
        <f>+SUM(G24+H24)</f>
        <v>502</v>
      </c>
      <c r="F24" s="106">
        <f>IF(D24&gt;0,E24/D24*100,"-")</f>
        <v>4.4558849636073141</v>
      </c>
      <c r="G24" s="87">
        <v>502</v>
      </c>
      <c r="H24" s="87">
        <v>0</v>
      </c>
      <c r="I24" s="87">
        <f>+SUM(K24,+M24,O24+P24)</f>
        <v>10764</v>
      </c>
      <c r="J24" s="88">
        <f>IF(D24&gt;0,I24/D24*100,"-")</f>
        <v>95.544115036392682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3827</v>
      </c>
      <c r="P24" s="87">
        <f>SUM(Q24:S24)</f>
        <v>6937</v>
      </c>
      <c r="Q24" s="87">
        <v>1968</v>
      </c>
      <c r="R24" s="87">
        <v>4969</v>
      </c>
      <c r="S24" s="87">
        <v>0</v>
      </c>
      <c r="T24" s="88">
        <f>IF(D24&gt;0,P24/D24*100,"-")</f>
        <v>61.574649387537725</v>
      </c>
      <c r="U24" s="87">
        <v>991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7</v>
      </c>
      <c r="B25" s="86" t="s">
        <v>296</v>
      </c>
      <c r="C25" s="85" t="s">
        <v>297</v>
      </c>
      <c r="D25" s="87">
        <f>+SUM(E25,+I25)</f>
        <v>6271</v>
      </c>
      <c r="E25" s="87">
        <f>+SUM(G25+H25)</f>
        <v>0</v>
      </c>
      <c r="F25" s="106">
        <f>IF(D25&gt;0,E25/D25*100,"-")</f>
        <v>0</v>
      </c>
      <c r="G25" s="87">
        <v>0</v>
      </c>
      <c r="H25" s="87">
        <v>0</v>
      </c>
      <c r="I25" s="87">
        <f>+SUM(K25,+M25,O25+P25)</f>
        <v>6271</v>
      </c>
      <c r="J25" s="88">
        <f>IF(D25&gt;0,I25/D25*100,"-")</f>
        <v>100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6130</v>
      </c>
      <c r="P25" s="87">
        <f>SUM(Q25:S25)</f>
        <v>141</v>
      </c>
      <c r="Q25" s="87">
        <v>0</v>
      </c>
      <c r="R25" s="87">
        <v>141</v>
      </c>
      <c r="S25" s="87">
        <v>0</v>
      </c>
      <c r="T25" s="88">
        <f>IF(D25&gt;0,P25/D25*100,"-")</f>
        <v>2.248445224047201</v>
      </c>
      <c r="U25" s="87">
        <v>49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7</v>
      </c>
      <c r="B26" s="86" t="s">
        <v>298</v>
      </c>
      <c r="C26" s="85" t="s">
        <v>299</v>
      </c>
      <c r="D26" s="87">
        <f>+SUM(E26,+I26)</f>
        <v>11456</v>
      </c>
      <c r="E26" s="87">
        <f>+SUM(G26+H26)</f>
        <v>0</v>
      </c>
      <c r="F26" s="106">
        <f>IF(D26&gt;0,E26/D26*100,"-")</f>
        <v>0</v>
      </c>
      <c r="G26" s="87">
        <v>0</v>
      </c>
      <c r="H26" s="87">
        <v>0</v>
      </c>
      <c r="I26" s="87">
        <f>+SUM(K26,+M26,O26+P26)</f>
        <v>11456</v>
      </c>
      <c r="J26" s="88">
        <f>IF(D26&gt;0,I26/D26*100,"-")</f>
        <v>100</v>
      </c>
      <c r="K26" s="87">
        <v>0</v>
      </c>
      <c r="L26" s="88">
        <f>IF(D26&gt;0,K26/D26*100,"-")</f>
        <v>0</v>
      </c>
      <c r="M26" s="87">
        <v>0</v>
      </c>
      <c r="N26" s="88">
        <f>IF(D26&gt;0,M26/D26*100,"-")</f>
        <v>0</v>
      </c>
      <c r="O26" s="87">
        <v>7311</v>
      </c>
      <c r="P26" s="87">
        <f>SUM(Q26:S26)</f>
        <v>4145</v>
      </c>
      <c r="Q26" s="87">
        <v>1239</v>
      </c>
      <c r="R26" s="87">
        <v>2906</v>
      </c>
      <c r="S26" s="87">
        <v>0</v>
      </c>
      <c r="T26" s="88">
        <f>IF(D26&gt;0,P26/D26*100,"-")</f>
        <v>36.181913407821234</v>
      </c>
      <c r="U26" s="87">
        <v>139</v>
      </c>
      <c r="V26" s="85"/>
      <c r="W26" s="85"/>
      <c r="X26" s="85" t="s">
        <v>263</v>
      </c>
      <c r="Y26" s="85"/>
      <c r="Z26" s="85"/>
      <c r="AA26" s="85"/>
      <c r="AB26" s="85" t="s">
        <v>263</v>
      </c>
      <c r="AC26" s="85"/>
      <c r="AD26" s="184" t="s">
        <v>262</v>
      </c>
    </row>
    <row r="27" spans="1:30" ht="13.5" customHeight="1">
      <c r="A27" s="85" t="s">
        <v>7</v>
      </c>
      <c r="B27" s="86" t="s">
        <v>300</v>
      </c>
      <c r="C27" s="85" t="s">
        <v>301</v>
      </c>
      <c r="D27" s="87">
        <f>+SUM(E27,+I27)</f>
        <v>4390</v>
      </c>
      <c r="E27" s="87">
        <f>+SUM(G27+H27)</f>
        <v>9</v>
      </c>
      <c r="F27" s="106">
        <f>IF(D27&gt;0,E27/D27*100,"-")</f>
        <v>0.20501138952164011</v>
      </c>
      <c r="G27" s="87">
        <v>7</v>
      </c>
      <c r="H27" s="87">
        <v>2</v>
      </c>
      <c r="I27" s="87">
        <f>+SUM(K27,+M27,O27+P27)</f>
        <v>4381</v>
      </c>
      <c r="J27" s="88">
        <f>IF(D27&gt;0,I27/D27*100,"-")</f>
        <v>99.79498861047837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4381</v>
      </c>
      <c r="Q27" s="87">
        <v>465</v>
      </c>
      <c r="R27" s="87">
        <v>3916</v>
      </c>
      <c r="S27" s="87">
        <v>0</v>
      </c>
      <c r="T27" s="88">
        <f>IF(D27&gt;0,P27/D27*100,"-")</f>
        <v>99.79498861047837</v>
      </c>
      <c r="U27" s="87">
        <v>27</v>
      </c>
      <c r="V27" s="85"/>
      <c r="W27" s="85"/>
      <c r="X27" s="85"/>
      <c r="Y27" s="85" t="s">
        <v>263</v>
      </c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7</v>
      </c>
      <c r="B28" s="86" t="s">
        <v>302</v>
      </c>
      <c r="C28" s="85" t="s">
        <v>303</v>
      </c>
      <c r="D28" s="87">
        <f>+SUM(E28,+I28)</f>
        <v>41950</v>
      </c>
      <c r="E28" s="87">
        <f>+SUM(G28+H28)</f>
        <v>16</v>
      </c>
      <c r="F28" s="106">
        <f>IF(D28&gt;0,E28/D28*100,"-")</f>
        <v>3.8140643623361142E-2</v>
      </c>
      <c r="G28" s="87">
        <v>16</v>
      </c>
      <c r="H28" s="87">
        <v>0</v>
      </c>
      <c r="I28" s="87">
        <f>+SUM(K28,+M28,O28+P28)</f>
        <v>41934</v>
      </c>
      <c r="J28" s="88">
        <f>IF(D28&gt;0,I28/D28*100,"-")</f>
        <v>99.961859356376635</v>
      </c>
      <c r="K28" s="87">
        <v>6987</v>
      </c>
      <c r="L28" s="88">
        <f>IF(D28&gt;0,K28/D28*100,"-")</f>
        <v>16.65554231227652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34947</v>
      </c>
      <c r="Q28" s="87">
        <v>14419</v>
      </c>
      <c r="R28" s="87">
        <v>20509</v>
      </c>
      <c r="S28" s="87">
        <v>19</v>
      </c>
      <c r="T28" s="88">
        <f>IF(D28&gt;0,P28/D28*100,"-")</f>
        <v>83.306317044100126</v>
      </c>
      <c r="U28" s="87">
        <v>760</v>
      </c>
      <c r="V28" s="85"/>
      <c r="W28" s="85"/>
      <c r="X28" s="85"/>
      <c r="Y28" s="85" t="s">
        <v>263</v>
      </c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7</v>
      </c>
      <c r="B29" s="86" t="s">
        <v>304</v>
      </c>
      <c r="C29" s="85" t="s">
        <v>305</v>
      </c>
      <c r="D29" s="87">
        <f>+SUM(E29,+I29)</f>
        <v>13100</v>
      </c>
      <c r="E29" s="87">
        <f>+SUM(G29+H29)</f>
        <v>123</v>
      </c>
      <c r="F29" s="106">
        <f>IF(D29&gt;0,E29/D29*100,"-")</f>
        <v>0.93893129770992367</v>
      </c>
      <c r="G29" s="87">
        <v>123</v>
      </c>
      <c r="H29" s="87">
        <v>0</v>
      </c>
      <c r="I29" s="87">
        <f>+SUM(K29,+M29,O29+P29)</f>
        <v>12977</v>
      </c>
      <c r="J29" s="88">
        <f>IF(D29&gt;0,I29/D29*100,"-")</f>
        <v>99.061068702290072</v>
      </c>
      <c r="K29" s="87">
        <v>12977</v>
      </c>
      <c r="L29" s="88">
        <f>IF(D29&gt;0,K29/D29*100,"-")</f>
        <v>99.061068702290072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0</v>
      </c>
      <c r="Q29" s="87">
        <v>0</v>
      </c>
      <c r="R29" s="87">
        <v>0</v>
      </c>
      <c r="S29" s="87">
        <v>0</v>
      </c>
      <c r="T29" s="88">
        <f>IF(D29&gt;0,P29/D29*100,"-")</f>
        <v>0</v>
      </c>
      <c r="U29" s="87">
        <v>99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7</v>
      </c>
      <c r="B30" s="86" t="s">
        <v>306</v>
      </c>
      <c r="C30" s="85" t="s">
        <v>307</v>
      </c>
      <c r="D30" s="87">
        <f>+SUM(E30,+I30)</f>
        <v>29005</v>
      </c>
      <c r="E30" s="87">
        <f>+SUM(G30+H30)</f>
        <v>366</v>
      </c>
      <c r="F30" s="106">
        <f>IF(D30&gt;0,E30/D30*100,"-")</f>
        <v>1.2618514049301846</v>
      </c>
      <c r="G30" s="87">
        <v>366</v>
      </c>
      <c r="H30" s="87">
        <v>0</v>
      </c>
      <c r="I30" s="87">
        <f>+SUM(K30,+M30,O30+P30)</f>
        <v>28639</v>
      </c>
      <c r="J30" s="88">
        <f>IF(D30&gt;0,I30/D30*100,"-")</f>
        <v>98.738148595069816</v>
      </c>
      <c r="K30" s="87">
        <v>27951</v>
      </c>
      <c r="L30" s="88">
        <f>IF(D30&gt;0,K30/D30*100,"-")</f>
        <v>96.366143768315808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688</v>
      </c>
      <c r="Q30" s="87">
        <v>190</v>
      </c>
      <c r="R30" s="87">
        <v>491</v>
      </c>
      <c r="S30" s="87">
        <v>7</v>
      </c>
      <c r="T30" s="88">
        <f>IF(D30&gt;0,P30/D30*100,"-")</f>
        <v>2.3720048267540079</v>
      </c>
      <c r="U30" s="87">
        <v>862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7</v>
      </c>
      <c r="B31" s="86" t="s">
        <v>308</v>
      </c>
      <c r="C31" s="85" t="s">
        <v>309</v>
      </c>
      <c r="D31" s="87">
        <f>+SUM(E31,+I31)</f>
        <v>17899</v>
      </c>
      <c r="E31" s="87">
        <f>+SUM(G31+H31)</f>
        <v>0</v>
      </c>
      <c r="F31" s="106">
        <f>IF(D31&gt;0,E31/D31*100,"-")</f>
        <v>0</v>
      </c>
      <c r="G31" s="87">
        <v>0</v>
      </c>
      <c r="H31" s="87">
        <v>0</v>
      </c>
      <c r="I31" s="87">
        <f>+SUM(K31,+M31,O31+P31)</f>
        <v>17899</v>
      </c>
      <c r="J31" s="88">
        <f>IF(D31&gt;0,I31/D31*100,"-")</f>
        <v>100</v>
      </c>
      <c r="K31" s="87">
        <v>8431</v>
      </c>
      <c r="L31" s="88">
        <f>IF(D31&gt;0,K31/D31*100,"-")</f>
        <v>47.103190122353205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9468</v>
      </c>
      <c r="Q31" s="87">
        <v>7290</v>
      </c>
      <c r="R31" s="87">
        <v>2178</v>
      </c>
      <c r="S31" s="87">
        <v>0</v>
      </c>
      <c r="T31" s="88">
        <f>IF(D31&gt;0,P31/D31*100,"-")</f>
        <v>52.896809877646803</v>
      </c>
      <c r="U31" s="87">
        <v>400</v>
      </c>
      <c r="V31" s="85"/>
      <c r="W31" s="85"/>
      <c r="X31" s="85"/>
      <c r="Y31" s="85" t="s">
        <v>263</v>
      </c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7</v>
      </c>
      <c r="B32" s="86" t="s">
        <v>310</v>
      </c>
      <c r="C32" s="85" t="s">
        <v>311</v>
      </c>
      <c r="D32" s="87">
        <f>+SUM(E32,+I32)</f>
        <v>22350</v>
      </c>
      <c r="E32" s="87">
        <f>+SUM(G32+H32)</f>
        <v>1543</v>
      </c>
      <c r="F32" s="106">
        <f>IF(D32&gt;0,E32/D32*100,"-")</f>
        <v>6.9038031319910518</v>
      </c>
      <c r="G32" s="87">
        <v>1543</v>
      </c>
      <c r="H32" s="87">
        <v>0</v>
      </c>
      <c r="I32" s="87">
        <f>+SUM(K32,+M32,O32+P32)</f>
        <v>20807</v>
      </c>
      <c r="J32" s="88">
        <f>IF(D32&gt;0,I32/D32*100,"-")</f>
        <v>93.096196868008946</v>
      </c>
      <c r="K32" s="87">
        <v>9096</v>
      </c>
      <c r="L32" s="88">
        <f>IF(D32&gt;0,K32/D32*100,"-")</f>
        <v>40.697986577181204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11711</v>
      </c>
      <c r="Q32" s="87">
        <v>2334</v>
      </c>
      <c r="R32" s="87">
        <v>9377</v>
      </c>
      <c r="S32" s="87">
        <v>0</v>
      </c>
      <c r="T32" s="88">
        <f>IF(D32&gt;0,P32/D32*100,"-")</f>
        <v>52.398210290827741</v>
      </c>
      <c r="U32" s="87">
        <v>188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7</v>
      </c>
      <c r="B33" s="86" t="s">
        <v>312</v>
      </c>
      <c r="C33" s="85" t="s">
        <v>313</v>
      </c>
      <c r="D33" s="87">
        <f>+SUM(E33,+I33)</f>
        <v>35693</v>
      </c>
      <c r="E33" s="87">
        <f>+SUM(G33+H33)</f>
        <v>445</v>
      </c>
      <c r="F33" s="106">
        <f>IF(D33&gt;0,E33/D33*100,"-")</f>
        <v>1.2467430588630823</v>
      </c>
      <c r="G33" s="87">
        <v>445</v>
      </c>
      <c r="H33" s="87">
        <v>0</v>
      </c>
      <c r="I33" s="87">
        <f>+SUM(K33,+M33,O33+P33)</f>
        <v>35248</v>
      </c>
      <c r="J33" s="88">
        <f>IF(D33&gt;0,I33/D33*100,"-")</f>
        <v>98.753256941136911</v>
      </c>
      <c r="K33" s="87">
        <v>10753</v>
      </c>
      <c r="L33" s="88">
        <f>IF(D33&gt;0,K33/D33*100,"-")</f>
        <v>30.126355307763426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24495</v>
      </c>
      <c r="Q33" s="87">
        <v>13166</v>
      </c>
      <c r="R33" s="87">
        <v>11329</v>
      </c>
      <c r="S33" s="87">
        <v>0</v>
      </c>
      <c r="T33" s="88">
        <f>IF(D33&gt;0,P33/D33*100,"-")</f>
        <v>68.626901633373492</v>
      </c>
      <c r="U33" s="87">
        <v>720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7</v>
      </c>
      <c r="B34" s="86" t="s">
        <v>314</v>
      </c>
      <c r="C34" s="85" t="s">
        <v>315</v>
      </c>
      <c r="D34" s="87">
        <f>+SUM(E34,+I34)</f>
        <v>20007</v>
      </c>
      <c r="E34" s="87">
        <f>+SUM(G34+H34)</f>
        <v>0</v>
      </c>
      <c r="F34" s="106">
        <f>IF(D34&gt;0,E34/D34*100,"-")</f>
        <v>0</v>
      </c>
      <c r="G34" s="87">
        <v>0</v>
      </c>
      <c r="H34" s="87">
        <v>0</v>
      </c>
      <c r="I34" s="87">
        <f>+SUM(K34,+M34,O34+P34)</f>
        <v>20007</v>
      </c>
      <c r="J34" s="88">
        <f>IF(D34&gt;0,I34/D34*100,"-")</f>
        <v>100</v>
      </c>
      <c r="K34" s="87">
        <v>13186</v>
      </c>
      <c r="L34" s="88">
        <f>IF(D34&gt;0,K34/D34*100,"-")</f>
        <v>65.906932573599235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6821</v>
      </c>
      <c r="Q34" s="87">
        <v>0</v>
      </c>
      <c r="R34" s="87">
        <v>0</v>
      </c>
      <c r="S34" s="87">
        <v>6821</v>
      </c>
      <c r="T34" s="88">
        <f>IF(D34&gt;0,P34/D34*100,"-")</f>
        <v>34.093067426400758</v>
      </c>
      <c r="U34" s="87">
        <v>149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7</v>
      </c>
      <c r="B35" s="86" t="s">
        <v>316</v>
      </c>
      <c r="C35" s="85" t="s">
        <v>317</v>
      </c>
      <c r="D35" s="87">
        <f>+SUM(E35,+I35)</f>
        <v>40531</v>
      </c>
      <c r="E35" s="87">
        <f>+SUM(G35+H35)</f>
        <v>56</v>
      </c>
      <c r="F35" s="106">
        <f>IF(D35&gt;0,E35/D35*100,"-")</f>
        <v>0.1381658483629814</v>
      </c>
      <c r="G35" s="87">
        <v>56</v>
      </c>
      <c r="H35" s="87">
        <v>0</v>
      </c>
      <c r="I35" s="87">
        <f>+SUM(K35,+M35,O35+P35)</f>
        <v>40475</v>
      </c>
      <c r="J35" s="88">
        <f>IF(D35&gt;0,I35/D35*100,"-")</f>
        <v>99.861834151637012</v>
      </c>
      <c r="K35" s="87">
        <v>24021</v>
      </c>
      <c r="L35" s="88">
        <f>IF(D35&gt;0,K35/D35*100,"-")</f>
        <v>59.265747205842445</v>
      </c>
      <c r="M35" s="87">
        <v>0</v>
      </c>
      <c r="N35" s="88">
        <f>IF(D35&gt;0,M35/D35*100,"-")</f>
        <v>0</v>
      </c>
      <c r="O35" s="87">
        <v>699</v>
      </c>
      <c r="P35" s="87">
        <f>SUM(Q35:S35)</f>
        <v>15755</v>
      </c>
      <c r="Q35" s="87">
        <v>8272</v>
      </c>
      <c r="R35" s="87">
        <v>4868</v>
      </c>
      <c r="S35" s="87">
        <v>2615</v>
      </c>
      <c r="T35" s="88">
        <f>IF(D35&gt;0,P35/D35*100,"-")</f>
        <v>38.871481088549501</v>
      </c>
      <c r="U35" s="87">
        <v>217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7</v>
      </c>
      <c r="B36" s="86" t="s">
        <v>318</v>
      </c>
      <c r="C36" s="85" t="s">
        <v>319</v>
      </c>
      <c r="D36" s="87">
        <f>+SUM(E36,+I36)</f>
        <v>705</v>
      </c>
      <c r="E36" s="87">
        <f>+SUM(G36+H36)</f>
        <v>0</v>
      </c>
      <c r="F36" s="106">
        <f>IF(D36&gt;0,E36/D36*100,"-")</f>
        <v>0</v>
      </c>
      <c r="G36" s="87">
        <v>0</v>
      </c>
      <c r="H36" s="87">
        <v>0</v>
      </c>
      <c r="I36" s="87">
        <f>+SUM(K36,+M36,O36+P36)</f>
        <v>705</v>
      </c>
      <c r="J36" s="88">
        <f>IF(D36&gt;0,I36/D36*100,"-")</f>
        <v>100</v>
      </c>
      <c r="K36" s="87">
        <v>246</v>
      </c>
      <c r="L36" s="88">
        <f>IF(D36&gt;0,K36/D36*100,"-")</f>
        <v>34.893617021276597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459</v>
      </c>
      <c r="Q36" s="87">
        <v>221</v>
      </c>
      <c r="R36" s="87">
        <v>238</v>
      </c>
      <c r="S36" s="87">
        <v>0</v>
      </c>
      <c r="T36" s="88">
        <f>IF(D36&gt;0,P36/D36*100,"-")</f>
        <v>65.106382978723403</v>
      </c>
      <c r="U36" s="87">
        <v>8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7</v>
      </c>
      <c r="B37" s="86" t="s">
        <v>320</v>
      </c>
      <c r="C37" s="85" t="s">
        <v>321</v>
      </c>
      <c r="D37" s="87">
        <f>+SUM(E37,+I37)</f>
        <v>906</v>
      </c>
      <c r="E37" s="87">
        <f>+SUM(G37+H37)</f>
        <v>92</v>
      </c>
      <c r="F37" s="106">
        <f>IF(D37&gt;0,E37/D37*100,"-")</f>
        <v>10.154525386313466</v>
      </c>
      <c r="G37" s="87">
        <v>92</v>
      </c>
      <c r="H37" s="87">
        <v>0</v>
      </c>
      <c r="I37" s="87">
        <f>+SUM(K37,+M37,O37+P37)</f>
        <v>814</v>
      </c>
      <c r="J37" s="88">
        <f>IF(D37&gt;0,I37/D37*100,"-")</f>
        <v>89.845474613686534</v>
      </c>
      <c r="K37" s="87">
        <v>559</v>
      </c>
      <c r="L37" s="88">
        <f>IF(D37&gt;0,K37/D37*100,"-")</f>
        <v>61.699779249448127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255</v>
      </c>
      <c r="Q37" s="87">
        <v>0</v>
      </c>
      <c r="R37" s="87">
        <v>255</v>
      </c>
      <c r="S37" s="87">
        <v>0</v>
      </c>
      <c r="T37" s="88">
        <f>IF(D37&gt;0,P37/D37*100,"-")</f>
        <v>28.14569536423841</v>
      </c>
      <c r="U37" s="87">
        <v>12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7</v>
      </c>
      <c r="B38" s="86" t="s">
        <v>322</v>
      </c>
      <c r="C38" s="85" t="s">
        <v>323</v>
      </c>
      <c r="D38" s="87">
        <f>+SUM(E38,+I38)</f>
        <v>670</v>
      </c>
      <c r="E38" s="87">
        <f>+SUM(G38+H38)</f>
        <v>0</v>
      </c>
      <c r="F38" s="106">
        <f>IF(D38&gt;0,E38/D38*100,"-")</f>
        <v>0</v>
      </c>
      <c r="G38" s="87">
        <v>0</v>
      </c>
      <c r="H38" s="87">
        <v>0</v>
      </c>
      <c r="I38" s="87">
        <f>+SUM(K38,+M38,O38+P38)</f>
        <v>670</v>
      </c>
      <c r="J38" s="88">
        <f>IF(D38&gt;0,I38/D38*100,"-")</f>
        <v>100</v>
      </c>
      <c r="K38" s="87">
        <v>0</v>
      </c>
      <c r="L38" s="88">
        <f>IF(D38&gt;0,K38/D38*100,"-")</f>
        <v>0</v>
      </c>
      <c r="M38" s="87">
        <v>0</v>
      </c>
      <c r="N38" s="88">
        <f>IF(D38&gt;0,M38/D38*100,"-")</f>
        <v>0</v>
      </c>
      <c r="O38" s="87">
        <v>670</v>
      </c>
      <c r="P38" s="87">
        <f>SUM(Q38:S38)</f>
        <v>0</v>
      </c>
      <c r="Q38" s="87">
        <v>0</v>
      </c>
      <c r="R38" s="87">
        <v>0</v>
      </c>
      <c r="S38" s="87">
        <v>0</v>
      </c>
      <c r="T38" s="88">
        <f>IF(D38&gt;0,P38/D38*100,"-")</f>
        <v>0</v>
      </c>
      <c r="U38" s="87">
        <v>5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7</v>
      </c>
      <c r="B39" s="86" t="s">
        <v>324</v>
      </c>
      <c r="C39" s="85" t="s">
        <v>325</v>
      </c>
      <c r="D39" s="87">
        <f>+SUM(E39,+I39)</f>
        <v>344</v>
      </c>
      <c r="E39" s="87">
        <f>+SUM(G39+H39)</f>
        <v>0</v>
      </c>
      <c r="F39" s="106">
        <f>IF(D39&gt;0,E39/D39*100,"-")</f>
        <v>0</v>
      </c>
      <c r="G39" s="87">
        <v>0</v>
      </c>
      <c r="H39" s="87">
        <v>0</v>
      </c>
      <c r="I39" s="87">
        <f>+SUM(K39,+M39,O39+P39)</f>
        <v>344</v>
      </c>
      <c r="J39" s="88">
        <f>IF(D39&gt;0,I39/D39*100,"-")</f>
        <v>100</v>
      </c>
      <c r="K39" s="87">
        <v>0</v>
      </c>
      <c r="L39" s="88">
        <f>IF(D39&gt;0,K39/D39*100,"-")</f>
        <v>0</v>
      </c>
      <c r="M39" s="87">
        <v>0</v>
      </c>
      <c r="N39" s="88">
        <f>IF(D39&gt;0,M39/D39*100,"-")</f>
        <v>0</v>
      </c>
      <c r="O39" s="87">
        <v>344</v>
      </c>
      <c r="P39" s="87">
        <f>SUM(Q39:S39)</f>
        <v>0</v>
      </c>
      <c r="Q39" s="87">
        <v>0</v>
      </c>
      <c r="R39" s="87">
        <v>0</v>
      </c>
      <c r="S39" s="87">
        <v>0</v>
      </c>
      <c r="T39" s="88">
        <f>IF(D39&gt;0,P39/D39*100,"-")</f>
        <v>0</v>
      </c>
      <c r="U39" s="87">
        <v>2</v>
      </c>
      <c r="V39" s="85"/>
      <c r="W39" s="85"/>
      <c r="X39" s="85"/>
      <c r="Y39" s="85" t="s">
        <v>263</v>
      </c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7</v>
      </c>
      <c r="B40" s="86" t="s">
        <v>326</v>
      </c>
      <c r="C40" s="85" t="s">
        <v>327</v>
      </c>
      <c r="D40" s="87">
        <f>+SUM(E40,+I40)</f>
        <v>1180</v>
      </c>
      <c r="E40" s="87">
        <f>+SUM(G40+H40)</f>
        <v>712</v>
      </c>
      <c r="F40" s="106">
        <f>IF(D40&gt;0,E40/D40*100,"-")</f>
        <v>60.33898305084746</v>
      </c>
      <c r="G40" s="87">
        <v>712</v>
      </c>
      <c r="H40" s="87">
        <v>0</v>
      </c>
      <c r="I40" s="87">
        <f>+SUM(K40,+M40,O40+P40)</f>
        <v>468</v>
      </c>
      <c r="J40" s="88">
        <f>IF(D40&gt;0,I40/D40*100,"-")</f>
        <v>39.661016949152547</v>
      </c>
      <c r="K40" s="87">
        <v>0</v>
      </c>
      <c r="L40" s="88">
        <f>IF(D40&gt;0,K40/D40*100,"-")</f>
        <v>0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468</v>
      </c>
      <c r="Q40" s="87">
        <v>0</v>
      </c>
      <c r="R40" s="87">
        <v>468</v>
      </c>
      <c r="S40" s="87">
        <v>0</v>
      </c>
      <c r="T40" s="88">
        <f>IF(D40&gt;0,P40/D40*100,"-")</f>
        <v>39.661016949152547</v>
      </c>
      <c r="U40" s="87">
        <v>45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7</v>
      </c>
      <c r="B41" s="86" t="s">
        <v>328</v>
      </c>
      <c r="C41" s="85" t="s">
        <v>329</v>
      </c>
      <c r="D41" s="87">
        <f>+SUM(E41,+I41)</f>
        <v>548</v>
      </c>
      <c r="E41" s="87">
        <f>+SUM(G41+H41)</f>
        <v>5</v>
      </c>
      <c r="F41" s="106">
        <f>IF(D41&gt;0,E41/D41*100,"-")</f>
        <v>0.91240875912408748</v>
      </c>
      <c r="G41" s="87">
        <v>5</v>
      </c>
      <c r="H41" s="87">
        <v>0</v>
      </c>
      <c r="I41" s="87">
        <f>+SUM(K41,+M41,O41+P41)</f>
        <v>543</v>
      </c>
      <c r="J41" s="88">
        <f>IF(D41&gt;0,I41/D41*100,"-")</f>
        <v>99.087591240875923</v>
      </c>
      <c r="K41" s="87">
        <v>0</v>
      </c>
      <c r="L41" s="88">
        <f>IF(D41&gt;0,K41/D41*100,"-")</f>
        <v>0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543</v>
      </c>
      <c r="Q41" s="87">
        <v>271</v>
      </c>
      <c r="R41" s="87">
        <v>272</v>
      </c>
      <c r="S41" s="87">
        <v>0</v>
      </c>
      <c r="T41" s="88">
        <f>IF(D41&gt;0,P41/D41*100,"-")</f>
        <v>99.087591240875923</v>
      </c>
      <c r="U41" s="87">
        <v>5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7</v>
      </c>
      <c r="B42" s="86" t="s">
        <v>330</v>
      </c>
      <c r="C42" s="85" t="s">
        <v>331</v>
      </c>
      <c r="D42" s="87">
        <f>+SUM(E42,+I42)</f>
        <v>1188</v>
      </c>
      <c r="E42" s="87">
        <f>+SUM(G42+H42)</f>
        <v>56</v>
      </c>
      <c r="F42" s="106">
        <f>IF(D42&gt;0,E42/D42*100,"-")</f>
        <v>4.7138047138047137</v>
      </c>
      <c r="G42" s="87">
        <v>56</v>
      </c>
      <c r="H42" s="87">
        <v>0</v>
      </c>
      <c r="I42" s="87">
        <f>+SUM(K42,+M42,O42+P42)</f>
        <v>1132</v>
      </c>
      <c r="J42" s="88">
        <f>IF(D42&gt;0,I42/D42*100,"-")</f>
        <v>95.28619528619528</v>
      </c>
      <c r="K42" s="87">
        <v>0</v>
      </c>
      <c r="L42" s="88">
        <f>IF(D42&gt;0,K42/D42*100,"-")</f>
        <v>0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1132</v>
      </c>
      <c r="Q42" s="87">
        <v>0</v>
      </c>
      <c r="R42" s="87">
        <v>0</v>
      </c>
      <c r="S42" s="87">
        <v>1132</v>
      </c>
      <c r="T42" s="88">
        <f>IF(D42&gt;0,P42/D42*100,"-")</f>
        <v>95.28619528619528</v>
      </c>
      <c r="U42" s="87">
        <v>12</v>
      </c>
      <c r="V42" s="85" t="s">
        <v>263</v>
      </c>
      <c r="W42" s="85"/>
      <c r="X42" s="85"/>
      <c r="Y42" s="85"/>
      <c r="Z42" s="85"/>
      <c r="AA42" s="85" t="s">
        <v>263</v>
      </c>
      <c r="AB42" s="85"/>
      <c r="AC42" s="85"/>
      <c r="AD42" s="184" t="s">
        <v>262</v>
      </c>
    </row>
    <row r="43" spans="1:30" ht="13.5" customHeight="1">
      <c r="A43" s="85" t="s">
        <v>7</v>
      </c>
      <c r="B43" s="86" t="s">
        <v>332</v>
      </c>
      <c r="C43" s="85" t="s">
        <v>333</v>
      </c>
      <c r="D43" s="87">
        <f>+SUM(E43,+I43)</f>
        <v>1316</v>
      </c>
      <c r="E43" s="87">
        <f>+SUM(G43+H43)</f>
        <v>0</v>
      </c>
      <c r="F43" s="106">
        <f>IF(D43&gt;0,E43/D43*100,"-")</f>
        <v>0</v>
      </c>
      <c r="G43" s="87">
        <v>0</v>
      </c>
      <c r="H43" s="87">
        <v>0</v>
      </c>
      <c r="I43" s="87">
        <f>+SUM(K43,+M43,O43+P43)</f>
        <v>1316</v>
      </c>
      <c r="J43" s="88">
        <f>IF(D43&gt;0,I43/D43*100,"-")</f>
        <v>100</v>
      </c>
      <c r="K43" s="87">
        <v>0</v>
      </c>
      <c r="L43" s="88">
        <f>IF(D43&gt;0,K43/D43*100,"-")</f>
        <v>0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1316</v>
      </c>
      <c r="Q43" s="87">
        <v>1316</v>
      </c>
      <c r="R43" s="87">
        <v>0</v>
      </c>
      <c r="S43" s="87">
        <v>0</v>
      </c>
      <c r="T43" s="88">
        <f>IF(D43&gt;0,P43/D43*100,"-")</f>
        <v>100</v>
      </c>
      <c r="U43" s="87">
        <v>29</v>
      </c>
      <c r="V43" s="85"/>
      <c r="W43" s="85"/>
      <c r="X43" s="85"/>
      <c r="Y43" s="85" t="s">
        <v>263</v>
      </c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7</v>
      </c>
      <c r="B44" s="86" t="s">
        <v>334</v>
      </c>
      <c r="C44" s="85" t="s">
        <v>335</v>
      </c>
      <c r="D44" s="87">
        <f>+SUM(E44,+I44)</f>
        <v>7425</v>
      </c>
      <c r="E44" s="87">
        <f>+SUM(G44+H44)</f>
        <v>1738</v>
      </c>
      <c r="F44" s="106">
        <f>IF(D44&gt;0,E44/D44*100,"-")</f>
        <v>23.407407407407408</v>
      </c>
      <c r="G44" s="87">
        <v>1738</v>
      </c>
      <c r="H44" s="87">
        <v>0</v>
      </c>
      <c r="I44" s="87">
        <f>+SUM(K44,+M44,O44+P44)</f>
        <v>5687</v>
      </c>
      <c r="J44" s="88">
        <f>IF(D44&gt;0,I44/D44*100,"-")</f>
        <v>76.592592592592595</v>
      </c>
      <c r="K44" s="87">
        <v>3214</v>
      </c>
      <c r="L44" s="88">
        <f>IF(D44&gt;0,K44/D44*100,"-")</f>
        <v>43.28619528619528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2473</v>
      </c>
      <c r="Q44" s="87">
        <v>0</v>
      </c>
      <c r="R44" s="87">
        <v>320</v>
      </c>
      <c r="S44" s="87">
        <v>2153</v>
      </c>
      <c r="T44" s="88">
        <f>IF(D44&gt;0,P44/D44*100,"-")</f>
        <v>33.306397306397308</v>
      </c>
      <c r="U44" s="87">
        <v>55</v>
      </c>
      <c r="V44" s="85"/>
      <c r="W44" s="85" t="s">
        <v>263</v>
      </c>
      <c r="X44" s="85"/>
      <c r="Y44" s="85"/>
      <c r="Z44" s="85"/>
      <c r="AA44" s="85" t="s">
        <v>263</v>
      </c>
      <c r="AB44" s="85"/>
      <c r="AC44" s="85"/>
      <c r="AD44" s="184" t="s">
        <v>262</v>
      </c>
    </row>
    <row r="45" spans="1:30" ht="13.5" customHeight="1">
      <c r="A45" s="85" t="s">
        <v>7</v>
      </c>
      <c r="B45" s="86" t="s">
        <v>336</v>
      </c>
      <c r="C45" s="85" t="s">
        <v>337</v>
      </c>
      <c r="D45" s="87">
        <f>+SUM(E45,+I45)</f>
        <v>32506</v>
      </c>
      <c r="E45" s="87">
        <f>+SUM(G45+H45)</f>
        <v>402</v>
      </c>
      <c r="F45" s="106">
        <f>IF(D45&gt;0,E45/D45*100,"-")</f>
        <v>1.2366947640435613</v>
      </c>
      <c r="G45" s="87">
        <v>402</v>
      </c>
      <c r="H45" s="87">
        <v>0</v>
      </c>
      <c r="I45" s="87">
        <f>+SUM(K45,+M45,O45+P45)</f>
        <v>32104</v>
      </c>
      <c r="J45" s="88">
        <f>IF(D45&gt;0,I45/D45*100,"-")</f>
        <v>98.763305235956437</v>
      </c>
      <c r="K45" s="87">
        <v>0</v>
      </c>
      <c r="L45" s="88">
        <f>IF(D45&gt;0,K45/D45*100,"-")</f>
        <v>0</v>
      </c>
      <c r="M45" s="87">
        <v>0</v>
      </c>
      <c r="N45" s="88">
        <f>IF(D45&gt;0,M45/D45*100,"-")</f>
        <v>0</v>
      </c>
      <c r="O45" s="87">
        <v>3101</v>
      </c>
      <c r="P45" s="87">
        <f>SUM(Q45:S45)</f>
        <v>29003</v>
      </c>
      <c r="Q45" s="87">
        <v>1375</v>
      </c>
      <c r="R45" s="87">
        <v>27628</v>
      </c>
      <c r="S45" s="87">
        <v>0</v>
      </c>
      <c r="T45" s="88">
        <f>IF(D45&gt;0,P45/D45*100,"-")</f>
        <v>89.223527964068168</v>
      </c>
      <c r="U45" s="87">
        <v>184</v>
      </c>
      <c r="V45" s="85" t="s">
        <v>263</v>
      </c>
      <c r="W45" s="85"/>
      <c r="X45" s="85"/>
      <c r="Y45" s="85"/>
      <c r="Z45" s="85" t="s">
        <v>263</v>
      </c>
      <c r="AA45" s="85"/>
      <c r="AB45" s="85"/>
      <c r="AC45" s="85"/>
      <c r="AD45" s="184" t="s">
        <v>262</v>
      </c>
    </row>
    <row r="46" spans="1:30" ht="13.5" customHeight="1">
      <c r="A46" s="85" t="s">
        <v>7</v>
      </c>
      <c r="B46" s="86" t="s">
        <v>338</v>
      </c>
      <c r="C46" s="85" t="s">
        <v>339</v>
      </c>
      <c r="D46" s="87">
        <f>+SUM(E46,+I46)</f>
        <v>1106</v>
      </c>
      <c r="E46" s="87">
        <f>+SUM(G46+H46)</f>
        <v>780</v>
      </c>
      <c r="F46" s="106">
        <f>IF(D46&gt;0,E46/D46*100,"-")</f>
        <v>70.524412296564194</v>
      </c>
      <c r="G46" s="87">
        <v>776</v>
      </c>
      <c r="H46" s="87">
        <v>4</v>
      </c>
      <c r="I46" s="87">
        <f>+SUM(K46,+M46,O46+P46)</f>
        <v>326</v>
      </c>
      <c r="J46" s="88">
        <f>IF(D46&gt;0,I46/D46*100,"-")</f>
        <v>29.475587703435806</v>
      </c>
      <c r="K46" s="87">
        <v>0</v>
      </c>
      <c r="L46" s="88">
        <f>IF(D46&gt;0,K46/D46*100,"-")</f>
        <v>0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326</v>
      </c>
      <c r="Q46" s="87">
        <v>0</v>
      </c>
      <c r="R46" s="87">
        <v>326</v>
      </c>
      <c r="S46" s="87">
        <v>0</v>
      </c>
      <c r="T46" s="88">
        <f>IF(D46&gt;0,P46/D46*100,"-")</f>
        <v>29.475587703435806</v>
      </c>
      <c r="U46" s="87">
        <v>12</v>
      </c>
      <c r="V46" s="85"/>
      <c r="W46" s="85"/>
      <c r="X46" s="85"/>
      <c r="Y46" s="85" t="s">
        <v>263</v>
      </c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7</v>
      </c>
      <c r="B47" s="86" t="s">
        <v>340</v>
      </c>
      <c r="C47" s="85" t="s">
        <v>341</v>
      </c>
      <c r="D47" s="87">
        <f>+SUM(E47,+I47)</f>
        <v>4317</v>
      </c>
      <c r="E47" s="87">
        <f>+SUM(G47+H47)</f>
        <v>471</v>
      </c>
      <c r="F47" s="106">
        <f>IF(D47&gt;0,E47/D47*100,"-")</f>
        <v>10.910354412786658</v>
      </c>
      <c r="G47" s="87">
        <v>471</v>
      </c>
      <c r="H47" s="87">
        <v>0</v>
      </c>
      <c r="I47" s="87">
        <f>+SUM(K47,+M47,O47+P47)</f>
        <v>3846</v>
      </c>
      <c r="J47" s="88">
        <f>IF(D47&gt;0,I47/D47*100,"-")</f>
        <v>89.08964558721334</v>
      </c>
      <c r="K47" s="87">
        <v>371</v>
      </c>
      <c r="L47" s="88">
        <f>IF(D47&gt;0,K47/D47*100,"-")</f>
        <v>8.5939309705814217</v>
      </c>
      <c r="M47" s="87">
        <v>0</v>
      </c>
      <c r="N47" s="88">
        <f>IF(D47&gt;0,M47/D47*100,"-")</f>
        <v>0</v>
      </c>
      <c r="O47" s="87">
        <v>427</v>
      </c>
      <c r="P47" s="87">
        <f>SUM(Q47:S47)</f>
        <v>3048</v>
      </c>
      <c r="Q47" s="87">
        <v>980</v>
      </c>
      <c r="R47" s="87">
        <v>2068</v>
      </c>
      <c r="S47" s="87">
        <v>0</v>
      </c>
      <c r="T47" s="88">
        <f>IF(D47&gt;0,P47/D47*100,"-")</f>
        <v>70.604586518415573</v>
      </c>
      <c r="U47" s="87">
        <v>38</v>
      </c>
      <c r="V47" s="85"/>
      <c r="W47" s="85"/>
      <c r="X47" s="85"/>
      <c r="Y47" s="85" t="s">
        <v>263</v>
      </c>
      <c r="Z47" s="85"/>
      <c r="AA47" s="85"/>
      <c r="AB47" s="85"/>
      <c r="AC47" s="85" t="s">
        <v>263</v>
      </c>
      <c r="AD47" s="184" t="s">
        <v>262</v>
      </c>
    </row>
    <row r="48" spans="1:30" ht="13.5" customHeight="1">
      <c r="A48" s="85" t="s">
        <v>7</v>
      </c>
      <c r="B48" s="86" t="s">
        <v>342</v>
      </c>
      <c r="C48" s="85" t="s">
        <v>343</v>
      </c>
      <c r="D48" s="87">
        <f>+SUM(E48,+I48)</f>
        <v>1641</v>
      </c>
      <c r="E48" s="87">
        <f>+SUM(G48+H48)</f>
        <v>0</v>
      </c>
      <c r="F48" s="106">
        <f>IF(D48&gt;0,E48/D48*100,"-")</f>
        <v>0</v>
      </c>
      <c r="G48" s="87">
        <v>0</v>
      </c>
      <c r="H48" s="87">
        <v>0</v>
      </c>
      <c r="I48" s="87">
        <f>+SUM(K48,+M48,O48+P48)</f>
        <v>1641</v>
      </c>
      <c r="J48" s="88">
        <f>IF(D48&gt;0,I48/D48*100,"-")</f>
        <v>100</v>
      </c>
      <c r="K48" s="87">
        <v>0</v>
      </c>
      <c r="L48" s="88">
        <f>IF(D48&gt;0,K48/D48*100,"-")</f>
        <v>0</v>
      </c>
      <c r="M48" s="87">
        <v>0</v>
      </c>
      <c r="N48" s="88">
        <f>IF(D48&gt;0,M48/D48*100,"-")</f>
        <v>0</v>
      </c>
      <c r="O48" s="87">
        <v>543</v>
      </c>
      <c r="P48" s="87">
        <f>SUM(Q48:S48)</f>
        <v>1098</v>
      </c>
      <c r="Q48" s="87">
        <v>1098</v>
      </c>
      <c r="R48" s="87">
        <v>0</v>
      </c>
      <c r="S48" s="87">
        <v>0</v>
      </c>
      <c r="T48" s="88">
        <f>IF(D48&gt;0,P48/D48*100,"-")</f>
        <v>66.910420475319938</v>
      </c>
      <c r="U48" s="87">
        <v>0</v>
      </c>
      <c r="V48" s="85"/>
      <c r="W48" s="85"/>
      <c r="X48" s="85"/>
      <c r="Y48" s="85" t="s">
        <v>263</v>
      </c>
      <c r="Z48" s="85"/>
      <c r="AA48" s="85"/>
      <c r="AB48" s="85"/>
      <c r="AC48" s="85" t="s">
        <v>263</v>
      </c>
      <c r="AD48" s="184" t="s">
        <v>262</v>
      </c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8">
    <sortCondition ref="A8:A48"/>
    <sortCondition ref="B8:B48"/>
    <sortCondition ref="C8:C48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沖縄県</v>
      </c>
      <c r="B7" s="90" t="str">
        <f>水洗化人口等!B7</f>
        <v>47000</v>
      </c>
      <c r="C7" s="89" t="s">
        <v>199</v>
      </c>
      <c r="D7" s="91">
        <f>SUM(E7,+H7,+K7)</f>
        <v>161125</v>
      </c>
      <c r="E7" s="91">
        <f>SUM(F7:G7)</f>
        <v>5571</v>
      </c>
      <c r="F7" s="91">
        <f>SUM(F$8:F$207)</f>
        <v>153</v>
      </c>
      <c r="G7" s="91">
        <f>SUM(G$8:G$207)</f>
        <v>5418</v>
      </c>
      <c r="H7" s="91">
        <f>SUM(I7:J7)</f>
        <v>460</v>
      </c>
      <c r="I7" s="91">
        <f>SUM(I$8:I$207)</f>
        <v>225</v>
      </c>
      <c r="J7" s="91">
        <f>SUM(J$8:J$207)</f>
        <v>235</v>
      </c>
      <c r="K7" s="91">
        <f>SUM(L7:M7)</f>
        <v>155094</v>
      </c>
      <c r="L7" s="91">
        <f>SUM(L$8:L$207)</f>
        <v>16950</v>
      </c>
      <c r="M7" s="91">
        <f>SUM(M$8:M$207)</f>
        <v>138144</v>
      </c>
      <c r="N7" s="91">
        <f>SUM(O7,+V7,+AC7)</f>
        <v>161132</v>
      </c>
      <c r="O7" s="91">
        <f>SUM(P7:U7)</f>
        <v>17328</v>
      </c>
      <c r="P7" s="91">
        <f t="shared" ref="P7:U7" si="0">SUM(P$8:P$207)</f>
        <v>10825</v>
      </c>
      <c r="Q7" s="91">
        <f t="shared" si="0"/>
        <v>0</v>
      </c>
      <c r="R7" s="91">
        <f t="shared" si="0"/>
        <v>0</v>
      </c>
      <c r="S7" s="91">
        <f t="shared" si="0"/>
        <v>1536</v>
      </c>
      <c r="T7" s="91">
        <f t="shared" si="0"/>
        <v>4020</v>
      </c>
      <c r="U7" s="91">
        <f t="shared" si="0"/>
        <v>947</v>
      </c>
      <c r="V7" s="91">
        <f>SUM(W7:AB7)</f>
        <v>143797</v>
      </c>
      <c r="W7" s="91">
        <f t="shared" ref="W7:AB7" si="1">SUM(W$8:W$207)</f>
        <v>109758</v>
      </c>
      <c r="X7" s="91">
        <f t="shared" si="1"/>
        <v>0</v>
      </c>
      <c r="Y7" s="91">
        <f t="shared" si="1"/>
        <v>0</v>
      </c>
      <c r="Z7" s="91">
        <f t="shared" si="1"/>
        <v>20820</v>
      </c>
      <c r="AA7" s="91">
        <f t="shared" si="1"/>
        <v>2836</v>
      </c>
      <c r="AB7" s="91">
        <f t="shared" si="1"/>
        <v>10383</v>
      </c>
      <c r="AC7" s="91">
        <f>SUM(AD7:AE7)</f>
        <v>7</v>
      </c>
      <c r="AD7" s="91">
        <f>SUM(AD$8:AD$207)</f>
        <v>3</v>
      </c>
      <c r="AE7" s="91">
        <f>SUM(AE$8:AE$207)</f>
        <v>4</v>
      </c>
      <c r="AF7" s="91">
        <f>SUM(AG7:AI7)</f>
        <v>3611</v>
      </c>
      <c r="AG7" s="91">
        <f>SUM(AG$8:AG$207)</f>
        <v>3611</v>
      </c>
      <c r="AH7" s="91">
        <f>SUM(AH$8:AH$207)</f>
        <v>0</v>
      </c>
      <c r="AI7" s="91">
        <f>SUM(AI$8:AI$207)</f>
        <v>0</v>
      </c>
      <c r="AJ7" s="91">
        <f>SUM(AK7:AS7)</f>
        <v>3712</v>
      </c>
      <c r="AK7" s="91">
        <f t="shared" ref="AK7:AS7" si="2">SUM(AK$8:AK$207)</f>
        <v>101</v>
      </c>
      <c r="AL7" s="91">
        <f t="shared" si="2"/>
        <v>0</v>
      </c>
      <c r="AM7" s="91">
        <f t="shared" si="2"/>
        <v>2272</v>
      </c>
      <c r="AN7" s="91">
        <f t="shared" si="2"/>
        <v>288</v>
      </c>
      <c r="AO7" s="91">
        <f t="shared" si="2"/>
        <v>0</v>
      </c>
      <c r="AP7" s="91">
        <f t="shared" si="2"/>
        <v>0</v>
      </c>
      <c r="AQ7" s="91">
        <f t="shared" si="2"/>
        <v>1000</v>
      </c>
      <c r="AR7" s="91">
        <f t="shared" si="2"/>
        <v>21</v>
      </c>
      <c r="AS7" s="91">
        <f t="shared" si="2"/>
        <v>30</v>
      </c>
      <c r="AT7" s="91">
        <f>SUM(AU7:AY7)</f>
        <v>291</v>
      </c>
      <c r="AU7" s="91">
        <f>SUM(AU$8:AU$207)</f>
        <v>0</v>
      </c>
      <c r="AV7" s="91">
        <f>SUM(AV$8:AV$207)</f>
        <v>0</v>
      </c>
      <c r="AW7" s="91">
        <f>SUM(AW$8:AW$207)</f>
        <v>115</v>
      </c>
      <c r="AX7" s="91">
        <f>SUM(AX$8:AX$207)</f>
        <v>176</v>
      </c>
      <c r="AY7" s="91">
        <f>SUM(AY$8:AY$207)</f>
        <v>0</v>
      </c>
      <c r="AZ7" s="91">
        <f>SUM(BA7:BC7)</f>
        <v>462</v>
      </c>
      <c r="BA7" s="91">
        <f>SUM(BA$8:BA$207)</f>
        <v>462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7</v>
      </c>
      <c r="B8" s="96" t="s">
        <v>260</v>
      </c>
      <c r="C8" s="85" t="s">
        <v>261</v>
      </c>
      <c r="D8" s="87">
        <f>SUM(E8,+H8,+K8)</f>
        <v>4517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4517</v>
      </c>
      <c r="L8" s="87">
        <v>1440</v>
      </c>
      <c r="M8" s="87">
        <v>3077</v>
      </c>
      <c r="N8" s="87">
        <f>SUM(O8,+V8,+AC8)</f>
        <v>4517</v>
      </c>
      <c r="O8" s="87">
        <f>SUM(P8:U8)</f>
        <v>1440</v>
      </c>
      <c r="P8" s="87">
        <v>0</v>
      </c>
      <c r="Q8" s="87">
        <v>0</v>
      </c>
      <c r="R8" s="87">
        <v>0</v>
      </c>
      <c r="S8" s="87">
        <v>1440</v>
      </c>
      <c r="T8" s="87">
        <v>0</v>
      </c>
      <c r="U8" s="87">
        <v>0</v>
      </c>
      <c r="V8" s="87">
        <f>SUM(W8:AB8)</f>
        <v>3077</v>
      </c>
      <c r="W8" s="87">
        <v>0</v>
      </c>
      <c r="X8" s="87">
        <v>0</v>
      </c>
      <c r="Y8" s="87">
        <v>0</v>
      </c>
      <c r="Z8" s="87">
        <v>3077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7</v>
      </c>
      <c r="B9" s="96" t="s">
        <v>264</v>
      </c>
      <c r="C9" s="85" t="s">
        <v>265</v>
      </c>
      <c r="D9" s="87">
        <f>SUM(E9,+H9,+K9)</f>
        <v>2547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2547</v>
      </c>
      <c r="L9" s="87">
        <v>355</v>
      </c>
      <c r="M9" s="87">
        <v>2192</v>
      </c>
      <c r="N9" s="87">
        <f>SUM(O9,+V9,+AC9)</f>
        <v>2547</v>
      </c>
      <c r="O9" s="87">
        <f>SUM(P9:U9)</f>
        <v>355</v>
      </c>
      <c r="P9" s="87">
        <v>355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2192</v>
      </c>
      <c r="W9" s="87">
        <v>2192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101</v>
      </c>
      <c r="AK9" s="87">
        <v>101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7</v>
      </c>
      <c r="B10" s="96" t="s">
        <v>266</v>
      </c>
      <c r="C10" s="85" t="s">
        <v>267</v>
      </c>
      <c r="D10" s="87">
        <f>SUM(E10,+H10,+K10)</f>
        <v>14914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14914</v>
      </c>
      <c r="L10" s="87">
        <v>1050</v>
      </c>
      <c r="M10" s="87">
        <v>13864</v>
      </c>
      <c r="N10" s="87">
        <f>SUM(O10,+V10,+AC10)</f>
        <v>14914</v>
      </c>
      <c r="O10" s="87">
        <f>SUM(P10:U10)</f>
        <v>1050</v>
      </c>
      <c r="P10" s="87">
        <v>1050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13864</v>
      </c>
      <c r="W10" s="87">
        <v>13864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7</v>
      </c>
      <c r="B11" s="96" t="s">
        <v>268</v>
      </c>
      <c r="C11" s="85" t="s">
        <v>269</v>
      </c>
      <c r="D11" s="87">
        <f>SUM(E11,+H11,+K11)</f>
        <v>1746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1746</v>
      </c>
      <c r="L11" s="87">
        <v>434</v>
      </c>
      <c r="M11" s="87">
        <v>1312</v>
      </c>
      <c r="N11" s="87">
        <f>SUM(O11,+V11,+AC11)</f>
        <v>1746</v>
      </c>
      <c r="O11" s="87">
        <f>SUM(P11:U11)</f>
        <v>434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434</v>
      </c>
      <c r="V11" s="87">
        <f>SUM(W11:AB11)</f>
        <v>1312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1312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7</v>
      </c>
      <c r="B12" s="96" t="s">
        <v>270</v>
      </c>
      <c r="C12" s="85" t="s">
        <v>271</v>
      </c>
      <c r="D12" s="87">
        <f>SUM(E12,+H12,+K12)</f>
        <v>13380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13380</v>
      </c>
      <c r="L12" s="87">
        <v>4460</v>
      </c>
      <c r="M12" s="87">
        <v>8920</v>
      </c>
      <c r="N12" s="87">
        <f>SUM(O12,+V12,+AC12)</f>
        <v>13380</v>
      </c>
      <c r="O12" s="87">
        <f>SUM(P12:U12)</f>
        <v>4460</v>
      </c>
      <c r="P12" s="87">
        <v>4460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8920</v>
      </c>
      <c r="W12" s="87">
        <v>8920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7</v>
      </c>
      <c r="B13" s="96" t="s">
        <v>272</v>
      </c>
      <c r="C13" s="85" t="s">
        <v>273</v>
      </c>
      <c r="D13" s="87">
        <f>SUM(E13,+H13,+K13)</f>
        <v>7032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7032</v>
      </c>
      <c r="L13" s="87">
        <v>522</v>
      </c>
      <c r="M13" s="87">
        <v>6510</v>
      </c>
      <c r="N13" s="87">
        <f>SUM(O13,+V13,+AC13)</f>
        <v>7032</v>
      </c>
      <c r="O13" s="87">
        <f>SUM(P13:U13)</f>
        <v>522</v>
      </c>
      <c r="P13" s="87">
        <v>522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6510</v>
      </c>
      <c r="W13" s="87">
        <v>6510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360</v>
      </c>
      <c r="AG13" s="87">
        <v>360</v>
      </c>
      <c r="AH13" s="87">
        <v>0</v>
      </c>
      <c r="AI13" s="87">
        <v>0</v>
      </c>
      <c r="AJ13" s="87">
        <f>SUM(AK13:AS13)</f>
        <v>360</v>
      </c>
      <c r="AK13" s="87">
        <v>0</v>
      </c>
      <c r="AL13" s="87">
        <v>0</v>
      </c>
      <c r="AM13" s="87">
        <v>360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7</v>
      </c>
      <c r="B14" s="96" t="s">
        <v>274</v>
      </c>
      <c r="C14" s="85" t="s">
        <v>275</v>
      </c>
      <c r="D14" s="87">
        <f>SUM(E14,+H14,+K14)</f>
        <v>4469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4469</v>
      </c>
      <c r="L14" s="87">
        <v>397</v>
      </c>
      <c r="M14" s="87">
        <v>4072</v>
      </c>
      <c r="N14" s="87">
        <f>SUM(O14,+V14,+AC14)</f>
        <v>4469</v>
      </c>
      <c r="O14" s="87">
        <f>SUM(P14:U14)</f>
        <v>397</v>
      </c>
      <c r="P14" s="87">
        <v>397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4072</v>
      </c>
      <c r="W14" s="87">
        <v>4072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177</v>
      </c>
      <c r="AG14" s="87">
        <v>177</v>
      </c>
      <c r="AH14" s="87">
        <v>0</v>
      </c>
      <c r="AI14" s="87">
        <v>0</v>
      </c>
      <c r="AJ14" s="87">
        <f>SUM(AK14:AS14)</f>
        <v>177</v>
      </c>
      <c r="AK14" s="87">
        <v>0</v>
      </c>
      <c r="AL14" s="87">
        <v>0</v>
      </c>
      <c r="AM14" s="87">
        <v>147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30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7</v>
      </c>
      <c r="B15" s="96" t="s">
        <v>276</v>
      </c>
      <c r="C15" s="85" t="s">
        <v>277</v>
      </c>
      <c r="D15" s="87">
        <f>SUM(E15,+H15,+K15)</f>
        <v>7183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7183</v>
      </c>
      <c r="L15" s="87">
        <v>357</v>
      </c>
      <c r="M15" s="87">
        <v>6826</v>
      </c>
      <c r="N15" s="87">
        <f>SUM(O15,+V15,+AC15)</f>
        <v>7183</v>
      </c>
      <c r="O15" s="87">
        <f>SUM(P15:U15)</f>
        <v>357</v>
      </c>
      <c r="P15" s="87">
        <v>357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6826</v>
      </c>
      <c r="W15" s="87">
        <v>6826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285</v>
      </c>
      <c r="AG15" s="87">
        <v>285</v>
      </c>
      <c r="AH15" s="87">
        <v>0</v>
      </c>
      <c r="AI15" s="87">
        <v>0</v>
      </c>
      <c r="AJ15" s="87">
        <f>SUM(AK15:AS15)</f>
        <v>285</v>
      </c>
      <c r="AK15" s="87">
        <v>0</v>
      </c>
      <c r="AL15" s="87">
        <v>0</v>
      </c>
      <c r="AM15" s="87">
        <v>285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7</v>
      </c>
      <c r="B16" s="96" t="s">
        <v>278</v>
      </c>
      <c r="C16" s="85" t="s">
        <v>279</v>
      </c>
      <c r="D16" s="87">
        <f>SUM(E16,+H16,+K16)</f>
        <v>14683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14683</v>
      </c>
      <c r="L16" s="87">
        <v>1126</v>
      </c>
      <c r="M16" s="87">
        <v>13557</v>
      </c>
      <c r="N16" s="87">
        <f>SUM(O16,+V16,+AC16)</f>
        <v>14683</v>
      </c>
      <c r="O16" s="87">
        <f>SUM(P16:U16)</f>
        <v>1126</v>
      </c>
      <c r="P16" s="87">
        <v>1096</v>
      </c>
      <c r="Q16" s="87">
        <v>0</v>
      </c>
      <c r="R16" s="87">
        <v>0</v>
      </c>
      <c r="S16" s="87">
        <v>30</v>
      </c>
      <c r="T16" s="87">
        <v>0</v>
      </c>
      <c r="U16" s="87">
        <v>0</v>
      </c>
      <c r="V16" s="87">
        <f>SUM(W16:AB16)</f>
        <v>13557</v>
      </c>
      <c r="W16" s="87">
        <v>12312</v>
      </c>
      <c r="X16" s="87">
        <v>0</v>
      </c>
      <c r="Y16" s="87">
        <v>0</v>
      </c>
      <c r="Z16" s="87">
        <v>1245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595</v>
      </c>
      <c r="AG16" s="87">
        <v>595</v>
      </c>
      <c r="AH16" s="87">
        <v>0</v>
      </c>
      <c r="AI16" s="87">
        <v>0</v>
      </c>
      <c r="AJ16" s="87">
        <f>SUM(AK16:AS16)</f>
        <v>595</v>
      </c>
      <c r="AK16" s="87">
        <v>0</v>
      </c>
      <c r="AL16" s="87">
        <v>0</v>
      </c>
      <c r="AM16" s="87">
        <v>55</v>
      </c>
      <c r="AN16" s="87">
        <v>0</v>
      </c>
      <c r="AO16" s="87">
        <v>0</v>
      </c>
      <c r="AP16" s="87">
        <v>0</v>
      </c>
      <c r="AQ16" s="87">
        <v>540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7</v>
      </c>
      <c r="B17" s="96" t="s">
        <v>280</v>
      </c>
      <c r="C17" s="85" t="s">
        <v>281</v>
      </c>
      <c r="D17" s="87">
        <f>SUM(E17,+H17,+K17)</f>
        <v>14544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14544</v>
      </c>
      <c r="L17" s="87">
        <v>0</v>
      </c>
      <c r="M17" s="87">
        <v>14544</v>
      </c>
      <c r="N17" s="87">
        <f>SUM(O17,+V17,+AC17)</f>
        <v>14549</v>
      </c>
      <c r="O17" s="87">
        <f>SUM(P17:U17)</f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14544</v>
      </c>
      <c r="W17" s="87">
        <v>0</v>
      </c>
      <c r="X17" s="87">
        <v>0</v>
      </c>
      <c r="Y17" s="87">
        <v>0</v>
      </c>
      <c r="Z17" s="87">
        <v>14544</v>
      </c>
      <c r="AA17" s="87">
        <v>0</v>
      </c>
      <c r="AB17" s="87">
        <v>0</v>
      </c>
      <c r="AC17" s="87">
        <f>SUM(AD17:AE17)</f>
        <v>5</v>
      </c>
      <c r="AD17" s="87">
        <v>1</v>
      </c>
      <c r="AE17" s="87">
        <v>4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7</v>
      </c>
      <c r="B18" s="96" t="s">
        <v>282</v>
      </c>
      <c r="C18" s="85" t="s">
        <v>283</v>
      </c>
      <c r="D18" s="87">
        <f>SUM(E18,+H18,+K18)</f>
        <v>4160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4160</v>
      </c>
      <c r="L18" s="87">
        <v>61</v>
      </c>
      <c r="M18" s="87">
        <v>4099</v>
      </c>
      <c r="N18" s="87">
        <f>SUM(O18,+V18,+AC18)</f>
        <v>4160</v>
      </c>
      <c r="O18" s="87">
        <f>SUM(P18:U18)</f>
        <v>61</v>
      </c>
      <c r="P18" s="87">
        <v>61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4099</v>
      </c>
      <c r="W18" s="87">
        <v>4099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178</v>
      </c>
      <c r="AG18" s="87">
        <v>178</v>
      </c>
      <c r="AH18" s="87">
        <v>0</v>
      </c>
      <c r="AI18" s="87">
        <v>0</v>
      </c>
      <c r="AJ18" s="87">
        <f>SUM(AK18:AS18)</f>
        <v>178</v>
      </c>
      <c r="AK18" s="87">
        <v>0</v>
      </c>
      <c r="AL18" s="87">
        <v>0</v>
      </c>
      <c r="AM18" s="87">
        <v>178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176</v>
      </c>
      <c r="AU18" s="87">
        <v>0</v>
      </c>
      <c r="AV18" s="87">
        <v>0</v>
      </c>
      <c r="AW18" s="87">
        <v>0</v>
      </c>
      <c r="AX18" s="87">
        <v>176</v>
      </c>
      <c r="AY18" s="87">
        <v>0</v>
      </c>
      <c r="AZ18" s="87">
        <f>SUM(BA18:BC18)</f>
        <v>176</v>
      </c>
      <c r="BA18" s="87">
        <v>176</v>
      </c>
      <c r="BB18" s="87">
        <v>0</v>
      </c>
      <c r="BC18" s="87">
        <v>0</v>
      </c>
    </row>
    <row r="19" spans="1:55" ht="13.5" customHeight="1">
      <c r="A19" s="98" t="s">
        <v>7</v>
      </c>
      <c r="B19" s="96" t="s">
        <v>284</v>
      </c>
      <c r="C19" s="85" t="s">
        <v>285</v>
      </c>
      <c r="D19" s="87">
        <f>SUM(E19,+H19,+K19)</f>
        <v>1648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1648</v>
      </c>
      <c r="L19" s="87">
        <v>52</v>
      </c>
      <c r="M19" s="87">
        <v>1596</v>
      </c>
      <c r="N19" s="87">
        <f>SUM(O19,+V19,+AC19)</f>
        <v>1648</v>
      </c>
      <c r="O19" s="87">
        <f>SUM(P19:U19)</f>
        <v>52</v>
      </c>
      <c r="P19" s="87">
        <v>52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1596</v>
      </c>
      <c r="W19" s="87">
        <v>1596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7</v>
      </c>
      <c r="B20" s="96" t="s">
        <v>286</v>
      </c>
      <c r="C20" s="85" t="s">
        <v>287</v>
      </c>
      <c r="D20" s="87">
        <f>SUM(E20,+H20,+K20)</f>
        <v>1186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1186</v>
      </c>
      <c r="L20" s="87">
        <v>118</v>
      </c>
      <c r="M20" s="87">
        <v>1068</v>
      </c>
      <c r="N20" s="87">
        <f>SUM(O20,+V20,+AC20)</f>
        <v>1186</v>
      </c>
      <c r="O20" s="87">
        <f>SUM(P20:U20)</f>
        <v>118</v>
      </c>
      <c r="P20" s="87">
        <v>118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1068</v>
      </c>
      <c r="W20" s="87">
        <v>1068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7</v>
      </c>
      <c r="B21" s="96" t="s">
        <v>288</v>
      </c>
      <c r="C21" s="85" t="s">
        <v>289</v>
      </c>
      <c r="D21" s="87">
        <f>SUM(E21,+H21,+K21)</f>
        <v>806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806</v>
      </c>
      <c r="L21" s="87">
        <v>40</v>
      </c>
      <c r="M21" s="87">
        <v>766</v>
      </c>
      <c r="N21" s="87">
        <f>SUM(O21,+V21,+AC21)</f>
        <v>806</v>
      </c>
      <c r="O21" s="87">
        <f>SUM(P21:U21)</f>
        <v>40</v>
      </c>
      <c r="P21" s="87">
        <v>40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766</v>
      </c>
      <c r="W21" s="87">
        <v>766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7</v>
      </c>
      <c r="B22" s="96" t="s">
        <v>290</v>
      </c>
      <c r="C22" s="85" t="s">
        <v>291</v>
      </c>
      <c r="D22" s="87">
        <f>SUM(E22,+H22,+K22)</f>
        <v>5160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5160</v>
      </c>
      <c r="L22" s="87">
        <v>206</v>
      </c>
      <c r="M22" s="87">
        <v>4954</v>
      </c>
      <c r="N22" s="87">
        <f>SUM(O22,+V22,+AC22)</f>
        <v>5160</v>
      </c>
      <c r="O22" s="87">
        <f>SUM(P22:U22)</f>
        <v>206</v>
      </c>
      <c r="P22" s="87">
        <v>206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4954</v>
      </c>
      <c r="W22" s="87">
        <v>4954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88</v>
      </c>
      <c r="AG22" s="87">
        <v>88</v>
      </c>
      <c r="AH22" s="87">
        <v>0</v>
      </c>
      <c r="AI22" s="87">
        <v>0</v>
      </c>
      <c r="AJ22" s="87">
        <f>SUM(AK22:AS22)</f>
        <v>88</v>
      </c>
      <c r="AK22" s="87">
        <v>0</v>
      </c>
      <c r="AL22" s="87">
        <v>0</v>
      </c>
      <c r="AM22" s="87">
        <v>88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7</v>
      </c>
      <c r="B23" s="96" t="s">
        <v>292</v>
      </c>
      <c r="C23" s="85" t="s">
        <v>293</v>
      </c>
      <c r="D23" s="87">
        <f>SUM(E23,+H23,+K23)</f>
        <v>3455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3455</v>
      </c>
      <c r="L23" s="87">
        <v>138</v>
      </c>
      <c r="M23" s="87">
        <v>3317</v>
      </c>
      <c r="N23" s="87">
        <f>SUM(O23,+V23,+AC23)</f>
        <v>3455</v>
      </c>
      <c r="O23" s="87">
        <f>SUM(P23:U23)</f>
        <v>138</v>
      </c>
      <c r="P23" s="87">
        <v>138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3317</v>
      </c>
      <c r="W23" s="87">
        <v>3317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58</v>
      </c>
      <c r="AG23" s="87">
        <v>58</v>
      </c>
      <c r="AH23" s="87">
        <v>0</v>
      </c>
      <c r="AI23" s="87">
        <v>0</v>
      </c>
      <c r="AJ23" s="87">
        <f>SUM(AK23:AS23)</f>
        <v>58</v>
      </c>
      <c r="AK23" s="87">
        <v>0</v>
      </c>
      <c r="AL23" s="87">
        <v>0</v>
      </c>
      <c r="AM23" s="87">
        <v>58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7</v>
      </c>
      <c r="B24" s="96" t="s">
        <v>294</v>
      </c>
      <c r="C24" s="85" t="s">
        <v>295</v>
      </c>
      <c r="D24" s="87">
        <f>SUM(E24,+H24,+K24)</f>
        <v>9559</v>
      </c>
      <c r="E24" s="87">
        <f>SUM(F24:G24)</f>
        <v>5093</v>
      </c>
      <c r="F24" s="87">
        <v>0</v>
      </c>
      <c r="G24" s="87">
        <v>5093</v>
      </c>
      <c r="H24" s="87">
        <f>SUM(I24:J24)</f>
        <v>0</v>
      </c>
      <c r="I24" s="87">
        <v>0</v>
      </c>
      <c r="J24" s="87">
        <v>0</v>
      </c>
      <c r="K24" s="87">
        <f>SUM(L24:M24)</f>
        <v>4466</v>
      </c>
      <c r="L24" s="87">
        <v>126</v>
      </c>
      <c r="M24" s="87">
        <v>4340</v>
      </c>
      <c r="N24" s="87">
        <f>SUM(O24,+V24,+AC24)</f>
        <v>9559</v>
      </c>
      <c r="O24" s="87">
        <f>SUM(P24:U24)</f>
        <v>126</v>
      </c>
      <c r="P24" s="87">
        <v>126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9433</v>
      </c>
      <c r="W24" s="87">
        <v>2407</v>
      </c>
      <c r="X24" s="87">
        <v>0</v>
      </c>
      <c r="Y24" s="87">
        <v>0</v>
      </c>
      <c r="Z24" s="87">
        <v>1933</v>
      </c>
      <c r="AA24" s="87">
        <v>0</v>
      </c>
      <c r="AB24" s="87">
        <v>5093</v>
      </c>
      <c r="AC24" s="87">
        <f>SUM(AD24:AE24)</f>
        <v>0</v>
      </c>
      <c r="AD24" s="87">
        <v>0</v>
      </c>
      <c r="AE24" s="87">
        <v>0</v>
      </c>
      <c r="AF24" s="87">
        <f>SUM(AG24:AI24)</f>
        <v>10</v>
      </c>
      <c r="AG24" s="87">
        <v>10</v>
      </c>
      <c r="AH24" s="87">
        <v>0</v>
      </c>
      <c r="AI24" s="87">
        <v>0</v>
      </c>
      <c r="AJ24" s="87">
        <f>SUM(AK24:AS24)</f>
        <v>10</v>
      </c>
      <c r="AK24" s="87">
        <v>0</v>
      </c>
      <c r="AL24" s="87">
        <v>0</v>
      </c>
      <c r="AM24" s="87">
        <v>10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7</v>
      </c>
      <c r="B25" s="96" t="s">
        <v>296</v>
      </c>
      <c r="C25" s="85" t="s">
        <v>297</v>
      </c>
      <c r="D25" s="87">
        <f>SUM(E25,+H25,+K25)</f>
        <v>334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334</v>
      </c>
      <c r="L25" s="87">
        <v>72</v>
      </c>
      <c r="M25" s="87">
        <v>262</v>
      </c>
      <c r="N25" s="87">
        <f>SUM(O25,+V25,+AC25)</f>
        <v>334</v>
      </c>
      <c r="O25" s="87">
        <f>SUM(P25:U25)</f>
        <v>72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72</v>
      </c>
      <c r="V25" s="87">
        <f>SUM(W25:AB25)</f>
        <v>262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262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7</v>
      </c>
      <c r="B26" s="96" t="s">
        <v>298</v>
      </c>
      <c r="C26" s="85" t="s">
        <v>299</v>
      </c>
      <c r="D26" s="87">
        <f>SUM(E26,+H26,+K26)</f>
        <v>2174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2174</v>
      </c>
      <c r="L26" s="87">
        <v>523</v>
      </c>
      <c r="M26" s="87">
        <v>1651</v>
      </c>
      <c r="N26" s="87">
        <f>SUM(O26,+V26,+AC26)</f>
        <v>2174</v>
      </c>
      <c r="O26" s="87">
        <f>SUM(P26:U26)</f>
        <v>523</v>
      </c>
      <c r="P26" s="87">
        <v>523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1651</v>
      </c>
      <c r="W26" s="87">
        <v>1651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7</v>
      </c>
      <c r="B27" s="96" t="s">
        <v>300</v>
      </c>
      <c r="C27" s="85" t="s">
        <v>301</v>
      </c>
      <c r="D27" s="87">
        <f>SUM(E27,+H27,+K27)</f>
        <v>968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968</v>
      </c>
      <c r="L27" s="87">
        <v>1</v>
      </c>
      <c r="M27" s="87">
        <v>967</v>
      </c>
      <c r="N27" s="87">
        <f>SUM(O27,+V27,+AC27)</f>
        <v>969</v>
      </c>
      <c r="O27" s="87">
        <f>SUM(P27:U27)</f>
        <v>1</v>
      </c>
      <c r="P27" s="87">
        <v>0</v>
      </c>
      <c r="Q27" s="87">
        <v>0</v>
      </c>
      <c r="R27" s="87">
        <v>0</v>
      </c>
      <c r="S27" s="87">
        <v>0</v>
      </c>
      <c r="T27" s="87">
        <v>1</v>
      </c>
      <c r="U27" s="87">
        <v>0</v>
      </c>
      <c r="V27" s="87">
        <f>SUM(W27:AB27)</f>
        <v>967</v>
      </c>
      <c r="W27" s="87">
        <v>0</v>
      </c>
      <c r="X27" s="87">
        <v>0</v>
      </c>
      <c r="Y27" s="87">
        <v>0</v>
      </c>
      <c r="Z27" s="87">
        <v>0</v>
      </c>
      <c r="AA27" s="87">
        <v>967</v>
      </c>
      <c r="AB27" s="87">
        <v>0</v>
      </c>
      <c r="AC27" s="87">
        <f>SUM(AD27:AE27)</f>
        <v>1</v>
      </c>
      <c r="AD27" s="87">
        <v>1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7</v>
      </c>
      <c r="B28" s="96" t="s">
        <v>302</v>
      </c>
      <c r="C28" s="85" t="s">
        <v>303</v>
      </c>
      <c r="D28" s="87">
        <f>SUM(E28,+H28,+K28)</f>
        <v>9728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9728</v>
      </c>
      <c r="L28" s="87">
        <v>131</v>
      </c>
      <c r="M28" s="87">
        <v>9597</v>
      </c>
      <c r="N28" s="87">
        <f>SUM(O28,+V28,+AC28)</f>
        <v>9728</v>
      </c>
      <c r="O28" s="87">
        <f>SUM(P28:U28)</f>
        <v>131</v>
      </c>
      <c r="P28" s="87">
        <v>131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9597</v>
      </c>
      <c r="W28" s="87">
        <v>9597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500</v>
      </c>
      <c r="AG28" s="87">
        <v>500</v>
      </c>
      <c r="AH28" s="87">
        <v>0</v>
      </c>
      <c r="AI28" s="87">
        <v>0</v>
      </c>
      <c r="AJ28" s="87">
        <f>SUM(AK28:AS28)</f>
        <v>500</v>
      </c>
      <c r="AK28" s="87">
        <v>0</v>
      </c>
      <c r="AL28" s="87">
        <v>0</v>
      </c>
      <c r="AM28" s="87">
        <v>40</v>
      </c>
      <c r="AN28" s="87">
        <v>0</v>
      </c>
      <c r="AO28" s="87">
        <v>0</v>
      </c>
      <c r="AP28" s="87">
        <v>0</v>
      </c>
      <c r="AQ28" s="87">
        <v>460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7</v>
      </c>
      <c r="B29" s="96" t="s">
        <v>304</v>
      </c>
      <c r="C29" s="85" t="s">
        <v>305</v>
      </c>
      <c r="D29" s="87">
        <f>SUM(E29,+H29,+K29)</f>
        <v>43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43</v>
      </c>
      <c r="L29" s="87">
        <v>43</v>
      </c>
      <c r="M29" s="87">
        <v>0</v>
      </c>
      <c r="N29" s="87">
        <f>SUM(O29,+V29,+AC29)</f>
        <v>43</v>
      </c>
      <c r="O29" s="87">
        <f>SUM(P29:U29)</f>
        <v>43</v>
      </c>
      <c r="P29" s="87">
        <v>43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7</v>
      </c>
      <c r="B30" s="96" t="s">
        <v>306</v>
      </c>
      <c r="C30" s="85" t="s">
        <v>307</v>
      </c>
      <c r="D30" s="87">
        <f>SUM(E30,+H30,+K30)</f>
        <v>163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163</v>
      </c>
      <c r="L30" s="87">
        <v>106</v>
      </c>
      <c r="M30" s="87">
        <v>57</v>
      </c>
      <c r="N30" s="87">
        <f>SUM(O30,+V30,+AC30)</f>
        <v>163</v>
      </c>
      <c r="O30" s="87">
        <f>SUM(P30:U30)</f>
        <v>106</v>
      </c>
      <c r="P30" s="87">
        <v>106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57</v>
      </c>
      <c r="W30" s="87">
        <v>57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7</v>
      </c>
      <c r="AG30" s="87">
        <v>7</v>
      </c>
      <c r="AH30" s="87">
        <v>0</v>
      </c>
      <c r="AI30" s="87">
        <v>0</v>
      </c>
      <c r="AJ30" s="87">
        <f>SUM(AK30:AS30)</f>
        <v>7</v>
      </c>
      <c r="AK30" s="87">
        <v>0</v>
      </c>
      <c r="AL30" s="87">
        <v>0</v>
      </c>
      <c r="AM30" s="87">
        <v>7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7</v>
      </c>
      <c r="B31" s="96" t="s">
        <v>308</v>
      </c>
      <c r="C31" s="85" t="s">
        <v>309</v>
      </c>
      <c r="D31" s="87">
        <f>SUM(E31,+H31,+K31)</f>
        <v>3038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3038</v>
      </c>
      <c r="L31" s="87">
        <v>55</v>
      </c>
      <c r="M31" s="87">
        <v>2983</v>
      </c>
      <c r="N31" s="87">
        <f>SUM(O31,+V31,+AC31)</f>
        <v>3038</v>
      </c>
      <c r="O31" s="87">
        <f>SUM(P31:U31)</f>
        <v>55</v>
      </c>
      <c r="P31" s="87">
        <v>55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2983</v>
      </c>
      <c r="W31" s="87">
        <v>2983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182</v>
      </c>
      <c r="AG31" s="87">
        <v>182</v>
      </c>
      <c r="AH31" s="87">
        <v>0</v>
      </c>
      <c r="AI31" s="87">
        <v>0</v>
      </c>
      <c r="AJ31" s="87">
        <f>SUM(AK31:AS31)</f>
        <v>182</v>
      </c>
      <c r="AK31" s="87">
        <v>0</v>
      </c>
      <c r="AL31" s="87">
        <v>0</v>
      </c>
      <c r="AM31" s="87">
        <v>161</v>
      </c>
      <c r="AN31" s="87">
        <v>0</v>
      </c>
      <c r="AO31" s="87">
        <v>0</v>
      </c>
      <c r="AP31" s="87">
        <v>0</v>
      </c>
      <c r="AQ31" s="87">
        <v>0</v>
      </c>
      <c r="AR31" s="87">
        <v>21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7</v>
      </c>
      <c r="B32" s="96" t="s">
        <v>310</v>
      </c>
      <c r="C32" s="85" t="s">
        <v>311</v>
      </c>
      <c r="D32" s="87">
        <f>SUM(E32,+H32,+K32)</f>
        <v>4250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4250</v>
      </c>
      <c r="L32" s="87">
        <v>249</v>
      </c>
      <c r="M32" s="87">
        <v>4001</v>
      </c>
      <c r="N32" s="87">
        <f>SUM(O32,+V32,+AC32)</f>
        <v>4250</v>
      </c>
      <c r="O32" s="87">
        <f>SUM(P32:U32)</f>
        <v>249</v>
      </c>
      <c r="P32" s="87">
        <v>249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4001</v>
      </c>
      <c r="W32" s="87">
        <v>4001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225</v>
      </c>
      <c r="AG32" s="87">
        <v>225</v>
      </c>
      <c r="AH32" s="87">
        <v>0</v>
      </c>
      <c r="AI32" s="87">
        <v>0</v>
      </c>
      <c r="AJ32" s="87">
        <f>SUM(AK32:AS32)</f>
        <v>225</v>
      </c>
      <c r="AK32" s="87">
        <v>0</v>
      </c>
      <c r="AL32" s="87">
        <v>0</v>
      </c>
      <c r="AM32" s="87">
        <v>225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30</v>
      </c>
      <c r="AU32" s="87">
        <v>0</v>
      </c>
      <c r="AV32" s="87">
        <v>0</v>
      </c>
      <c r="AW32" s="87">
        <v>30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7</v>
      </c>
      <c r="B33" s="96" t="s">
        <v>312</v>
      </c>
      <c r="C33" s="85" t="s">
        <v>313</v>
      </c>
      <c r="D33" s="87">
        <f>SUM(E33,+H33,+K33)</f>
        <v>6190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6190</v>
      </c>
      <c r="L33" s="87">
        <v>141</v>
      </c>
      <c r="M33" s="87">
        <v>6049</v>
      </c>
      <c r="N33" s="87">
        <f>SUM(O33,+V33,+AC33)</f>
        <v>6190</v>
      </c>
      <c r="O33" s="87">
        <f>SUM(P33:U33)</f>
        <v>141</v>
      </c>
      <c r="P33" s="87">
        <v>141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6049</v>
      </c>
      <c r="W33" s="87">
        <v>6049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328</v>
      </c>
      <c r="AG33" s="87">
        <v>328</v>
      </c>
      <c r="AH33" s="87">
        <v>0</v>
      </c>
      <c r="AI33" s="87">
        <v>0</v>
      </c>
      <c r="AJ33" s="87">
        <f>SUM(AK33:AS33)</f>
        <v>328</v>
      </c>
      <c r="AK33" s="87">
        <v>0</v>
      </c>
      <c r="AL33" s="87">
        <v>0</v>
      </c>
      <c r="AM33" s="87">
        <v>328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42</v>
      </c>
      <c r="AU33" s="87">
        <v>0</v>
      </c>
      <c r="AV33" s="87">
        <v>0</v>
      </c>
      <c r="AW33" s="87">
        <v>42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7</v>
      </c>
      <c r="B34" s="96" t="s">
        <v>314</v>
      </c>
      <c r="C34" s="85" t="s">
        <v>315</v>
      </c>
      <c r="D34" s="87">
        <f>SUM(E34,+H34,+K34)</f>
        <v>1557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1557</v>
      </c>
      <c r="L34" s="87">
        <v>77</v>
      </c>
      <c r="M34" s="87">
        <v>1480</v>
      </c>
      <c r="N34" s="87">
        <f>SUM(O34,+V34,+AC34)</f>
        <v>1557</v>
      </c>
      <c r="O34" s="87">
        <f>SUM(P34:U34)</f>
        <v>77</v>
      </c>
      <c r="P34" s="87">
        <v>77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1480</v>
      </c>
      <c r="W34" s="87">
        <v>1480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82</v>
      </c>
      <c r="AG34" s="87">
        <v>82</v>
      </c>
      <c r="AH34" s="87">
        <v>0</v>
      </c>
      <c r="AI34" s="87">
        <v>0</v>
      </c>
      <c r="AJ34" s="87">
        <f>SUM(AK34:AS34)</f>
        <v>82</v>
      </c>
      <c r="AK34" s="87">
        <v>0</v>
      </c>
      <c r="AL34" s="87">
        <v>0</v>
      </c>
      <c r="AM34" s="87">
        <v>82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11</v>
      </c>
      <c r="AU34" s="87">
        <v>0</v>
      </c>
      <c r="AV34" s="87">
        <v>0</v>
      </c>
      <c r="AW34" s="87">
        <v>11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7</v>
      </c>
      <c r="B35" s="96" t="s">
        <v>316</v>
      </c>
      <c r="C35" s="85" t="s">
        <v>317</v>
      </c>
      <c r="D35" s="87">
        <f>SUM(E35,+H35,+K35)</f>
        <v>4074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4074</v>
      </c>
      <c r="L35" s="87">
        <v>172</v>
      </c>
      <c r="M35" s="87">
        <v>3902</v>
      </c>
      <c r="N35" s="87">
        <f>SUM(O35,+V35,+AC35)</f>
        <v>4074</v>
      </c>
      <c r="O35" s="87">
        <f>SUM(P35:U35)</f>
        <v>172</v>
      </c>
      <c r="P35" s="87">
        <v>172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3902</v>
      </c>
      <c r="W35" s="87">
        <v>3902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248</v>
      </c>
      <c r="AG35" s="87">
        <v>248</v>
      </c>
      <c r="AH35" s="87">
        <v>0</v>
      </c>
      <c r="AI35" s="87">
        <v>0</v>
      </c>
      <c r="AJ35" s="87">
        <f>SUM(AK35:AS35)</f>
        <v>248</v>
      </c>
      <c r="AK35" s="87">
        <v>0</v>
      </c>
      <c r="AL35" s="87">
        <v>0</v>
      </c>
      <c r="AM35" s="87">
        <v>248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32</v>
      </c>
      <c r="AU35" s="87">
        <v>0</v>
      </c>
      <c r="AV35" s="87">
        <v>0</v>
      </c>
      <c r="AW35" s="87">
        <v>32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7</v>
      </c>
      <c r="B36" s="96" t="s">
        <v>318</v>
      </c>
      <c r="C36" s="85" t="s">
        <v>319</v>
      </c>
      <c r="D36" s="87">
        <f>SUM(E36,+H36,+K36)</f>
        <v>310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310</v>
      </c>
      <c r="L36" s="87">
        <v>2</v>
      </c>
      <c r="M36" s="87">
        <v>308</v>
      </c>
      <c r="N36" s="87">
        <f>SUM(O36,+V36,+AC36)</f>
        <v>310</v>
      </c>
      <c r="O36" s="87">
        <f>SUM(P36:U36)</f>
        <v>2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2</v>
      </c>
      <c r="V36" s="87">
        <f>SUM(W36:AB36)</f>
        <v>308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308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7</v>
      </c>
      <c r="B37" s="96" t="s">
        <v>320</v>
      </c>
      <c r="C37" s="85" t="s">
        <v>321</v>
      </c>
      <c r="D37" s="87">
        <f>SUM(E37,+H37,+K37)</f>
        <v>87</v>
      </c>
      <c r="E37" s="87">
        <f>SUM(F37:G37)</f>
        <v>87</v>
      </c>
      <c r="F37" s="87">
        <v>66</v>
      </c>
      <c r="G37" s="87">
        <v>21</v>
      </c>
      <c r="H37" s="87">
        <f>SUM(I37:J37)</f>
        <v>0</v>
      </c>
      <c r="I37" s="87">
        <v>0</v>
      </c>
      <c r="J37" s="87">
        <v>0</v>
      </c>
      <c r="K37" s="87">
        <f>SUM(L37:M37)</f>
        <v>0</v>
      </c>
      <c r="L37" s="87">
        <v>0</v>
      </c>
      <c r="M37" s="87">
        <v>0</v>
      </c>
      <c r="N37" s="87">
        <f>SUM(O37,+V37,+AC37)</f>
        <v>87</v>
      </c>
      <c r="O37" s="87">
        <f>SUM(P37:U37)</f>
        <v>66</v>
      </c>
      <c r="P37" s="87">
        <v>0</v>
      </c>
      <c r="Q37" s="87">
        <v>0</v>
      </c>
      <c r="R37" s="87">
        <v>0</v>
      </c>
      <c r="S37" s="87">
        <v>66</v>
      </c>
      <c r="T37" s="87">
        <v>0</v>
      </c>
      <c r="U37" s="87">
        <v>0</v>
      </c>
      <c r="V37" s="87">
        <f>SUM(W37:AB37)</f>
        <v>21</v>
      </c>
      <c r="W37" s="87">
        <v>0</v>
      </c>
      <c r="X37" s="87">
        <v>0</v>
      </c>
      <c r="Y37" s="87">
        <v>0</v>
      </c>
      <c r="Z37" s="87">
        <v>21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7</v>
      </c>
      <c r="B38" s="96" t="s">
        <v>322</v>
      </c>
      <c r="C38" s="85" t="s">
        <v>323</v>
      </c>
      <c r="D38" s="87">
        <f>SUM(E38,+H38,+K38)</f>
        <v>155</v>
      </c>
      <c r="E38" s="87">
        <f>SUM(F38:G38)</f>
        <v>0</v>
      </c>
      <c r="F38" s="87">
        <v>0</v>
      </c>
      <c r="G38" s="87">
        <v>0</v>
      </c>
      <c r="H38" s="87">
        <f>SUM(I38:J38)</f>
        <v>155</v>
      </c>
      <c r="I38" s="87">
        <v>0</v>
      </c>
      <c r="J38" s="87">
        <v>155</v>
      </c>
      <c r="K38" s="87">
        <f>SUM(L38:M38)</f>
        <v>0</v>
      </c>
      <c r="L38" s="87">
        <v>0</v>
      </c>
      <c r="M38" s="87">
        <v>0</v>
      </c>
      <c r="N38" s="87">
        <f>SUM(O38,+V38,+AC38)</f>
        <v>155</v>
      </c>
      <c r="O38" s="87">
        <f>SUM(P38:U38)</f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155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155</v>
      </c>
      <c r="AC38" s="87">
        <f>SUM(AD38:AE38)</f>
        <v>0</v>
      </c>
      <c r="AD38" s="87">
        <v>0</v>
      </c>
      <c r="AE38" s="87">
        <v>0</v>
      </c>
      <c r="AF38" s="87">
        <f>SUM(AG38:AI38)</f>
        <v>0</v>
      </c>
      <c r="AG38" s="87">
        <v>0</v>
      </c>
      <c r="AH38" s="87">
        <v>0</v>
      </c>
      <c r="AI38" s="87">
        <v>0</v>
      </c>
      <c r="AJ38" s="87">
        <f>SUM(AK38:AS38)</f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7</v>
      </c>
      <c r="B39" s="96" t="s">
        <v>324</v>
      </c>
      <c r="C39" s="85" t="s">
        <v>325</v>
      </c>
      <c r="D39" s="87">
        <f>SUM(E39,+H39,+K39)</f>
        <v>66</v>
      </c>
      <c r="E39" s="87">
        <f>SUM(F39:G39)</f>
        <v>66</v>
      </c>
      <c r="F39" s="87">
        <v>0</v>
      </c>
      <c r="G39" s="87">
        <v>66</v>
      </c>
      <c r="H39" s="87">
        <f>SUM(I39:J39)</f>
        <v>0</v>
      </c>
      <c r="I39" s="87">
        <v>0</v>
      </c>
      <c r="J39" s="87">
        <v>0</v>
      </c>
      <c r="K39" s="87">
        <f>SUM(L39:M39)</f>
        <v>0</v>
      </c>
      <c r="L39" s="87">
        <v>0</v>
      </c>
      <c r="M39" s="87">
        <v>0</v>
      </c>
      <c r="N39" s="87">
        <f>SUM(O39,+V39,+AC39)</f>
        <v>66</v>
      </c>
      <c r="O39" s="87">
        <f>SUM(P39:U39)</f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66</v>
      </c>
      <c r="W39" s="87">
        <v>0</v>
      </c>
      <c r="X39" s="87">
        <v>0</v>
      </c>
      <c r="Y39" s="87">
        <v>0</v>
      </c>
      <c r="Z39" s="87">
        <v>0</v>
      </c>
      <c r="AA39" s="87">
        <v>66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0</v>
      </c>
      <c r="AG39" s="87">
        <v>0</v>
      </c>
      <c r="AH39" s="87">
        <v>0</v>
      </c>
      <c r="AI39" s="87">
        <v>0</v>
      </c>
      <c r="AJ39" s="87">
        <f>SUM(AK39:AS39)</f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7</v>
      </c>
      <c r="B40" s="96" t="s">
        <v>326</v>
      </c>
      <c r="C40" s="85" t="s">
        <v>327</v>
      </c>
      <c r="D40" s="87">
        <f>SUM(E40,+H40,+K40)</f>
        <v>290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290</v>
      </c>
      <c r="L40" s="87">
        <v>170</v>
      </c>
      <c r="M40" s="87">
        <v>120</v>
      </c>
      <c r="N40" s="87">
        <f>SUM(O40,+V40,+AC40)</f>
        <v>290</v>
      </c>
      <c r="O40" s="87">
        <f>SUM(P40:U40)</f>
        <v>170</v>
      </c>
      <c r="P40" s="87">
        <v>0</v>
      </c>
      <c r="Q40" s="87">
        <v>0</v>
      </c>
      <c r="R40" s="87">
        <v>0</v>
      </c>
      <c r="S40" s="87">
        <v>0</v>
      </c>
      <c r="T40" s="87">
        <v>50</v>
      </c>
      <c r="U40" s="87">
        <v>120</v>
      </c>
      <c r="V40" s="87">
        <f>SUM(W40:AB40)</f>
        <v>120</v>
      </c>
      <c r="W40" s="87">
        <v>0</v>
      </c>
      <c r="X40" s="87">
        <v>0</v>
      </c>
      <c r="Y40" s="87">
        <v>0</v>
      </c>
      <c r="Z40" s="87">
        <v>0</v>
      </c>
      <c r="AA40" s="87">
        <v>50</v>
      </c>
      <c r="AB40" s="87">
        <v>70</v>
      </c>
      <c r="AC40" s="87">
        <f>SUM(AD40:AE40)</f>
        <v>0</v>
      </c>
      <c r="AD40" s="87">
        <v>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7</v>
      </c>
      <c r="B41" s="96" t="s">
        <v>328</v>
      </c>
      <c r="C41" s="85" t="s">
        <v>329</v>
      </c>
      <c r="D41" s="87">
        <f>SUM(E41,+H41,+K41)</f>
        <v>265</v>
      </c>
      <c r="E41" s="87">
        <f>SUM(F41:G41)</f>
        <v>265</v>
      </c>
      <c r="F41" s="87">
        <v>27</v>
      </c>
      <c r="G41" s="87">
        <v>238</v>
      </c>
      <c r="H41" s="87">
        <f>SUM(I41:J41)</f>
        <v>0</v>
      </c>
      <c r="I41" s="87">
        <v>0</v>
      </c>
      <c r="J41" s="87">
        <v>0</v>
      </c>
      <c r="K41" s="87">
        <f>SUM(L41:M41)</f>
        <v>0</v>
      </c>
      <c r="L41" s="87">
        <v>0</v>
      </c>
      <c r="M41" s="87">
        <v>0</v>
      </c>
      <c r="N41" s="87">
        <f>SUM(O41,+V41,+AC41)</f>
        <v>265</v>
      </c>
      <c r="O41" s="87">
        <f>SUM(P41:U41)</f>
        <v>27</v>
      </c>
      <c r="P41" s="87">
        <v>27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238</v>
      </c>
      <c r="W41" s="87">
        <v>238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7</v>
      </c>
      <c r="B42" s="96" t="s">
        <v>330</v>
      </c>
      <c r="C42" s="85" t="s">
        <v>331</v>
      </c>
      <c r="D42" s="87">
        <f>SUM(E42,+H42,+K42)</f>
        <v>60</v>
      </c>
      <c r="E42" s="87">
        <f>SUM(F42:G42)</f>
        <v>60</v>
      </c>
      <c r="F42" s="87">
        <v>60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0</v>
      </c>
      <c r="L42" s="87">
        <v>0</v>
      </c>
      <c r="M42" s="87">
        <v>0</v>
      </c>
      <c r="N42" s="87">
        <f>SUM(O42,+V42,+AC42)</f>
        <v>60</v>
      </c>
      <c r="O42" s="87">
        <f>SUM(P42:U42)</f>
        <v>60</v>
      </c>
      <c r="P42" s="87">
        <v>60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7</v>
      </c>
      <c r="B43" s="96" t="s">
        <v>332</v>
      </c>
      <c r="C43" s="85" t="s">
        <v>333</v>
      </c>
      <c r="D43" s="87">
        <f>SUM(E43,+H43,+K43)</f>
        <v>80</v>
      </c>
      <c r="E43" s="87">
        <f>SUM(F43:G43)</f>
        <v>0</v>
      </c>
      <c r="F43" s="87">
        <v>0</v>
      </c>
      <c r="G43" s="87">
        <v>0</v>
      </c>
      <c r="H43" s="87">
        <f>SUM(I43:J43)</f>
        <v>80</v>
      </c>
      <c r="I43" s="87">
        <v>0</v>
      </c>
      <c r="J43" s="87">
        <v>80</v>
      </c>
      <c r="K43" s="87">
        <f>SUM(L43:M43)</f>
        <v>0</v>
      </c>
      <c r="L43" s="87">
        <v>0</v>
      </c>
      <c r="M43" s="87">
        <v>0</v>
      </c>
      <c r="N43" s="87">
        <f>SUM(O43,+V43,+AC43)</f>
        <v>80</v>
      </c>
      <c r="O43" s="87">
        <f>SUM(P43:U43)</f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80</v>
      </c>
      <c r="W43" s="87">
        <v>0</v>
      </c>
      <c r="X43" s="87">
        <v>0</v>
      </c>
      <c r="Y43" s="87">
        <v>0</v>
      </c>
      <c r="Z43" s="87">
        <v>0</v>
      </c>
      <c r="AA43" s="87">
        <v>80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0</v>
      </c>
      <c r="AG43" s="87">
        <v>0</v>
      </c>
      <c r="AH43" s="87">
        <v>0</v>
      </c>
      <c r="AI43" s="87">
        <v>0</v>
      </c>
      <c r="AJ43" s="87">
        <f>SUM(AK43:AS43)</f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7</v>
      </c>
      <c r="B44" s="96" t="s">
        <v>334</v>
      </c>
      <c r="C44" s="85" t="s">
        <v>335</v>
      </c>
      <c r="D44" s="87">
        <f>SUM(E44,+H44,+K44)</f>
        <v>5642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5642</v>
      </c>
      <c r="L44" s="87">
        <v>3969</v>
      </c>
      <c r="M44" s="87">
        <v>1673</v>
      </c>
      <c r="N44" s="87">
        <f>SUM(O44,+V44,+AC44)</f>
        <v>5642</v>
      </c>
      <c r="O44" s="87">
        <f>SUM(P44:U44)</f>
        <v>3969</v>
      </c>
      <c r="P44" s="87">
        <v>0</v>
      </c>
      <c r="Q44" s="87">
        <v>0</v>
      </c>
      <c r="R44" s="87">
        <v>0</v>
      </c>
      <c r="S44" s="87">
        <v>0</v>
      </c>
      <c r="T44" s="87">
        <v>3969</v>
      </c>
      <c r="U44" s="87">
        <v>0</v>
      </c>
      <c r="V44" s="87">
        <f>SUM(W44:AB44)</f>
        <v>1673</v>
      </c>
      <c r="W44" s="87">
        <v>0</v>
      </c>
      <c r="X44" s="87">
        <v>0</v>
      </c>
      <c r="Y44" s="87">
        <v>0</v>
      </c>
      <c r="Z44" s="87">
        <v>0</v>
      </c>
      <c r="AA44" s="87">
        <v>1673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0</v>
      </c>
      <c r="AG44" s="87">
        <v>0</v>
      </c>
      <c r="AH44" s="87">
        <v>0</v>
      </c>
      <c r="AI44" s="87">
        <v>0</v>
      </c>
      <c r="AJ44" s="87">
        <f>SUM(AK44:AS44)</f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7</v>
      </c>
      <c r="B45" s="96" t="s">
        <v>336</v>
      </c>
      <c r="C45" s="85" t="s">
        <v>337</v>
      </c>
      <c r="D45" s="87">
        <f>SUM(E45,+H45,+K45)</f>
        <v>6743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6743</v>
      </c>
      <c r="L45" s="87">
        <v>12</v>
      </c>
      <c r="M45" s="87">
        <v>6731</v>
      </c>
      <c r="N45" s="87">
        <f>SUM(O45,+V45,+AC45)</f>
        <v>6743</v>
      </c>
      <c r="O45" s="87">
        <f>SUM(P45:U45)</f>
        <v>12</v>
      </c>
      <c r="P45" s="87">
        <v>12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6731</v>
      </c>
      <c r="W45" s="87">
        <v>6731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288</v>
      </c>
      <c r="AG45" s="87">
        <v>288</v>
      </c>
      <c r="AH45" s="87">
        <v>0</v>
      </c>
      <c r="AI45" s="87">
        <v>0</v>
      </c>
      <c r="AJ45" s="87">
        <f>SUM(AK45:AS45)</f>
        <v>288</v>
      </c>
      <c r="AK45" s="87">
        <v>0</v>
      </c>
      <c r="AL45" s="87">
        <v>0</v>
      </c>
      <c r="AM45" s="87">
        <v>0</v>
      </c>
      <c r="AN45" s="87">
        <v>288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286</v>
      </c>
      <c r="BA45" s="87">
        <v>286</v>
      </c>
      <c r="BB45" s="87">
        <v>0</v>
      </c>
      <c r="BC45" s="87">
        <v>0</v>
      </c>
    </row>
    <row r="46" spans="1:55" ht="13.5" customHeight="1">
      <c r="A46" s="98" t="s">
        <v>7</v>
      </c>
      <c r="B46" s="96" t="s">
        <v>338</v>
      </c>
      <c r="C46" s="85" t="s">
        <v>339</v>
      </c>
      <c r="D46" s="87">
        <f>SUM(E46,+H46,+K46)</f>
        <v>225</v>
      </c>
      <c r="E46" s="87">
        <f>SUM(F46:G46)</f>
        <v>0</v>
      </c>
      <c r="F46" s="87">
        <v>0</v>
      </c>
      <c r="G46" s="87">
        <v>0</v>
      </c>
      <c r="H46" s="87">
        <f>SUM(I46:J46)</f>
        <v>225</v>
      </c>
      <c r="I46" s="87">
        <v>225</v>
      </c>
      <c r="J46" s="87">
        <v>0</v>
      </c>
      <c r="K46" s="87">
        <f>SUM(L46:M46)</f>
        <v>0</v>
      </c>
      <c r="L46" s="87">
        <v>0</v>
      </c>
      <c r="M46" s="87">
        <v>0</v>
      </c>
      <c r="N46" s="87">
        <f>SUM(O46,+V46,+AC46)</f>
        <v>226</v>
      </c>
      <c r="O46" s="87">
        <f>SUM(P46:U46)</f>
        <v>225</v>
      </c>
      <c r="P46" s="87">
        <v>225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1</v>
      </c>
      <c r="AD46" s="87">
        <v>1</v>
      </c>
      <c r="AE46" s="87">
        <v>0</v>
      </c>
      <c r="AF46" s="87">
        <f>SUM(AG46:AI46)</f>
        <v>0</v>
      </c>
      <c r="AG46" s="87">
        <v>0</v>
      </c>
      <c r="AH46" s="87">
        <v>0</v>
      </c>
      <c r="AI46" s="87">
        <v>0</v>
      </c>
      <c r="AJ46" s="87">
        <f>SUM(AK46:AS46)</f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7</v>
      </c>
      <c r="B47" s="96" t="s">
        <v>340</v>
      </c>
      <c r="C47" s="85" t="s">
        <v>341</v>
      </c>
      <c r="D47" s="87">
        <f>SUM(E47,+H47,+K47)</f>
        <v>3502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3502</v>
      </c>
      <c r="L47" s="87">
        <v>319</v>
      </c>
      <c r="M47" s="87">
        <v>3183</v>
      </c>
      <c r="N47" s="87">
        <f>SUM(O47,+V47,+AC47)</f>
        <v>3502</v>
      </c>
      <c r="O47" s="87">
        <f>SUM(P47:U47)</f>
        <v>319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319</v>
      </c>
      <c r="V47" s="87">
        <f>SUM(W47:AB47)</f>
        <v>3183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3183</v>
      </c>
      <c r="AC47" s="87">
        <f>SUM(AD47:AE47)</f>
        <v>0</v>
      </c>
      <c r="AD47" s="87">
        <v>0</v>
      </c>
      <c r="AE47" s="87">
        <v>0</v>
      </c>
      <c r="AF47" s="87">
        <f>SUM(AG47:AI47)</f>
        <v>0</v>
      </c>
      <c r="AG47" s="87">
        <v>0</v>
      </c>
      <c r="AH47" s="87">
        <v>0</v>
      </c>
      <c r="AI47" s="87">
        <v>0</v>
      </c>
      <c r="AJ47" s="87">
        <f>SUM(AK47:AS47)</f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7</v>
      </c>
      <c r="B48" s="96" t="s">
        <v>342</v>
      </c>
      <c r="C48" s="85" t="s">
        <v>343</v>
      </c>
      <c r="D48" s="87">
        <f>SUM(E48,+H48,+K48)</f>
        <v>192</v>
      </c>
      <c r="E48" s="87">
        <f>SUM(F48:G48)</f>
        <v>0</v>
      </c>
      <c r="F48" s="87">
        <v>0</v>
      </c>
      <c r="G48" s="87">
        <v>0</v>
      </c>
      <c r="H48" s="87">
        <f>SUM(I48:J48)</f>
        <v>0</v>
      </c>
      <c r="I48" s="87">
        <v>0</v>
      </c>
      <c r="J48" s="87">
        <v>0</v>
      </c>
      <c r="K48" s="87">
        <f>SUM(L48:M48)</f>
        <v>192</v>
      </c>
      <c r="L48" s="87">
        <v>26</v>
      </c>
      <c r="M48" s="87">
        <v>166</v>
      </c>
      <c r="N48" s="87">
        <f>SUM(O48,+V48,+AC48)</f>
        <v>192</v>
      </c>
      <c r="O48" s="87">
        <f>SUM(P48:U48)</f>
        <v>26</v>
      </c>
      <c r="P48" s="87">
        <v>26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166</v>
      </c>
      <c r="W48" s="87">
        <v>166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0</v>
      </c>
      <c r="AG48" s="87">
        <v>0</v>
      </c>
      <c r="AH48" s="87">
        <v>0</v>
      </c>
      <c r="AI48" s="87">
        <v>0</v>
      </c>
      <c r="AJ48" s="87">
        <f>SUM(AK48:AS48)</f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47000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47201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47205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47207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47208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47209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47210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47211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47212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47213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47214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47215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47301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47302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47303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47306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47308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47311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47313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47314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47315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47324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47325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47326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47327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47328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47329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47348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47350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47353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47354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47355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47356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47357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47358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47359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47360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47361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47362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47375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47381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47382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2024-01-31T04:32:45Z</dcterms:modified>
</cp:coreProperties>
</file>