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水洗化人口等!$A$6:$AD$49</definedName>
    <definedName name="_xlnm.Print_Area" localSheetId="2">し尿集計結果!$A$1:$M$37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N32" i="2" s="1"/>
  <c r="AC33" i="2"/>
  <c r="AC34" i="2"/>
  <c r="AC35" i="2"/>
  <c r="AC36" i="2"/>
  <c r="AC37" i="2"/>
  <c r="AC38" i="2"/>
  <c r="AC39" i="2"/>
  <c r="AC40" i="2"/>
  <c r="AC41" i="2"/>
  <c r="AC42" i="2"/>
  <c r="AC43" i="2"/>
  <c r="AC44" i="2"/>
  <c r="N44" i="2" s="1"/>
  <c r="AC45" i="2"/>
  <c r="AC46" i="2"/>
  <c r="AC47" i="2"/>
  <c r="AC48" i="2"/>
  <c r="AC49" i="2"/>
  <c r="AC50" i="2"/>
  <c r="N50" i="2" s="1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V43" i="2"/>
  <c r="N43" i="2" s="1"/>
  <c r="V44" i="2"/>
  <c r="V45" i="2"/>
  <c r="V46" i="2"/>
  <c r="V47" i="2"/>
  <c r="V48" i="2"/>
  <c r="N48" i="2" s="1"/>
  <c r="V49" i="2"/>
  <c r="N49" i="2" s="1"/>
  <c r="V50" i="2"/>
  <c r="O8" i="2"/>
  <c r="O9" i="2"/>
  <c r="O10" i="2"/>
  <c r="O11" i="2"/>
  <c r="O12" i="2"/>
  <c r="O13" i="2"/>
  <c r="O14" i="2"/>
  <c r="O15" i="2"/>
  <c r="O16" i="2"/>
  <c r="N16" i="2" s="1"/>
  <c r="O17" i="2"/>
  <c r="N17" i="2" s="1"/>
  <c r="O18" i="2"/>
  <c r="O19" i="2"/>
  <c r="O20" i="2"/>
  <c r="O21" i="2"/>
  <c r="O22" i="2"/>
  <c r="N22" i="2" s="1"/>
  <c r="O23" i="2"/>
  <c r="N23" i="2" s="1"/>
  <c r="O24" i="2"/>
  <c r="O25" i="2"/>
  <c r="O26" i="2"/>
  <c r="O27" i="2"/>
  <c r="O28" i="2"/>
  <c r="O29" i="2"/>
  <c r="N29" i="2" s="1"/>
  <c r="O30" i="2"/>
  <c r="O31" i="2"/>
  <c r="O32" i="2"/>
  <c r="O33" i="2"/>
  <c r="O34" i="2"/>
  <c r="N34" i="2" s="1"/>
  <c r="O35" i="2"/>
  <c r="N35" i="2" s="1"/>
  <c r="O36" i="2"/>
  <c r="O37" i="2"/>
  <c r="O38" i="2"/>
  <c r="O39" i="2"/>
  <c r="O40" i="2"/>
  <c r="N40" i="2" s="1"/>
  <c r="O41" i="2"/>
  <c r="N41" i="2" s="1"/>
  <c r="O42" i="2"/>
  <c r="O43" i="2"/>
  <c r="O44" i="2"/>
  <c r="O45" i="2"/>
  <c r="O46" i="2"/>
  <c r="O47" i="2"/>
  <c r="N47" i="2" s="1"/>
  <c r="O48" i="2"/>
  <c r="O49" i="2"/>
  <c r="O50" i="2"/>
  <c r="N9" i="2"/>
  <c r="N10" i="2"/>
  <c r="N11" i="2"/>
  <c r="N15" i="2"/>
  <c r="N20" i="2"/>
  <c r="N21" i="2"/>
  <c r="N27" i="2"/>
  <c r="N28" i="2"/>
  <c r="N33" i="2"/>
  <c r="N38" i="2"/>
  <c r="N39" i="2"/>
  <c r="N45" i="2"/>
  <c r="N46" i="2"/>
  <c r="K8" i="2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K31" i="2"/>
  <c r="K32" i="2"/>
  <c r="K33" i="2"/>
  <c r="K34" i="2"/>
  <c r="D34" i="2" s="1"/>
  <c r="K35" i="2"/>
  <c r="K36" i="2"/>
  <c r="K37" i="2"/>
  <c r="K38" i="2"/>
  <c r="K39" i="2"/>
  <c r="K40" i="2"/>
  <c r="D40" i="2" s="1"/>
  <c r="K41" i="2"/>
  <c r="K42" i="2"/>
  <c r="K43" i="2"/>
  <c r="K44" i="2"/>
  <c r="K45" i="2"/>
  <c r="K46" i="2"/>
  <c r="K47" i="2"/>
  <c r="K48" i="2"/>
  <c r="K49" i="2"/>
  <c r="K50" i="2"/>
  <c r="H8" i="2"/>
  <c r="H9" i="2"/>
  <c r="D9" i="2" s="1"/>
  <c r="H10" i="2"/>
  <c r="H11" i="2"/>
  <c r="H12" i="2"/>
  <c r="H13" i="2"/>
  <c r="H14" i="2"/>
  <c r="H15" i="2"/>
  <c r="D15" i="2" s="1"/>
  <c r="H16" i="2"/>
  <c r="H17" i="2"/>
  <c r="H18" i="2"/>
  <c r="H19" i="2"/>
  <c r="D19" i="2" s="1"/>
  <c r="H20" i="2"/>
  <c r="H21" i="2"/>
  <c r="D21" i="2" s="1"/>
  <c r="H22" i="2"/>
  <c r="H23" i="2"/>
  <c r="H24" i="2"/>
  <c r="H25" i="2"/>
  <c r="H26" i="2"/>
  <c r="H27" i="2"/>
  <c r="D27" i="2" s="1"/>
  <c r="H28" i="2"/>
  <c r="H29" i="2"/>
  <c r="H30" i="2"/>
  <c r="H31" i="2"/>
  <c r="H32" i="2"/>
  <c r="H33" i="2"/>
  <c r="D33" i="2" s="1"/>
  <c r="H34" i="2"/>
  <c r="H35" i="2"/>
  <c r="H36" i="2"/>
  <c r="H37" i="2"/>
  <c r="D37" i="2" s="1"/>
  <c r="H38" i="2"/>
  <c r="H39" i="2"/>
  <c r="D39" i="2" s="1"/>
  <c r="H40" i="2"/>
  <c r="H41" i="2"/>
  <c r="H42" i="2"/>
  <c r="H43" i="2"/>
  <c r="H44" i="2"/>
  <c r="H45" i="2"/>
  <c r="D45" i="2" s="1"/>
  <c r="H46" i="2"/>
  <c r="H47" i="2"/>
  <c r="H48" i="2"/>
  <c r="H49" i="2"/>
  <c r="H50" i="2"/>
  <c r="E8" i="2"/>
  <c r="E9" i="2"/>
  <c r="E10" i="2"/>
  <c r="E11" i="2"/>
  <c r="E12" i="2"/>
  <c r="D12" i="2" s="1"/>
  <c r="E13" i="2"/>
  <c r="E14" i="2"/>
  <c r="E15" i="2"/>
  <c r="E16" i="2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D30" i="2" s="1"/>
  <c r="E31" i="2"/>
  <c r="E32" i="2"/>
  <c r="E33" i="2"/>
  <c r="E34" i="2"/>
  <c r="E35" i="2"/>
  <c r="E36" i="2"/>
  <c r="E37" i="2"/>
  <c r="E38" i="2"/>
  <c r="E39" i="2"/>
  <c r="E40" i="2"/>
  <c r="E41" i="2"/>
  <c r="E42" i="2"/>
  <c r="D42" i="2" s="1"/>
  <c r="E43" i="2"/>
  <c r="E44" i="2"/>
  <c r="E45" i="2"/>
  <c r="E46" i="2"/>
  <c r="E47" i="2"/>
  <c r="E48" i="2"/>
  <c r="D48" i="2" s="1"/>
  <c r="E49" i="2"/>
  <c r="E50" i="2"/>
  <c r="D10" i="2"/>
  <c r="D11" i="2"/>
  <c r="D13" i="2"/>
  <c r="D17" i="2"/>
  <c r="D18" i="2"/>
  <c r="D23" i="2"/>
  <c r="D25" i="2"/>
  <c r="D28" i="2"/>
  <c r="D29" i="2"/>
  <c r="D31" i="2"/>
  <c r="D35" i="2"/>
  <c r="D36" i="2"/>
  <c r="D41" i="2"/>
  <c r="D43" i="2"/>
  <c r="D46" i="2"/>
  <c r="D47" i="2"/>
  <c r="D49" i="2"/>
  <c r="T36" i="1"/>
  <c r="T42" i="1"/>
  <c r="P8" i="1"/>
  <c r="I8" i="1" s="1"/>
  <c r="P9" i="1"/>
  <c r="I9" i="1" s="1"/>
  <c r="D9" i="1" s="1"/>
  <c r="P10" i="1"/>
  <c r="P11" i="1"/>
  <c r="P12" i="1"/>
  <c r="P13" i="1"/>
  <c r="P14" i="1"/>
  <c r="I14" i="1" s="1"/>
  <c r="P15" i="1"/>
  <c r="P16" i="1"/>
  <c r="P17" i="1"/>
  <c r="P18" i="1"/>
  <c r="P19" i="1"/>
  <c r="P20" i="1"/>
  <c r="I20" i="1" s="1"/>
  <c r="P21" i="1"/>
  <c r="I21" i="1" s="1"/>
  <c r="D21" i="1" s="1"/>
  <c r="P22" i="1"/>
  <c r="P23" i="1"/>
  <c r="I23" i="1" s="1"/>
  <c r="D23" i="1" s="1"/>
  <c r="P24" i="1"/>
  <c r="P25" i="1"/>
  <c r="P26" i="1"/>
  <c r="I26" i="1" s="1"/>
  <c r="P27" i="1"/>
  <c r="I27" i="1" s="1"/>
  <c r="D27" i="1" s="1"/>
  <c r="P28" i="1"/>
  <c r="P29" i="1"/>
  <c r="I29" i="1" s="1"/>
  <c r="D29" i="1" s="1"/>
  <c r="P30" i="1"/>
  <c r="P31" i="1"/>
  <c r="P32" i="1"/>
  <c r="I32" i="1" s="1"/>
  <c r="P33" i="1"/>
  <c r="P34" i="1"/>
  <c r="P35" i="1"/>
  <c r="I35" i="1" s="1"/>
  <c r="D35" i="1" s="1"/>
  <c r="P36" i="1"/>
  <c r="P37" i="1"/>
  <c r="P38" i="1"/>
  <c r="I38" i="1" s="1"/>
  <c r="P39" i="1"/>
  <c r="P40" i="1"/>
  <c r="P41" i="1"/>
  <c r="I41" i="1" s="1"/>
  <c r="D41" i="1" s="1"/>
  <c r="P42" i="1"/>
  <c r="P43" i="1"/>
  <c r="P44" i="1"/>
  <c r="I44" i="1" s="1"/>
  <c r="P45" i="1"/>
  <c r="I45" i="1" s="1"/>
  <c r="D45" i="1" s="1"/>
  <c r="P46" i="1"/>
  <c r="P47" i="1"/>
  <c r="P48" i="1"/>
  <c r="P49" i="1"/>
  <c r="P50" i="1"/>
  <c r="I50" i="1" s="1"/>
  <c r="N13" i="1"/>
  <c r="N31" i="1"/>
  <c r="I10" i="1"/>
  <c r="I11" i="1"/>
  <c r="I12" i="1"/>
  <c r="I13" i="1"/>
  <c r="I15" i="1"/>
  <c r="D15" i="1" s="1"/>
  <c r="I16" i="1"/>
  <c r="I17" i="1"/>
  <c r="I18" i="1"/>
  <c r="I19" i="1"/>
  <c r="I22" i="1"/>
  <c r="D22" i="1" s="1"/>
  <c r="I24" i="1"/>
  <c r="I25" i="1"/>
  <c r="I28" i="1"/>
  <c r="I30" i="1"/>
  <c r="I31" i="1"/>
  <c r="I33" i="1"/>
  <c r="D33" i="1" s="1"/>
  <c r="I34" i="1"/>
  <c r="I36" i="1"/>
  <c r="I37" i="1"/>
  <c r="I39" i="1"/>
  <c r="I40" i="1"/>
  <c r="D40" i="1" s="1"/>
  <c r="I42" i="1"/>
  <c r="I43" i="1"/>
  <c r="I46" i="1"/>
  <c r="I47" i="1"/>
  <c r="I48" i="1"/>
  <c r="I49" i="1"/>
  <c r="E8" i="1"/>
  <c r="D8" i="1" s="1"/>
  <c r="E9" i="1"/>
  <c r="E10" i="1"/>
  <c r="E11" i="1"/>
  <c r="E12" i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D26" i="1" s="1"/>
  <c r="E27" i="1"/>
  <c r="E28" i="1"/>
  <c r="D28" i="1" s="1"/>
  <c r="E29" i="1"/>
  <c r="E30" i="1"/>
  <c r="E31" i="1"/>
  <c r="E32" i="1"/>
  <c r="E33" i="1"/>
  <c r="E34" i="1"/>
  <c r="D34" i="1" s="1"/>
  <c r="E35" i="1"/>
  <c r="E36" i="1"/>
  <c r="E37" i="1"/>
  <c r="E38" i="1"/>
  <c r="E39" i="1"/>
  <c r="E40" i="1"/>
  <c r="E41" i="1"/>
  <c r="E42" i="1"/>
  <c r="E43" i="1"/>
  <c r="E44" i="1"/>
  <c r="D44" i="1" s="1"/>
  <c r="E45" i="1"/>
  <c r="E46" i="1"/>
  <c r="E47" i="1"/>
  <c r="E48" i="1"/>
  <c r="E49" i="1"/>
  <c r="E50" i="1"/>
  <c r="D10" i="1"/>
  <c r="L10" i="1" s="1"/>
  <c r="D12" i="1"/>
  <c r="N12" i="1" s="1"/>
  <c r="D13" i="1"/>
  <c r="D14" i="1"/>
  <c r="T14" i="1" s="1"/>
  <c r="D16" i="1"/>
  <c r="L16" i="1" s="1"/>
  <c r="D18" i="1"/>
  <c r="N18" i="1" s="1"/>
  <c r="D19" i="1"/>
  <c r="D24" i="1"/>
  <c r="N24" i="1" s="1"/>
  <c r="D25" i="1"/>
  <c r="D30" i="1"/>
  <c r="N30" i="1" s="1"/>
  <c r="D31" i="1"/>
  <c r="D32" i="1"/>
  <c r="T32" i="1" s="1"/>
  <c r="D36" i="1"/>
  <c r="N36" i="1" s="1"/>
  <c r="D37" i="1"/>
  <c r="D38" i="1"/>
  <c r="T38" i="1" s="1"/>
  <c r="D39" i="1"/>
  <c r="J39" i="1" s="1"/>
  <c r="D42" i="1"/>
  <c r="N42" i="1" s="1"/>
  <c r="D43" i="1"/>
  <c r="N43" i="1" s="1"/>
  <c r="D46" i="1"/>
  <c r="L46" i="1" s="1"/>
  <c r="D48" i="1"/>
  <c r="T48" i="1" s="1"/>
  <c r="D49" i="1"/>
  <c r="D50" i="1"/>
  <c r="T50" i="1" s="1"/>
  <c r="N41" i="1" l="1"/>
  <c r="L41" i="1"/>
  <c r="J41" i="1"/>
  <c r="F41" i="1"/>
  <c r="T41" i="1"/>
  <c r="N29" i="1"/>
  <c r="T29" i="1"/>
  <c r="L29" i="1"/>
  <c r="F29" i="1"/>
  <c r="J29" i="1"/>
  <c r="L34" i="1"/>
  <c r="J34" i="1"/>
  <c r="F34" i="1"/>
  <c r="N34" i="1"/>
  <c r="T34" i="1"/>
  <c r="T44" i="1"/>
  <c r="N44" i="1"/>
  <c r="L44" i="1"/>
  <c r="J44" i="1"/>
  <c r="F44" i="1"/>
  <c r="T26" i="1"/>
  <c r="L26" i="1"/>
  <c r="J26" i="1"/>
  <c r="N26" i="1"/>
  <c r="F26" i="1"/>
  <c r="T20" i="1"/>
  <c r="N20" i="1"/>
  <c r="F20" i="1"/>
  <c r="L20" i="1"/>
  <c r="J20" i="1"/>
  <c r="T8" i="1"/>
  <c r="F8" i="1"/>
  <c r="L8" i="1"/>
  <c r="J8" i="1"/>
  <c r="N8" i="1"/>
  <c r="J33" i="1"/>
  <c r="F33" i="1"/>
  <c r="L33" i="1"/>
  <c r="T33" i="1"/>
  <c r="N33" i="1"/>
  <c r="L22" i="1"/>
  <c r="T22" i="1"/>
  <c r="N22" i="1"/>
  <c r="J22" i="1"/>
  <c r="F22" i="1"/>
  <c r="L40" i="1"/>
  <c r="F40" i="1"/>
  <c r="T40" i="1"/>
  <c r="N40" i="1"/>
  <c r="J40" i="1"/>
  <c r="N35" i="1"/>
  <c r="T35" i="1"/>
  <c r="L35" i="1"/>
  <c r="J35" i="1"/>
  <c r="F35" i="1"/>
  <c r="N23" i="1"/>
  <c r="L23" i="1"/>
  <c r="J23" i="1"/>
  <c r="F23" i="1"/>
  <c r="T23" i="1"/>
  <c r="L28" i="1"/>
  <c r="T28" i="1"/>
  <c r="N28" i="1"/>
  <c r="J28" i="1"/>
  <c r="F28" i="1"/>
  <c r="J15" i="1"/>
  <c r="F15" i="1"/>
  <c r="L15" i="1"/>
  <c r="T15" i="1"/>
  <c r="N15" i="1"/>
  <c r="J45" i="1"/>
  <c r="T45" i="1"/>
  <c r="F45" i="1"/>
  <c r="N45" i="1"/>
  <c r="L45" i="1"/>
  <c r="J27" i="1"/>
  <c r="T27" i="1"/>
  <c r="N27" i="1"/>
  <c r="F27" i="1"/>
  <c r="L27" i="1"/>
  <c r="J21" i="1"/>
  <c r="N21" i="1"/>
  <c r="T21" i="1"/>
  <c r="F21" i="1"/>
  <c r="L21" i="1"/>
  <c r="J9" i="1"/>
  <c r="T9" i="1"/>
  <c r="N9" i="1"/>
  <c r="F9" i="1"/>
  <c r="L9" i="1"/>
  <c r="T25" i="1"/>
  <c r="F25" i="1"/>
  <c r="F18" i="1"/>
  <c r="L25" i="1"/>
  <c r="N46" i="1"/>
  <c r="F32" i="1"/>
  <c r="J38" i="1"/>
  <c r="N10" i="1"/>
  <c r="J50" i="1"/>
  <c r="J14" i="1"/>
  <c r="L36" i="1"/>
  <c r="T16" i="1"/>
  <c r="T49" i="1"/>
  <c r="F49" i="1"/>
  <c r="T13" i="1"/>
  <c r="F13" i="1"/>
  <c r="F50" i="1"/>
  <c r="F42" i="1"/>
  <c r="F14" i="1"/>
  <c r="J49" i="1"/>
  <c r="J42" i="1"/>
  <c r="J13" i="1"/>
  <c r="L49" i="1"/>
  <c r="L42" i="1"/>
  <c r="L13" i="1"/>
  <c r="N49" i="1"/>
  <c r="N25" i="1"/>
  <c r="L39" i="1"/>
  <c r="F46" i="1"/>
  <c r="J24" i="1"/>
  <c r="J10" i="1"/>
  <c r="L24" i="1"/>
  <c r="N38" i="1"/>
  <c r="T18" i="1"/>
  <c r="T43" i="1"/>
  <c r="F43" i="1"/>
  <c r="J43" i="1"/>
  <c r="L50" i="1"/>
  <c r="N50" i="1"/>
  <c r="T24" i="1"/>
  <c r="T19" i="1"/>
  <c r="F19" i="1"/>
  <c r="F48" i="1"/>
  <c r="F12" i="1"/>
  <c r="J48" i="1"/>
  <c r="J19" i="1"/>
  <c r="J12" i="1"/>
  <c r="L48" i="1"/>
  <c r="L19" i="1"/>
  <c r="L12" i="1"/>
  <c r="N48" i="1"/>
  <c r="N32" i="1"/>
  <c r="N14" i="1"/>
  <c r="T30" i="1"/>
  <c r="T12" i="1"/>
  <c r="D47" i="1"/>
  <c r="J25" i="1"/>
  <c r="L18" i="1"/>
  <c r="T39" i="1"/>
  <c r="J18" i="1"/>
  <c r="N39" i="1"/>
  <c r="J32" i="1"/>
  <c r="L32" i="1"/>
  <c r="T31" i="1"/>
  <c r="F31" i="1"/>
  <c r="F39" i="1"/>
  <c r="F10" i="1"/>
  <c r="J31" i="1"/>
  <c r="L31" i="1"/>
  <c r="T46" i="1"/>
  <c r="T10" i="1"/>
  <c r="T37" i="1"/>
  <c r="F37" i="1"/>
  <c r="F38" i="1"/>
  <c r="F30" i="1"/>
  <c r="F16" i="1"/>
  <c r="J37" i="1"/>
  <c r="J30" i="1"/>
  <c r="J16" i="1"/>
  <c r="L37" i="1"/>
  <c r="L30" i="1"/>
  <c r="N37" i="1"/>
  <c r="N19" i="1"/>
  <c r="D50" i="2"/>
  <c r="D44" i="2"/>
  <c r="D38" i="2"/>
  <c r="D32" i="2"/>
  <c r="D26" i="2"/>
  <c r="D20" i="2"/>
  <c r="D14" i="2"/>
  <c r="D8" i="2"/>
  <c r="D11" i="1"/>
  <c r="F24" i="1"/>
  <c r="D17" i="1"/>
  <c r="J46" i="1"/>
  <c r="L38" i="1"/>
  <c r="F36" i="1"/>
  <c r="J36" i="1"/>
  <c r="L43" i="1"/>
  <c r="L14" i="1"/>
  <c r="N1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47" i="1" l="1"/>
  <c r="F47" i="1"/>
  <c r="T47" i="1"/>
  <c r="L47" i="1"/>
  <c r="J47" i="1"/>
  <c r="N17" i="1"/>
  <c r="L17" i="1"/>
  <c r="J17" i="1"/>
  <c r="T17" i="1"/>
  <c r="F17" i="1"/>
  <c r="N11" i="1"/>
  <c r="J11" i="1"/>
  <c r="F11" i="1"/>
  <c r="T11" i="1"/>
  <c r="L1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<sst xmlns="http://schemas.openxmlformats.org/spreadsheetml/2006/main" count="881" uniqueCount="348">
  <si>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</si>
  <si>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</si>
  <si>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</si>
  <si>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</si>
  <si>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</si>
  <si>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</si>
  <si>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</si>
  <si>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</si>
  <si>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</si>
  <si>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</si>
  <si>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</si>
  <si>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</si>
  <si>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</si>
  <si>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</si>
  <si>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</si>
  <si>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</si>
  <si>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</si>
  <si>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</si>
  <si>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</si>
  <si>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</si>
  <si>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</si>
  <si>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</si>
  <si>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</si>
  <si>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</si>
  <si>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</si>
  <si>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</si>
  <si>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</si>
  <si>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</si>
  <si>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</si>
  <si>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</si>
  <si>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</si>
  <si>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</si>
  <si>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</si>
  <si>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</si>
  <si>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</si>
  <si>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</si>
  <si>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</si>
  <si>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</si>
  <si>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</si>
  <si>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</si>
  <si>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</si>
  <si>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</si>
  <si>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</si>
  <si>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</si>
  <si>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</si>
  <si>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</si>
  <si>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</si>
  <si>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</si>
  <si>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</si>
  <si>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</si>
  <si>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</si>
  <si>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</si>
  <si>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</si>
  <si>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</si>
  <si>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</si>
  <si>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</si>
  <si>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</si>
  <si>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</si>
  <si>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</si>
  <si>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</si>
  <si>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</si>
  <si>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</si>
  <si>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</si>
  <si>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</si>
  <si>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</si>
  <si>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</si>
  <si>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</si>
  <si>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</si>
  <si>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</si>
  <si>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</si>
  <si>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</si>
  <si>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</si>
  <si>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</si>
  <si>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</si>
  <si>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</si>
  <si>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</si>
  <si>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</si>
  <si>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</si>
  <si>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</si>
  <si>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</si>
  <si>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</si>
  <si>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</si>
  <si>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</si>
  <si>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</si>
  <si>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</si>
  <si>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</si>
  <si>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</si>
  <si>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</si>
  <si>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</si>
  <si>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</si>
  <si>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</si>
  <si>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</si>
  <si>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</si>
  <si>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</si>
  <si>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</si>
  <si>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</si>
  <si>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</si>
  <si>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</si>
  <si>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</si>
  <si>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</si>
  <si>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</si>
  <si>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</si>
  <si>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</si>
  <si>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</si>
  <si>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</si>
  <si>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</si>
  <si>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</si>
  <si>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</si>
  <si>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</si>
  <si>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</si>
  <si>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</si>
  <si>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</si>
  <si>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</si>
  <si>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</si>
  <si>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</si>
  <si>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</si>
  <si>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</si>
  <si>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</si>
  <si>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</si>
  <si>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</si>
  <si>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</si>
  <si>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</si>
  <si>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</si>
  <si>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</si>
  <si>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</si>
  <si>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</si>
  <si>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</si>
  <si>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</si>
  <si>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</si>
  <si>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</si>
  <si>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</si>
  <si>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</si>
  <si>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</si>
  <si>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</si>
  <si>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</si>
  <si>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</si>
  <si>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</si>
  <si>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</si>
  <si>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</si>
  <si>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</si>
  <si>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</si>
  <si>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</si>
  <si>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</si>
  <si>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</si>
  <si>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</si>
  <si>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</si>
  <si>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</si>
  <si>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</si>
  <si>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</si>
  <si>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</si>
  <si>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</si>
  <si>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</si>
  <si>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</si>
  <si>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</si>
  <si>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</si>
  <si>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</si>
  <si>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</si>
  <si>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</si>
  <si>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</si>
  <si>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</si>
  <si>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</si>
  <si>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</si>
  <si>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</si>
  <si>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</si>
  <si>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</si>
  <si>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</si>
  <si>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</si>
  <si>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</si>
  <si>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</si>
  <si>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</si>
  <si>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</si>
  <si>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</si>
  <si>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</si>
  <si>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</si>
  <si>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</si>
  <si>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</si>
  <si>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</si>
  <si>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</si>
  <si>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</si>
  <si>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</si>
  <si>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</si>
  <si>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</si>
  <si>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</si>
  <si>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</si>
  <si>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</si>
  <si>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</si>
  <si>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</si>
  <si>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</si>
  <si>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</si>
  <si>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</si>
  <si>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</si>
  <si>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</si>
  <si>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</si>
  <si>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</si>
  <si>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</si>
  <si>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</si>
  <si>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</si>
  <si>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</si>
  <si>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</si>
  <si>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</si>
  <si>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</si>
  <si>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</si>
  <si>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</si>
  <si>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</si>
  <si>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</si>
  <si>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</si>
  <si>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</si>
  <si>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</si>
  <si>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</si>
  <si>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</si>
  <si>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</si>
  <si>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</si>
  <si>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</si>
  <si>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</si>
  <si>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</si>
  <si>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</si>
  <si>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</si>
  <si>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</si>
  <si>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</si>
  <si>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</si>
  <si>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</si>
  <si>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</si>
  <si>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</si>
  <si>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</si>
  <si>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</si>
  <si>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</si>
  <si>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</si>
  <si>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</si>
  <si>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</si>
  <si>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</si>
  <si>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</si>
  <si>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</si>
  <si>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</si>
  <si>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</si>
  <si>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</si>
  <si>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</si>
  <si>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</si>
  <si>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</si>
  <si>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</si>
  <si>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</si>
  <si>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</si>
  <si>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</si>
  <si>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</si>
  <si>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</si>
  <si>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</si>
  <si>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</si>
  <si>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</si>
  <si>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</si>
  <si>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</si>
  <si>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</si>
  <si>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</si>
  <si>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</si>
  <si>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</si>
  <si>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</si>
  <si>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</si>
  <si>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</si>
  <si>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</si>
  <si>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46000</t>
  </si>
  <si>
    <t>水洗化人口等（令和4年度実績）</t>
    <phoneticPr fontId="3"/>
  </si>
  <si>
    <t>し尿処理の状況（令和4年度実績）</t>
    <phoneticPr fontId="3"/>
  </si>
  <si>
    <t>46201</t>
  </si>
  <si>
    <t>鹿児島市</t>
  </si>
  <si>
    <t/>
  </si>
  <si>
    <t>○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</si>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</sst>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8</v>
      </c>
      <c r="B7" s="108" t="s">
        <v>257</v>
      </c>
      <c r="C7" s="92" t="s">
        <v>199</v>
      </c>
      <c r="D7" s="93">
        <f>+SUM(E7,+I7)</f>
        <v>1591851</v>
      </c>
      <c r="E7" s="93">
        <f>+SUM(G7+H7)</f>
        <v>127685</v>
      </c>
      <c r="F7" s="94">
        <f>IF(D7&gt;0,E7/D7*100,"-")</f>
        <v>8.0211652975058598</v>
      </c>
      <c r="G7" s="93">
        <f>SUM(G$8:G$207)</f>
        <v>127643</v>
      </c>
      <c r="H7" s="93">
        <f>SUM(H$8:H$207)</f>
        <v>42</v>
      </c>
      <c r="I7" s="93">
        <f>+SUM(K7,+M7,O7+P7)</f>
        <v>1464166</v>
      </c>
      <c r="J7" s="94">
        <f>IF(D7&gt;0,I7/D7*100,"-")</f>
        <v>91.97883470249414</v>
      </c>
      <c r="K7" s="93">
        <f>SUM(K$8:K$207)</f>
        <v>657653</v>
      </c>
      <c r="L7" s="94">
        <f>IF(D7&gt;0,K7/D7*100,"-")</f>
        <v>41.313728483381922</v>
      </c>
      <c r="M7" s="93">
        <f>SUM(M$8:M$207)</f>
        <v>7240</v>
      </c>
      <c r="N7" s="94">
        <f>IF(D7&gt;0,M7/D7*100,"-")</f>
        <v>0.45481643696551999</v>
      </c>
      <c r="O7" s="91">
        <f>SUM(O$8:O$207)</f>
        <v>32651</v>
      </c>
      <c r="P7" s="93">
        <f>SUM(Q7:S7)</f>
        <v>766622</v>
      </c>
      <c r="Q7" s="93">
        <f>SUM(Q$8:Q$207)</f>
        <v>154454</v>
      </c>
      <c r="R7" s="93">
        <f>SUM(R$8:R$207)</f>
        <v>609308</v>
      </c>
      <c r="S7" s="93">
        <f>SUM(S$8:S$207)</f>
        <v>2860</v>
      </c>
      <c r="T7" s="94">
        <f>IF(D7&gt;0,P7/D7*100,"-")</f>
        <v>48.159155599362002</v>
      </c>
      <c r="U7" s="93">
        <f>SUM(U$8:U$207)</f>
        <v>13134</v>
      </c>
      <c r="V7" s="95">
        <f t="shared" ref="V7:AC7" si="0">COUNTIF(V$8:V$207,"○")</f>
        <v>27</v>
      </c>
      <c r="W7" s="95">
        <f t="shared" si="0"/>
        <v>4</v>
      </c>
      <c r="X7" s="95">
        <f t="shared" si="0"/>
        <v>1</v>
      </c>
      <c r="Y7" s="95">
        <f t="shared" si="0"/>
        <v>11</v>
      </c>
      <c r="Z7" s="95">
        <f t="shared" si="0"/>
        <v>18</v>
      </c>
      <c r="AA7" s="95">
        <f t="shared" si="0"/>
        <v>11</v>
      </c>
      <c r="AB7" s="95">
        <f t="shared" si="0"/>
        <v>2</v>
      </c>
      <c r="AC7" s="95">
        <f t="shared" si="0"/>
        <v>12</v>
      </c>
    </row>
    <row r="8" spans="1:31" ht="13.5" customHeight="1">
      <c r="A8" s="85" t="s">
        <v>8</v>
      </c>
      <c r="B8" s="86" t="s">
        <v>260</v>
      </c>
      <c r="C8" s="85" t="s">
        <v>261</v>
      </c>
      <c r="D8" s="87">
        <f>+SUM(E8,+I8)</f>
        <v>598222</v>
      </c>
      <c r="E8" s="87">
        <f>+SUM(G8+H8)</f>
        <v>16351</v>
      </c>
      <c r="F8" s="106">
        <f>IF(D8&gt;0,E8/D8*100,"-")</f>
        <v>2.7332662456412504</v>
      </c>
      <c r="G8" s="87">
        <v>16351</v>
      </c>
      <c r="H8" s="87">
        <v>0</v>
      </c>
      <c r="I8" s="87">
        <f>+SUM(K8,+M8,O8+P8)</f>
        <v>581871</v>
      </c>
      <c r="J8" s="88">
        <f>IF(D8&gt;0,I8/D8*100,"-")</f>
        <v>97.266733754358754</v>
      </c>
      <c r="K8" s="87">
        <v>467700</v>
      </c>
      <c r="L8" s="88">
        <f>IF(D8&gt;0,K8/D8*100,"-")</f>
        <v>78.181678373580382</v>
      </c>
      <c r="M8" s="87">
        <v>4392</v>
      </c>
      <c r="N8" s="88">
        <f>IF(D8&gt;0,M8/D8*100,"-")</f>
        <v>0.73417560704888818</v>
      </c>
      <c r="O8" s="87">
        <v>0</v>
      </c>
      <c r="P8" s="87">
        <f>SUM(Q8:S8)</f>
        <v>109779</v>
      </c>
      <c r="Q8" s="87">
        <v>23609</v>
      </c>
      <c r="R8" s="87">
        <v>86170</v>
      </c>
      <c r="S8" s="87">
        <v>0</v>
      </c>
      <c r="T8" s="88">
        <f>IF(D8&gt;0,P8/D8*100,"-")</f>
        <v>18.350879773729485</v>
      </c>
      <c r="U8" s="87">
        <v>3569</v>
      </c>
      <c r="V8" s="85"/>
      <c r="W8" s="85" t="s">
        <v>263</v>
      </c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8</v>
      </c>
      <c r="B9" s="86" t="s">
        <v>264</v>
      </c>
      <c r="C9" s="85" t="s">
        <v>265</v>
      </c>
      <c r="D9" s="87">
        <f>+SUM(E9,+I9)</f>
        <v>100831</v>
      </c>
      <c r="E9" s="87">
        <f>+SUM(G9+H9)</f>
        <v>6053</v>
      </c>
      <c r="F9" s="106">
        <f>IF(D9&gt;0,E9/D9*100,"-")</f>
        <v>6.0031141216490962</v>
      </c>
      <c r="G9" s="87">
        <v>6053</v>
      </c>
      <c r="H9" s="87">
        <v>0</v>
      </c>
      <c r="I9" s="87">
        <f>+SUM(K9,+M9,O9+P9)</f>
        <v>94778</v>
      </c>
      <c r="J9" s="88">
        <f>IF(D9&gt;0,I9/D9*100,"-")</f>
        <v>93.996885878350895</v>
      </c>
      <c r="K9" s="87">
        <v>14289</v>
      </c>
      <c r="L9" s="88">
        <f>IF(D9&gt;0,K9/D9*100,"-")</f>
        <v>14.171237020360802</v>
      </c>
      <c r="M9" s="87">
        <v>0</v>
      </c>
      <c r="N9" s="88">
        <f>IF(D9&gt;0,M9/D9*100,"-")</f>
        <v>0</v>
      </c>
      <c r="O9" s="87">
        <v>0</v>
      </c>
      <c r="P9" s="87">
        <f>SUM(Q9:S9)</f>
        <v>80489</v>
      </c>
      <c r="Q9" s="87">
        <v>15573</v>
      </c>
      <c r="R9" s="87">
        <v>64916</v>
      </c>
      <c r="S9" s="87">
        <v>0</v>
      </c>
      <c r="T9" s="88">
        <f>IF(D9&gt;0,P9/D9*100,"-")</f>
        <v>79.825648857990103</v>
      </c>
      <c r="U9" s="87">
        <v>833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8</v>
      </c>
      <c r="B10" s="86" t="s">
        <v>266</v>
      </c>
      <c r="C10" s="85" t="s">
        <v>267</v>
      </c>
      <c r="D10" s="87">
        <f>+SUM(E10,+I10)</f>
        <v>19756</v>
      </c>
      <c r="E10" s="87">
        <f>+SUM(G10+H10)</f>
        <v>1487</v>
      </c>
      <c r="F10" s="106">
        <f>IF(D10&gt;0,E10/D10*100,"-")</f>
        <v>7.5268272929742865</v>
      </c>
      <c r="G10" s="87">
        <v>1487</v>
      </c>
      <c r="H10" s="87">
        <v>0</v>
      </c>
      <c r="I10" s="87">
        <f>+SUM(K10,+M10,O10+P10)</f>
        <v>18269</v>
      </c>
      <c r="J10" s="88">
        <f>IF(D10&gt;0,I10/D10*100,"-")</f>
        <v>92.473172707025725</v>
      </c>
      <c r="K10" s="87">
        <v>11262</v>
      </c>
      <c r="L10" s="88">
        <f>IF(D10&gt;0,K10/D10*100,"-")</f>
        <v>57.00546669366269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7007</v>
      </c>
      <c r="Q10" s="87">
        <v>3867</v>
      </c>
      <c r="R10" s="87">
        <v>3140</v>
      </c>
      <c r="S10" s="87">
        <v>0</v>
      </c>
      <c r="T10" s="88">
        <f>IF(D10&gt;0,P10/D10*100,"-")</f>
        <v>35.467706013363028</v>
      </c>
      <c r="U10" s="87">
        <v>401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8</v>
      </c>
      <c r="B11" s="86" t="s">
        <v>268</v>
      </c>
      <c r="C11" s="85" t="s">
        <v>269</v>
      </c>
      <c r="D11" s="87">
        <f>+SUM(E11,+I11)</f>
        <v>19000</v>
      </c>
      <c r="E11" s="87">
        <f>+SUM(G11+H11)</f>
        <v>3634</v>
      </c>
      <c r="F11" s="106">
        <f>IF(D11&gt;0,E11/D11*100,"-")</f>
        <v>19.126315789473683</v>
      </c>
      <c r="G11" s="87">
        <v>3634</v>
      </c>
      <c r="H11" s="87">
        <v>0</v>
      </c>
      <c r="I11" s="87">
        <f>+SUM(K11,+M11,O11+P11)</f>
        <v>15366</v>
      </c>
      <c r="J11" s="88">
        <f>IF(D11&gt;0,I11/D11*100,"-")</f>
        <v>80.873684210526321</v>
      </c>
      <c r="K11" s="87">
        <v>0</v>
      </c>
      <c r="L11" s="88">
        <f>IF(D11&gt;0,K11/D11*100,"-")</f>
        <v>0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15366</v>
      </c>
      <c r="Q11" s="87">
        <v>3303</v>
      </c>
      <c r="R11" s="87">
        <v>12063</v>
      </c>
      <c r="S11" s="87">
        <v>0</v>
      </c>
      <c r="T11" s="88">
        <f>IF(D11&gt;0,P11/D11*100,"-")</f>
        <v>80.873684210526321</v>
      </c>
      <c r="U11" s="87">
        <v>158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8</v>
      </c>
      <c r="B12" s="86" t="s">
        <v>270</v>
      </c>
      <c r="C12" s="85" t="s">
        <v>271</v>
      </c>
      <c r="D12" s="87">
        <f>+SUM(E12,+I12)</f>
        <v>51687</v>
      </c>
      <c r="E12" s="87">
        <f>+SUM(G12+H12)</f>
        <v>3580</v>
      </c>
      <c r="F12" s="106">
        <f>IF(D12&gt;0,E12/D12*100,"-")</f>
        <v>6.9263064213438588</v>
      </c>
      <c r="G12" s="87">
        <v>3580</v>
      </c>
      <c r="H12" s="87">
        <v>0</v>
      </c>
      <c r="I12" s="87">
        <f>+SUM(K12,+M12,O12+P12)</f>
        <v>48107</v>
      </c>
      <c r="J12" s="88">
        <f>IF(D12&gt;0,I12/D12*100,"-")</f>
        <v>93.073693578656147</v>
      </c>
      <c r="K12" s="87">
        <v>27293</v>
      </c>
      <c r="L12" s="88">
        <f>IF(D12&gt;0,K12/D12*100,"-")</f>
        <v>52.804380211658639</v>
      </c>
      <c r="M12" s="87">
        <v>0</v>
      </c>
      <c r="N12" s="88">
        <f>IF(D12&gt;0,M12/D12*100,"-")</f>
        <v>0</v>
      </c>
      <c r="O12" s="87">
        <v>3323</v>
      </c>
      <c r="P12" s="87">
        <f>SUM(Q12:S12)</f>
        <v>17491</v>
      </c>
      <c r="Q12" s="87">
        <v>4678</v>
      </c>
      <c r="R12" s="87">
        <v>12813</v>
      </c>
      <c r="S12" s="87">
        <v>0</v>
      </c>
      <c r="T12" s="88">
        <f>IF(D12&gt;0,P12/D12*100,"-")</f>
        <v>33.840230618917715</v>
      </c>
      <c r="U12" s="87">
        <v>868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8</v>
      </c>
      <c r="B13" s="86" t="s">
        <v>272</v>
      </c>
      <c r="C13" s="85" t="s">
        <v>273</v>
      </c>
      <c r="D13" s="87">
        <f>+SUM(E13,+I13)</f>
        <v>38562</v>
      </c>
      <c r="E13" s="87">
        <f>+SUM(G13+H13)</f>
        <v>3891</v>
      </c>
      <c r="F13" s="106">
        <f>IF(D13&gt;0,E13/D13*100,"-")</f>
        <v>10.090244281935584</v>
      </c>
      <c r="G13" s="87">
        <v>3891</v>
      </c>
      <c r="H13" s="87">
        <v>0</v>
      </c>
      <c r="I13" s="87">
        <f>+SUM(K13,+M13,O13+P13)</f>
        <v>34671</v>
      </c>
      <c r="J13" s="88">
        <f>IF(D13&gt;0,I13/D13*100,"-")</f>
        <v>89.909755718064417</v>
      </c>
      <c r="K13" s="87">
        <v>10712</v>
      </c>
      <c r="L13" s="88">
        <f>IF(D13&gt;0,K13/D13*100,"-")</f>
        <v>27.778642186608575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23959</v>
      </c>
      <c r="Q13" s="87">
        <v>6369</v>
      </c>
      <c r="R13" s="87">
        <v>17590</v>
      </c>
      <c r="S13" s="87">
        <v>0</v>
      </c>
      <c r="T13" s="88">
        <f>IF(D13&gt;0,P13/D13*100,"-")</f>
        <v>62.131113531455838</v>
      </c>
      <c r="U13" s="87">
        <v>445</v>
      </c>
      <c r="V13" s="85" t="s">
        <v>263</v>
      </c>
      <c r="W13" s="85"/>
      <c r="X13" s="85"/>
      <c r="Y13" s="85"/>
      <c r="Z13" s="85"/>
      <c r="AA13" s="85" t="s">
        <v>263</v>
      </c>
      <c r="AB13" s="85"/>
      <c r="AC13" s="85"/>
      <c r="AD13" s="184" t="s">
        <v>262</v>
      </c>
    </row>
    <row r="14" spans="1:31" ht="13.5" customHeight="1">
      <c r="A14" s="85" t="s">
        <v>8</v>
      </c>
      <c r="B14" s="86" t="s">
        <v>274</v>
      </c>
      <c r="C14" s="85" t="s">
        <v>275</v>
      </c>
      <c r="D14" s="87">
        <f>+SUM(E14,+I14)</f>
        <v>14092</v>
      </c>
      <c r="E14" s="87">
        <f>+SUM(G14+H14)</f>
        <v>765</v>
      </c>
      <c r="F14" s="106">
        <f>IF(D14&gt;0,E14/D14*100,"-")</f>
        <v>5.428611978427476</v>
      </c>
      <c r="G14" s="87">
        <v>765</v>
      </c>
      <c r="H14" s="87">
        <v>0</v>
      </c>
      <c r="I14" s="87">
        <f>+SUM(K14,+M14,O14+P14)</f>
        <v>13327</v>
      </c>
      <c r="J14" s="88">
        <f>IF(D14&gt;0,I14/D14*100,"-")</f>
        <v>94.571388021572517</v>
      </c>
      <c r="K14" s="87">
        <v>0</v>
      </c>
      <c r="L14" s="88">
        <f>IF(D14&gt;0,K14/D14*100,"-")</f>
        <v>0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13327</v>
      </c>
      <c r="Q14" s="87">
        <v>3711</v>
      </c>
      <c r="R14" s="87">
        <v>9616</v>
      </c>
      <c r="S14" s="87">
        <v>0</v>
      </c>
      <c r="T14" s="88">
        <f>IF(D14&gt;0,P14/D14*100,"-")</f>
        <v>94.571388021572517</v>
      </c>
      <c r="U14" s="87">
        <v>74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8</v>
      </c>
      <c r="B15" s="86" t="s">
        <v>276</v>
      </c>
      <c r="C15" s="85" t="s">
        <v>277</v>
      </c>
      <c r="D15" s="87">
        <f>+SUM(E15,+I15)</f>
        <v>13449</v>
      </c>
      <c r="E15" s="87">
        <f>+SUM(G15+H15)</f>
        <v>1695</v>
      </c>
      <c r="F15" s="106">
        <f>IF(D15&gt;0,E15/D15*100,"-")</f>
        <v>12.603167521748828</v>
      </c>
      <c r="G15" s="87">
        <v>1695</v>
      </c>
      <c r="H15" s="87">
        <v>0</v>
      </c>
      <c r="I15" s="87">
        <f>+SUM(K15,+M15,O15+P15)</f>
        <v>11754</v>
      </c>
      <c r="J15" s="88">
        <f>IF(D15&gt;0,I15/D15*100,"-")</f>
        <v>87.39683247825117</v>
      </c>
      <c r="K15" s="87">
        <v>0</v>
      </c>
      <c r="L15" s="88">
        <f>IF(D15&gt;0,K15/D15*100,"-")</f>
        <v>0</v>
      </c>
      <c r="M15" s="87">
        <v>0</v>
      </c>
      <c r="N15" s="88">
        <f>IF(D15&gt;0,M15/D15*100,"-")</f>
        <v>0</v>
      </c>
      <c r="O15" s="87">
        <v>309</v>
      </c>
      <c r="P15" s="87">
        <f>SUM(Q15:S15)</f>
        <v>11445</v>
      </c>
      <c r="Q15" s="87">
        <v>2992</v>
      </c>
      <c r="R15" s="87">
        <v>8453</v>
      </c>
      <c r="S15" s="87">
        <v>0</v>
      </c>
      <c r="T15" s="88">
        <f>IF(D15&gt;0,P15/D15*100,"-")</f>
        <v>85.099263885790762</v>
      </c>
      <c r="U15" s="87">
        <v>334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8</v>
      </c>
      <c r="B16" s="86" t="s">
        <v>278</v>
      </c>
      <c r="C16" s="85" t="s">
        <v>279</v>
      </c>
      <c r="D16" s="87">
        <f>+SUM(E16,+I16)</f>
        <v>92357</v>
      </c>
      <c r="E16" s="87">
        <f>+SUM(G16+H16)</f>
        <v>19844</v>
      </c>
      <c r="F16" s="106">
        <f>IF(D16&gt;0,E16/D16*100,"-")</f>
        <v>21.486189460463205</v>
      </c>
      <c r="G16" s="87">
        <v>19802</v>
      </c>
      <c r="H16" s="87">
        <v>42</v>
      </c>
      <c r="I16" s="87">
        <f>+SUM(K16,+M16,O16+P16)</f>
        <v>72513</v>
      </c>
      <c r="J16" s="88">
        <f>IF(D16&gt;0,I16/D16*100,"-")</f>
        <v>78.513810539536806</v>
      </c>
      <c r="K16" s="87">
        <v>10065</v>
      </c>
      <c r="L16" s="88">
        <f>IF(D16&gt;0,K16/D16*100,"-")</f>
        <v>10.897928689758221</v>
      </c>
      <c r="M16" s="87">
        <v>1159</v>
      </c>
      <c r="N16" s="88">
        <f>IF(D16&gt;0,M16/D16*100,"-")</f>
        <v>1.2549130006388254</v>
      </c>
      <c r="O16" s="87">
        <v>3681</v>
      </c>
      <c r="P16" s="87">
        <f>SUM(Q16:S16)</f>
        <v>57608</v>
      </c>
      <c r="Q16" s="87">
        <v>0</v>
      </c>
      <c r="R16" s="87">
        <v>57608</v>
      </c>
      <c r="S16" s="87">
        <v>0</v>
      </c>
      <c r="T16" s="88">
        <f>IF(D16&gt;0,P16/D16*100,"-")</f>
        <v>62.375347835031455</v>
      </c>
      <c r="U16" s="87">
        <v>559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8</v>
      </c>
      <c r="B17" s="86" t="s">
        <v>280</v>
      </c>
      <c r="C17" s="85" t="s">
        <v>281</v>
      </c>
      <c r="D17" s="87">
        <f>+SUM(E17,+I17)</f>
        <v>47119</v>
      </c>
      <c r="E17" s="87">
        <f>+SUM(G17+H17)</f>
        <v>3642</v>
      </c>
      <c r="F17" s="106">
        <f>IF(D17&gt;0,E17/D17*100,"-")</f>
        <v>7.7293660731339795</v>
      </c>
      <c r="G17" s="87">
        <v>3642</v>
      </c>
      <c r="H17" s="87">
        <v>0</v>
      </c>
      <c r="I17" s="87">
        <f>+SUM(K17,+M17,O17+P17)</f>
        <v>43477</v>
      </c>
      <c r="J17" s="88">
        <f>IF(D17&gt;0,I17/D17*100,"-")</f>
        <v>92.270633926866026</v>
      </c>
      <c r="K17" s="87">
        <v>19121</v>
      </c>
      <c r="L17" s="88">
        <f>IF(D17&gt;0,K17/D17*100,"-")</f>
        <v>40.580233027016703</v>
      </c>
      <c r="M17" s="87">
        <v>0</v>
      </c>
      <c r="N17" s="88">
        <f>IF(D17&gt;0,M17/D17*100,"-")</f>
        <v>0</v>
      </c>
      <c r="O17" s="87">
        <v>446</v>
      </c>
      <c r="P17" s="87">
        <f>SUM(Q17:S17)</f>
        <v>23910</v>
      </c>
      <c r="Q17" s="87">
        <v>4819</v>
      </c>
      <c r="R17" s="87">
        <v>19091</v>
      </c>
      <c r="S17" s="87">
        <v>0</v>
      </c>
      <c r="T17" s="88">
        <f>IF(D17&gt;0,P17/D17*100,"-")</f>
        <v>50.743861287378763</v>
      </c>
      <c r="U17" s="87">
        <v>361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8</v>
      </c>
      <c r="B18" s="86" t="s">
        <v>282</v>
      </c>
      <c r="C18" s="85" t="s">
        <v>283</v>
      </c>
      <c r="D18" s="87">
        <f>+SUM(E18,+I18)</f>
        <v>33629</v>
      </c>
      <c r="E18" s="87">
        <f>+SUM(G18+H18)</f>
        <v>2289</v>
      </c>
      <c r="F18" s="106">
        <f>IF(D18&gt;0,E18/D18*100,"-")</f>
        <v>6.8066252341728859</v>
      </c>
      <c r="G18" s="87">
        <v>2289</v>
      </c>
      <c r="H18" s="87">
        <v>0</v>
      </c>
      <c r="I18" s="87">
        <f>+SUM(K18,+M18,O18+P18)</f>
        <v>31340</v>
      </c>
      <c r="J18" s="88">
        <f>IF(D18&gt;0,I18/D18*100,"-")</f>
        <v>93.193374765827102</v>
      </c>
      <c r="K18" s="87">
        <v>2995</v>
      </c>
      <c r="L18" s="88">
        <f>IF(D18&gt;0,K18/D18*100,"-")</f>
        <v>8.9060037467661832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28345</v>
      </c>
      <c r="Q18" s="87">
        <v>8590</v>
      </c>
      <c r="R18" s="87">
        <v>19755</v>
      </c>
      <c r="S18" s="87">
        <v>0</v>
      </c>
      <c r="T18" s="88">
        <f>IF(D18&gt;0,P18/D18*100,"-")</f>
        <v>84.287371019060927</v>
      </c>
      <c r="U18" s="87">
        <v>423</v>
      </c>
      <c r="V18" s="85" t="s">
        <v>263</v>
      </c>
      <c r="W18" s="85"/>
      <c r="X18" s="85"/>
      <c r="Y18" s="85"/>
      <c r="Z18" s="85"/>
      <c r="AA18" s="85" t="s">
        <v>263</v>
      </c>
      <c r="AB18" s="85"/>
      <c r="AC18" s="85"/>
      <c r="AD18" s="184" t="s">
        <v>262</v>
      </c>
    </row>
    <row r="19" spans="1:30" ht="13.5" customHeight="1">
      <c r="A19" s="85" t="s">
        <v>8</v>
      </c>
      <c r="B19" s="86" t="s">
        <v>284</v>
      </c>
      <c r="C19" s="85" t="s">
        <v>285</v>
      </c>
      <c r="D19" s="87">
        <f>+SUM(E19,+I19)</f>
        <v>124673</v>
      </c>
      <c r="E19" s="87">
        <f>+SUM(G19+H19)</f>
        <v>9072</v>
      </c>
      <c r="F19" s="106">
        <f>IF(D19&gt;0,E19/D19*100,"-")</f>
        <v>7.2766356789360973</v>
      </c>
      <c r="G19" s="87">
        <v>9072</v>
      </c>
      <c r="H19" s="87">
        <v>0</v>
      </c>
      <c r="I19" s="87">
        <f>+SUM(K19,+M19,O19+P19)</f>
        <v>115601</v>
      </c>
      <c r="J19" s="88">
        <f>IF(D19&gt;0,I19/D19*100,"-")</f>
        <v>92.723364321063912</v>
      </c>
      <c r="K19" s="87">
        <v>37144</v>
      </c>
      <c r="L19" s="88">
        <f>IF(D19&gt;0,K19/D19*100,"-")</f>
        <v>29.793138851234829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78457</v>
      </c>
      <c r="Q19" s="87">
        <v>11929</v>
      </c>
      <c r="R19" s="87">
        <v>66528</v>
      </c>
      <c r="S19" s="87">
        <v>0</v>
      </c>
      <c r="T19" s="88">
        <f>IF(D19&gt;0,P19/D19*100,"-")</f>
        <v>62.930225469829068</v>
      </c>
      <c r="U19" s="87">
        <v>975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8</v>
      </c>
      <c r="B20" s="86" t="s">
        <v>286</v>
      </c>
      <c r="C20" s="85" t="s">
        <v>287</v>
      </c>
      <c r="D20" s="87">
        <f>+SUM(E20,+I20)</f>
        <v>26521</v>
      </c>
      <c r="E20" s="87">
        <f>+SUM(G20+H20)</f>
        <v>1905</v>
      </c>
      <c r="F20" s="106">
        <f>IF(D20&gt;0,E20/D20*100,"-")</f>
        <v>7.1829870668526823</v>
      </c>
      <c r="G20" s="87">
        <v>1905</v>
      </c>
      <c r="H20" s="87">
        <v>0</v>
      </c>
      <c r="I20" s="87">
        <f>+SUM(K20,+M20,O20+P20)</f>
        <v>24616</v>
      </c>
      <c r="J20" s="88">
        <f>IF(D20&gt;0,I20/D20*100,"-")</f>
        <v>92.817012933147311</v>
      </c>
      <c r="K20" s="87">
        <v>9244</v>
      </c>
      <c r="L20" s="88">
        <f>IF(D20&gt;0,K20/D20*100,"-")</f>
        <v>34.855397609441575</v>
      </c>
      <c r="M20" s="87">
        <v>0</v>
      </c>
      <c r="N20" s="88">
        <f>IF(D20&gt;0,M20/D20*100,"-")</f>
        <v>0</v>
      </c>
      <c r="O20" s="87">
        <v>247</v>
      </c>
      <c r="P20" s="87">
        <f>SUM(Q20:S20)</f>
        <v>15125</v>
      </c>
      <c r="Q20" s="87">
        <v>4798</v>
      </c>
      <c r="R20" s="87">
        <v>10327</v>
      </c>
      <c r="S20" s="87">
        <v>0</v>
      </c>
      <c r="T20" s="88">
        <f>IF(D20&gt;0,P20/D20*100,"-")</f>
        <v>57.030277892990455</v>
      </c>
      <c r="U20" s="87">
        <v>258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8</v>
      </c>
      <c r="B21" s="86" t="s">
        <v>288</v>
      </c>
      <c r="C21" s="85" t="s">
        <v>289</v>
      </c>
      <c r="D21" s="87">
        <f>+SUM(E21,+I21)</f>
        <v>32426</v>
      </c>
      <c r="E21" s="87">
        <f>+SUM(G21+H21)</f>
        <v>3878</v>
      </c>
      <c r="F21" s="106">
        <f>IF(D21&gt;0,E21/D21*100,"-")</f>
        <v>11.95953864183063</v>
      </c>
      <c r="G21" s="87">
        <v>3878</v>
      </c>
      <c r="H21" s="87">
        <v>0</v>
      </c>
      <c r="I21" s="87">
        <f>+SUM(K21,+M21,O21+P21)</f>
        <v>28548</v>
      </c>
      <c r="J21" s="88">
        <f>IF(D21&gt;0,I21/D21*100,"-")</f>
        <v>88.040461358169381</v>
      </c>
      <c r="K21" s="87">
        <v>58</v>
      </c>
      <c r="L21" s="88">
        <f>IF(D21&gt;0,K21/D21*100,"-")</f>
        <v>0.1788688089804478</v>
      </c>
      <c r="M21" s="87">
        <v>0</v>
      </c>
      <c r="N21" s="88">
        <f>IF(D21&gt;0,M21/D21*100,"-")</f>
        <v>0</v>
      </c>
      <c r="O21" s="87">
        <v>1636</v>
      </c>
      <c r="P21" s="87">
        <f>SUM(Q21:S21)</f>
        <v>26854</v>
      </c>
      <c r="Q21" s="87">
        <v>5535</v>
      </c>
      <c r="R21" s="87">
        <v>21319</v>
      </c>
      <c r="S21" s="87">
        <v>0</v>
      </c>
      <c r="T21" s="88">
        <f>IF(D21&gt;0,P21/D21*100,"-")</f>
        <v>82.816258557947336</v>
      </c>
      <c r="U21" s="87">
        <v>244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8</v>
      </c>
      <c r="B22" s="86" t="s">
        <v>290</v>
      </c>
      <c r="C22" s="85" t="s">
        <v>291</v>
      </c>
      <c r="D22" s="87">
        <f>+SUM(E22,+I22)</f>
        <v>29794</v>
      </c>
      <c r="E22" s="87">
        <f>+SUM(G22+H22)</f>
        <v>2160</v>
      </c>
      <c r="F22" s="106">
        <f>IF(D22&gt;0,E22/D22*100,"-")</f>
        <v>7.2497818352688466</v>
      </c>
      <c r="G22" s="87">
        <v>2160</v>
      </c>
      <c r="H22" s="87">
        <v>0</v>
      </c>
      <c r="I22" s="87">
        <f>+SUM(K22,+M22,O22+P22)</f>
        <v>27634</v>
      </c>
      <c r="J22" s="88">
        <f>IF(D22&gt;0,I22/D22*100,"-")</f>
        <v>92.750218164731152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5615</v>
      </c>
      <c r="P22" s="87">
        <f>SUM(Q22:S22)</f>
        <v>22019</v>
      </c>
      <c r="Q22" s="87">
        <v>4262</v>
      </c>
      <c r="R22" s="87">
        <v>17757</v>
      </c>
      <c r="S22" s="87">
        <v>0</v>
      </c>
      <c r="T22" s="88">
        <f>IF(D22&gt;0,P22/D22*100,"-")</f>
        <v>73.904141773511441</v>
      </c>
      <c r="U22" s="87">
        <v>532</v>
      </c>
      <c r="V22" s="85" t="s">
        <v>263</v>
      </c>
      <c r="W22" s="85"/>
      <c r="X22" s="85"/>
      <c r="Y22" s="85"/>
      <c r="Z22" s="85"/>
      <c r="AA22" s="85" t="s">
        <v>263</v>
      </c>
      <c r="AB22" s="85"/>
      <c r="AC22" s="85"/>
      <c r="AD22" s="184" t="s">
        <v>262</v>
      </c>
    </row>
    <row r="23" spans="1:30" ht="13.5" customHeight="1">
      <c r="A23" s="85" t="s">
        <v>8</v>
      </c>
      <c r="B23" s="86" t="s">
        <v>292</v>
      </c>
      <c r="C23" s="85" t="s">
        <v>293</v>
      </c>
      <c r="D23" s="87">
        <f>+SUM(E23,+I23)</f>
        <v>41751</v>
      </c>
      <c r="E23" s="87">
        <f>+SUM(G23+H23)</f>
        <v>2943</v>
      </c>
      <c r="F23" s="106">
        <f>IF(D23&gt;0,E23/D23*100,"-")</f>
        <v>7.048932959689588</v>
      </c>
      <c r="G23" s="87">
        <v>2943</v>
      </c>
      <c r="H23" s="87">
        <v>0</v>
      </c>
      <c r="I23" s="87">
        <f>+SUM(K23,+M23,O23+P23)</f>
        <v>38808</v>
      </c>
      <c r="J23" s="88">
        <f>IF(D23&gt;0,I23/D23*100,"-")</f>
        <v>92.951067040310406</v>
      </c>
      <c r="K23" s="87">
        <v>32482</v>
      </c>
      <c r="L23" s="88">
        <f>IF(D23&gt;0,K23/D23*100,"-")</f>
        <v>77.799334147685087</v>
      </c>
      <c r="M23" s="87">
        <v>0</v>
      </c>
      <c r="N23" s="88">
        <f>IF(D23&gt;0,M23/D23*100,"-")</f>
        <v>0</v>
      </c>
      <c r="O23" s="87">
        <v>2446</v>
      </c>
      <c r="P23" s="87">
        <f>SUM(Q23:S23)</f>
        <v>3880</v>
      </c>
      <c r="Q23" s="87">
        <v>1836</v>
      </c>
      <c r="R23" s="87">
        <v>2044</v>
      </c>
      <c r="S23" s="87">
        <v>0</v>
      </c>
      <c r="T23" s="88">
        <f>IF(D23&gt;0,P23/D23*100,"-")</f>
        <v>9.2931905822615022</v>
      </c>
      <c r="U23" s="87">
        <v>121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8</v>
      </c>
      <c r="B24" s="86" t="s">
        <v>294</v>
      </c>
      <c r="C24" s="85" t="s">
        <v>295</v>
      </c>
      <c r="D24" s="87">
        <f>+SUM(E24,+I24)</f>
        <v>32825</v>
      </c>
      <c r="E24" s="87">
        <f>+SUM(G24+H24)</f>
        <v>4460</v>
      </c>
      <c r="F24" s="106">
        <f>IF(D24&gt;0,E24/D24*100,"-")</f>
        <v>13.587204874333587</v>
      </c>
      <c r="G24" s="87">
        <v>4460</v>
      </c>
      <c r="H24" s="87">
        <v>0</v>
      </c>
      <c r="I24" s="87">
        <f>+SUM(K24,+M24,O24+P24)</f>
        <v>28365</v>
      </c>
      <c r="J24" s="88">
        <f>IF(D24&gt;0,I24/D24*100,"-")</f>
        <v>86.412795125666406</v>
      </c>
      <c r="K24" s="87">
        <v>3745</v>
      </c>
      <c r="L24" s="88">
        <f>IF(D24&gt;0,K24/D24*100,"-")</f>
        <v>11.408987052551408</v>
      </c>
      <c r="M24" s="87">
        <v>0</v>
      </c>
      <c r="N24" s="88">
        <f>IF(D24&gt;0,M24/D24*100,"-")</f>
        <v>0</v>
      </c>
      <c r="O24" s="87">
        <v>884</v>
      </c>
      <c r="P24" s="87">
        <f>SUM(Q24:S24)</f>
        <v>23736</v>
      </c>
      <c r="Q24" s="87">
        <v>11047</v>
      </c>
      <c r="R24" s="87">
        <v>12689</v>
      </c>
      <c r="S24" s="87">
        <v>0</v>
      </c>
      <c r="T24" s="88">
        <f>IF(D24&gt;0,P24/D24*100,"-")</f>
        <v>72.310738766184315</v>
      </c>
      <c r="U24" s="87">
        <v>512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8</v>
      </c>
      <c r="B25" s="86" t="s">
        <v>296</v>
      </c>
      <c r="C25" s="85" t="s">
        <v>297</v>
      </c>
      <c r="D25" s="87">
        <f>+SUM(E25,+I25)</f>
        <v>24114</v>
      </c>
      <c r="E25" s="87">
        <f>+SUM(G25+H25)</f>
        <v>7116</v>
      </c>
      <c r="F25" s="106">
        <f>IF(D25&gt;0,E25/D25*100,"-")</f>
        <v>29.50982831550137</v>
      </c>
      <c r="G25" s="87">
        <v>7116</v>
      </c>
      <c r="H25" s="87">
        <v>0</v>
      </c>
      <c r="I25" s="87">
        <f>+SUM(K25,+M25,O25+P25)</f>
        <v>16998</v>
      </c>
      <c r="J25" s="88">
        <f>IF(D25&gt;0,I25/D25*100,"-")</f>
        <v>70.490171684498634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2207</v>
      </c>
      <c r="P25" s="87">
        <f>SUM(Q25:S25)</f>
        <v>14791</v>
      </c>
      <c r="Q25" s="87">
        <v>1864</v>
      </c>
      <c r="R25" s="87">
        <v>12927</v>
      </c>
      <c r="S25" s="87">
        <v>0</v>
      </c>
      <c r="T25" s="88">
        <f>IF(D25&gt;0,P25/D25*100,"-")</f>
        <v>61.337812059384589</v>
      </c>
      <c r="U25" s="87">
        <v>141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8</v>
      </c>
      <c r="B26" s="86" t="s">
        <v>298</v>
      </c>
      <c r="C26" s="85" t="s">
        <v>299</v>
      </c>
      <c r="D26" s="87">
        <f>+SUM(E26,+I26)</f>
        <v>78001</v>
      </c>
      <c r="E26" s="87">
        <f>+SUM(G26+H26)</f>
        <v>4200</v>
      </c>
      <c r="F26" s="106">
        <f>IF(D26&gt;0,E26/D26*100,"-")</f>
        <v>5.3845463519698464</v>
      </c>
      <c r="G26" s="87">
        <v>4200</v>
      </c>
      <c r="H26" s="87">
        <v>0</v>
      </c>
      <c r="I26" s="87">
        <f>+SUM(K26,+M26,O26+P26)</f>
        <v>73801</v>
      </c>
      <c r="J26" s="88">
        <f>IF(D26&gt;0,I26/D26*100,"-")</f>
        <v>94.615453648030154</v>
      </c>
      <c r="K26" s="87">
        <v>0</v>
      </c>
      <c r="L26" s="88">
        <f>IF(D26&gt;0,K26/D26*100,"-")</f>
        <v>0</v>
      </c>
      <c r="M26" s="87">
        <v>1689</v>
      </c>
      <c r="N26" s="88">
        <f>IF(D26&gt;0,M26/D26*100,"-")</f>
        <v>2.1653568543993025</v>
      </c>
      <c r="O26" s="87">
        <v>1055</v>
      </c>
      <c r="P26" s="87">
        <f>SUM(Q26:S26)</f>
        <v>71057</v>
      </c>
      <c r="Q26" s="87">
        <v>9004</v>
      </c>
      <c r="R26" s="87">
        <v>62053</v>
      </c>
      <c r="S26" s="87">
        <v>0</v>
      </c>
      <c r="T26" s="88">
        <f>IF(D26&gt;0,P26/D26*100,"-")</f>
        <v>91.097550031409853</v>
      </c>
      <c r="U26" s="87">
        <v>490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8</v>
      </c>
      <c r="B27" s="86" t="s">
        <v>300</v>
      </c>
      <c r="C27" s="85" t="s">
        <v>301</v>
      </c>
      <c r="D27" s="87">
        <f>+SUM(E27,+I27)</f>
        <v>372</v>
      </c>
      <c r="E27" s="87">
        <f>+SUM(G27+H27)</f>
        <v>0</v>
      </c>
      <c r="F27" s="106">
        <f>IF(D27&gt;0,E27/D27*100,"-")</f>
        <v>0</v>
      </c>
      <c r="G27" s="87">
        <v>0</v>
      </c>
      <c r="H27" s="87">
        <v>0</v>
      </c>
      <c r="I27" s="87">
        <f>+SUM(K27,+M27,O27+P27)</f>
        <v>372</v>
      </c>
      <c r="J27" s="88">
        <f>IF(D27&gt;0,I27/D27*100,"-")</f>
        <v>100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372</v>
      </c>
      <c r="Q27" s="87">
        <v>0</v>
      </c>
      <c r="R27" s="87">
        <v>372</v>
      </c>
      <c r="S27" s="87">
        <v>0</v>
      </c>
      <c r="T27" s="88">
        <f>IF(D27&gt;0,P27/D27*100,"-")</f>
        <v>100</v>
      </c>
      <c r="U27" s="87">
        <v>3</v>
      </c>
      <c r="V27" s="85"/>
      <c r="W27" s="85" t="s">
        <v>263</v>
      </c>
      <c r="X27" s="85"/>
      <c r="Y27" s="85"/>
      <c r="Z27" s="85"/>
      <c r="AA27" s="85" t="s">
        <v>263</v>
      </c>
      <c r="AB27" s="85"/>
      <c r="AC27" s="85"/>
      <c r="AD27" s="184" t="s">
        <v>262</v>
      </c>
    </row>
    <row r="28" spans="1:30" ht="13.5" customHeight="1">
      <c r="A28" s="85" t="s">
        <v>8</v>
      </c>
      <c r="B28" s="86" t="s">
        <v>302</v>
      </c>
      <c r="C28" s="85" t="s">
        <v>303</v>
      </c>
      <c r="D28" s="87">
        <f>+SUM(E28,+I28)</f>
        <v>627</v>
      </c>
      <c r="E28" s="87">
        <f>+SUM(G28+H28)</f>
        <v>24</v>
      </c>
      <c r="F28" s="106">
        <f>IF(D28&gt;0,E28/D28*100,"-")</f>
        <v>3.8277511961722488</v>
      </c>
      <c r="G28" s="87">
        <v>24</v>
      </c>
      <c r="H28" s="87">
        <v>0</v>
      </c>
      <c r="I28" s="87">
        <f>+SUM(K28,+M28,O28+P28)</f>
        <v>603</v>
      </c>
      <c r="J28" s="88">
        <f>IF(D28&gt;0,I28/D28*100,"-")</f>
        <v>96.172248803827756</v>
      </c>
      <c r="K28" s="87">
        <v>0</v>
      </c>
      <c r="L28" s="88">
        <f>IF(D28&gt;0,K28/D28*100,"-")</f>
        <v>0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603</v>
      </c>
      <c r="Q28" s="87">
        <v>603</v>
      </c>
      <c r="R28" s="87">
        <v>0</v>
      </c>
      <c r="S28" s="87">
        <v>0</v>
      </c>
      <c r="T28" s="88">
        <f>IF(D28&gt;0,P28/D28*100,"-")</f>
        <v>96.172248803827756</v>
      </c>
      <c r="U28" s="87">
        <v>6</v>
      </c>
      <c r="V28" s="85"/>
      <c r="W28" s="85" t="s">
        <v>263</v>
      </c>
      <c r="X28" s="85"/>
      <c r="Y28" s="85"/>
      <c r="Z28" s="85"/>
      <c r="AA28" s="85"/>
      <c r="AB28" s="85" t="s">
        <v>263</v>
      </c>
      <c r="AC28" s="85"/>
      <c r="AD28" s="184" t="s">
        <v>262</v>
      </c>
    </row>
    <row r="29" spans="1:30" ht="13.5" customHeight="1">
      <c r="A29" s="85" t="s">
        <v>8</v>
      </c>
      <c r="B29" s="86" t="s">
        <v>304</v>
      </c>
      <c r="C29" s="85" t="s">
        <v>305</v>
      </c>
      <c r="D29" s="87">
        <f>+SUM(E29,+I29)</f>
        <v>19645</v>
      </c>
      <c r="E29" s="87">
        <f>+SUM(G29+H29)</f>
        <v>6074</v>
      </c>
      <c r="F29" s="106">
        <f>IF(D29&gt;0,E29/D29*100,"-")</f>
        <v>30.918808857215573</v>
      </c>
      <c r="G29" s="87">
        <v>6074</v>
      </c>
      <c r="H29" s="87">
        <v>0</v>
      </c>
      <c r="I29" s="87">
        <f>+SUM(K29,+M29,O29+P29)</f>
        <v>13571</v>
      </c>
      <c r="J29" s="88">
        <f>IF(D29&gt;0,I29/D29*100,"-")</f>
        <v>69.081191142784419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890</v>
      </c>
      <c r="P29" s="87">
        <f>SUM(Q29:S29)</f>
        <v>12681</v>
      </c>
      <c r="Q29" s="87">
        <v>1209</v>
      </c>
      <c r="R29" s="87">
        <v>11472</v>
      </c>
      <c r="S29" s="87">
        <v>0</v>
      </c>
      <c r="T29" s="88">
        <f>IF(D29&gt;0,P29/D29*100,"-")</f>
        <v>64.550776278951389</v>
      </c>
      <c r="U29" s="87">
        <v>435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8</v>
      </c>
      <c r="B30" s="86" t="s">
        <v>306</v>
      </c>
      <c r="C30" s="85" t="s">
        <v>307</v>
      </c>
      <c r="D30" s="87">
        <f>+SUM(E30,+I30)</f>
        <v>9848</v>
      </c>
      <c r="E30" s="87">
        <f>+SUM(G30+H30)</f>
        <v>190</v>
      </c>
      <c r="F30" s="106">
        <f>IF(D30&gt;0,E30/D30*100,"-")</f>
        <v>1.9293257514216084</v>
      </c>
      <c r="G30" s="87">
        <v>190</v>
      </c>
      <c r="H30" s="87">
        <v>0</v>
      </c>
      <c r="I30" s="87">
        <f>+SUM(K30,+M30,O30+P30)</f>
        <v>9658</v>
      </c>
      <c r="J30" s="88">
        <f>IF(D30&gt;0,I30/D30*100,"-")</f>
        <v>98.070674248578399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1380</v>
      </c>
      <c r="P30" s="87">
        <f>SUM(Q30:S30)</f>
        <v>8278</v>
      </c>
      <c r="Q30" s="87">
        <v>177</v>
      </c>
      <c r="R30" s="87">
        <v>7961</v>
      </c>
      <c r="S30" s="87">
        <v>140</v>
      </c>
      <c r="T30" s="88">
        <f>IF(D30&gt;0,P30/D30*100,"-")</f>
        <v>84.057676685621445</v>
      </c>
      <c r="U30" s="87">
        <v>86</v>
      </c>
      <c r="V30" s="85" t="s">
        <v>263</v>
      </c>
      <c r="W30" s="85"/>
      <c r="X30" s="85"/>
      <c r="Y30" s="85"/>
      <c r="Z30" s="85"/>
      <c r="AA30" s="85" t="s">
        <v>263</v>
      </c>
      <c r="AB30" s="85"/>
      <c r="AC30" s="85"/>
      <c r="AD30" s="184" t="s">
        <v>262</v>
      </c>
    </row>
    <row r="31" spans="1:30" ht="13.5" customHeight="1">
      <c r="A31" s="85" t="s">
        <v>8</v>
      </c>
      <c r="B31" s="86" t="s">
        <v>308</v>
      </c>
      <c r="C31" s="85" t="s">
        <v>309</v>
      </c>
      <c r="D31" s="87">
        <f>+SUM(E31,+I31)</f>
        <v>8710</v>
      </c>
      <c r="E31" s="87">
        <f>+SUM(G31+H31)</f>
        <v>2433</v>
      </c>
      <c r="F31" s="106">
        <f>IF(D31&gt;0,E31/D31*100,"-")</f>
        <v>27.933409873708381</v>
      </c>
      <c r="G31" s="87">
        <v>2433</v>
      </c>
      <c r="H31" s="87">
        <v>0</v>
      </c>
      <c r="I31" s="87">
        <f>+SUM(K31,+M31,O31+P31)</f>
        <v>6277</v>
      </c>
      <c r="J31" s="88">
        <f>IF(D31&gt;0,I31/D31*100,"-")</f>
        <v>72.066590126291615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6277</v>
      </c>
      <c r="Q31" s="87">
        <v>1243</v>
      </c>
      <c r="R31" s="87">
        <v>5034</v>
      </c>
      <c r="S31" s="87">
        <v>0</v>
      </c>
      <c r="T31" s="88">
        <f>IF(D31&gt;0,P31/D31*100,"-")</f>
        <v>72.066590126291615</v>
      </c>
      <c r="U31" s="87">
        <v>93</v>
      </c>
      <c r="V31" s="85" t="s">
        <v>263</v>
      </c>
      <c r="W31" s="85"/>
      <c r="X31" s="85"/>
      <c r="Y31" s="85"/>
      <c r="Z31" s="85"/>
      <c r="AA31" s="85" t="s">
        <v>263</v>
      </c>
      <c r="AB31" s="85"/>
      <c r="AC31" s="85"/>
      <c r="AD31" s="184" t="s">
        <v>262</v>
      </c>
    </row>
    <row r="32" spans="1:30" ht="13.5" customHeight="1">
      <c r="A32" s="85" t="s">
        <v>8</v>
      </c>
      <c r="B32" s="86" t="s">
        <v>310</v>
      </c>
      <c r="C32" s="85" t="s">
        <v>311</v>
      </c>
      <c r="D32" s="87">
        <f>+SUM(E32,+I32)</f>
        <v>12346</v>
      </c>
      <c r="E32" s="87">
        <f>+SUM(G32+H32)</f>
        <v>1650</v>
      </c>
      <c r="F32" s="106">
        <f>IF(D32&gt;0,E32/D32*100,"-")</f>
        <v>13.364652519034506</v>
      </c>
      <c r="G32" s="87">
        <v>1650</v>
      </c>
      <c r="H32" s="87">
        <v>0</v>
      </c>
      <c r="I32" s="87">
        <f>+SUM(K32,+M32,O32+P32)</f>
        <v>10696</v>
      </c>
      <c r="J32" s="88">
        <f>IF(D32&gt;0,I32/D32*100,"-")</f>
        <v>86.635347480965493</v>
      </c>
      <c r="K32" s="87">
        <v>3196</v>
      </c>
      <c r="L32" s="88">
        <f>IF(D32&gt;0,K32/D32*100,"-")</f>
        <v>25.886926939899563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7500</v>
      </c>
      <c r="Q32" s="87">
        <v>2567</v>
      </c>
      <c r="R32" s="87">
        <v>4933</v>
      </c>
      <c r="S32" s="87">
        <v>0</v>
      </c>
      <c r="T32" s="88">
        <f>IF(D32&gt;0,P32/D32*100,"-")</f>
        <v>60.748420541065926</v>
      </c>
      <c r="U32" s="87">
        <v>369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8</v>
      </c>
      <c r="B33" s="86" t="s">
        <v>312</v>
      </c>
      <c r="C33" s="85" t="s">
        <v>313</v>
      </c>
      <c r="D33" s="87">
        <f>+SUM(E33,+I33)</f>
        <v>6492</v>
      </c>
      <c r="E33" s="87">
        <f>+SUM(G33+H33)</f>
        <v>76</v>
      </c>
      <c r="F33" s="106">
        <f>IF(D33&gt;0,E33/D33*100,"-")</f>
        <v>1.1706715958102278</v>
      </c>
      <c r="G33" s="87">
        <v>76</v>
      </c>
      <c r="H33" s="87">
        <v>0</v>
      </c>
      <c r="I33" s="87">
        <f>+SUM(K33,+M33,O33+P33)</f>
        <v>6416</v>
      </c>
      <c r="J33" s="88">
        <f>IF(D33&gt;0,I33/D33*100,"-")</f>
        <v>98.829328404189781</v>
      </c>
      <c r="K33" s="87">
        <v>0</v>
      </c>
      <c r="L33" s="88">
        <f>IF(D33&gt;0,K33/D33*100,"-")</f>
        <v>0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6416</v>
      </c>
      <c r="Q33" s="87">
        <v>1361</v>
      </c>
      <c r="R33" s="87">
        <v>5055</v>
      </c>
      <c r="S33" s="87">
        <v>0</v>
      </c>
      <c r="T33" s="88">
        <f>IF(D33&gt;0,P33/D33*100,"-")</f>
        <v>98.829328404189781</v>
      </c>
      <c r="U33" s="87">
        <v>153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8</v>
      </c>
      <c r="B34" s="86" t="s">
        <v>314</v>
      </c>
      <c r="C34" s="85" t="s">
        <v>315</v>
      </c>
      <c r="D34" s="87">
        <f>+SUM(E34,+I34)</f>
        <v>6683</v>
      </c>
      <c r="E34" s="87">
        <f>+SUM(G34+H34)</f>
        <v>1552</v>
      </c>
      <c r="F34" s="106">
        <f>IF(D34&gt;0,E34/D34*100,"-")</f>
        <v>23.223103396678137</v>
      </c>
      <c r="G34" s="87">
        <v>1552</v>
      </c>
      <c r="H34" s="87">
        <v>0</v>
      </c>
      <c r="I34" s="87">
        <f>+SUM(K34,+M34,O34+P34)</f>
        <v>5131</v>
      </c>
      <c r="J34" s="88">
        <f>IF(D34&gt;0,I34/D34*100,"-")</f>
        <v>76.776896603321859</v>
      </c>
      <c r="K34" s="87">
        <v>0</v>
      </c>
      <c r="L34" s="88">
        <f>IF(D34&gt;0,K34/D34*100,"-")</f>
        <v>0</v>
      </c>
      <c r="M34" s="87">
        <v>0</v>
      </c>
      <c r="N34" s="88">
        <f>IF(D34&gt;0,M34/D34*100,"-")</f>
        <v>0</v>
      </c>
      <c r="O34" s="87">
        <v>571</v>
      </c>
      <c r="P34" s="87">
        <f>SUM(Q34:S34)</f>
        <v>4560</v>
      </c>
      <c r="Q34" s="87">
        <v>504</v>
      </c>
      <c r="R34" s="87">
        <v>4056</v>
      </c>
      <c r="S34" s="87">
        <v>0</v>
      </c>
      <c r="T34" s="88">
        <f>IF(D34&gt;0,P34/D34*100,"-")</f>
        <v>68.232829567559477</v>
      </c>
      <c r="U34" s="87">
        <v>82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8</v>
      </c>
      <c r="B35" s="86" t="s">
        <v>316</v>
      </c>
      <c r="C35" s="85" t="s">
        <v>317</v>
      </c>
      <c r="D35" s="87">
        <f>+SUM(E35,+I35)</f>
        <v>6284</v>
      </c>
      <c r="E35" s="87">
        <f>+SUM(G35+H35)</f>
        <v>2083</v>
      </c>
      <c r="F35" s="106">
        <f>IF(D35&gt;0,E35/D35*100,"-")</f>
        <v>33.147676639083386</v>
      </c>
      <c r="G35" s="87">
        <v>2083</v>
      </c>
      <c r="H35" s="87">
        <v>0</v>
      </c>
      <c r="I35" s="87">
        <f>+SUM(K35,+M35,O35+P35)</f>
        <v>4201</v>
      </c>
      <c r="J35" s="88">
        <f>IF(D35&gt;0,I35/D35*100,"-")</f>
        <v>66.852323360916614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428</v>
      </c>
      <c r="P35" s="87">
        <f>SUM(Q35:S35)</f>
        <v>3773</v>
      </c>
      <c r="Q35" s="87">
        <v>734</v>
      </c>
      <c r="R35" s="87">
        <v>3039</v>
      </c>
      <c r="S35" s="87">
        <v>0</v>
      </c>
      <c r="T35" s="88">
        <f>IF(D35&gt;0,P35/D35*100,"-")</f>
        <v>60.041374920432844</v>
      </c>
      <c r="U35" s="87">
        <v>35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8</v>
      </c>
      <c r="B36" s="86" t="s">
        <v>318</v>
      </c>
      <c r="C36" s="85" t="s">
        <v>319</v>
      </c>
      <c r="D36" s="87">
        <f>+SUM(E36,+I36)</f>
        <v>14327</v>
      </c>
      <c r="E36" s="87">
        <f>+SUM(G36+H36)</f>
        <v>743</v>
      </c>
      <c r="F36" s="106">
        <f>IF(D36&gt;0,E36/D36*100,"-")</f>
        <v>5.1860124240943675</v>
      </c>
      <c r="G36" s="87">
        <v>743</v>
      </c>
      <c r="H36" s="87">
        <v>0</v>
      </c>
      <c r="I36" s="87">
        <f>+SUM(K36,+M36,O36+P36)</f>
        <v>13584</v>
      </c>
      <c r="J36" s="88">
        <f>IF(D36&gt;0,I36/D36*100,"-")</f>
        <v>94.813987575905628</v>
      </c>
      <c r="K36" s="87">
        <v>0</v>
      </c>
      <c r="L36" s="88">
        <f>IF(D36&gt;0,K36/D36*100,"-")</f>
        <v>0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13584</v>
      </c>
      <c r="Q36" s="87">
        <v>3859</v>
      </c>
      <c r="R36" s="87">
        <v>9725</v>
      </c>
      <c r="S36" s="87">
        <v>0</v>
      </c>
      <c r="T36" s="88">
        <f>IF(D36&gt;0,P36/D36*100,"-")</f>
        <v>94.813987575905628</v>
      </c>
      <c r="U36" s="87">
        <v>84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8</v>
      </c>
      <c r="B37" s="86" t="s">
        <v>320</v>
      </c>
      <c r="C37" s="85" t="s">
        <v>321</v>
      </c>
      <c r="D37" s="87">
        <f>+SUM(E37,+I37)</f>
        <v>7509</v>
      </c>
      <c r="E37" s="87">
        <f>+SUM(G37+H37)</f>
        <v>1672</v>
      </c>
      <c r="F37" s="106">
        <f>IF(D37&gt;0,E37/D37*100,"-")</f>
        <v>22.266613397256627</v>
      </c>
      <c r="G37" s="87">
        <v>1672</v>
      </c>
      <c r="H37" s="87">
        <v>0</v>
      </c>
      <c r="I37" s="87">
        <f>+SUM(K37,+M37,O37+P37)</f>
        <v>5837</v>
      </c>
      <c r="J37" s="88">
        <f>IF(D37&gt;0,I37/D37*100,"-")</f>
        <v>77.733386602743366</v>
      </c>
      <c r="K37" s="87">
        <v>0</v>
      </c>
      <c r="L37" s="88">
        <f>IF(D37&gt;0,K37/D37*100,"-")</f>
        <v>0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5837</v>
      </c>
      <c r="Q37" s="87">
        <v>1865</v>
      </c>
      <c r="R37" s="87">
        <v>3972</v>
      </c>
      <c r="S37" s="87">
        <v>0</v>
      </c>
      <c r="T37" s="88">
        <f>IF(D37&gt;0,P37/D37*100,"-")</f>
        <v>77.733386602743366</v>
      </c>
      <c r="U37" s="87">
        <v>30</v>
      </c>
      <c r="V37" s="85" t="s">
        <v>263</v>
      </c>
      <c r="W37" s="85"/>
      <c r="X37" s="85"/>
      <c r="Y37" s="85"/>
      <c r="Z37" s="85"/>
      <c r="AA37" s="85" t="s">
        <v>263</v>
      </c>
      <c r="AB37" s="85"/>
      <c r="AC37" s="85"/>
      <c r="AD37" s="184" t="s">
        <v>262</v>
      </c>
    </row>
    <row r="38" spans="1:30" ht="13.5" customHeight="1">
      <c r="A38" s="85" t="s">
        <v>8</v>
      </c>
      <c r="B38" s="86" t="s">
        <v>322</v>
      </c>
      <c r="C38" s="85" t="s">
        <v>323</v>
      </c>
      <c r="D38" s="87">
        <f>+SUM(E38,+I38)</f>
        <v>5382</v>
      </c>
      <c r="E38" s="87">
        <f>+SUM(G38+H38)</f>
        <v>916</v>
      </c>
      <c r="F38" s="106">
        <f>IF(D38&gt;0,E38/D38*100,"-")</f>
        <v>17.019695280564846</v>
      </c>
      <c r="G38" s="87">
        <v>916</v>
      </c>
      <c r="H38" s="87">
        <v>0</v>
      </c>
      <c r="I38" s="87">
        <f>+SUM(K38,+M38,O38+P38)</f>
        <v>4466</v>
      </c>
      <c r="J38" s="88">
        <f>IF(D38&gt;0,I38/D38*100,"-")</f>
        <v>82.980304719435154</v>
      </c>
      <c r="K38" s="87">
        <v>0</v>
      </c>
      <c r="L38" s="88">
        <f>IF(D38&gt;0,K38/D38*100,"-")</f>
        <v>0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4466</v>
      </c>
      <c r="Q38" s="87">
        <v>945</v>
      </c>
      <c r="R38" s="87">
        <v>3521</v>
      </c>
      <c r="S38" s="87">
        <v>0</v>
      </c>
      <c r="T38" s="88">
        <f>IF(D38&gt;0,P38/D38*100,"-")</f>
        <v>82.980304719435154</v>
      </c>
      <c r="U38" s="87">
        <v>15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8</v>
      </c>
      <c r="B39" s="86" t="s">
        <v>324</v>
      </c>
      <c r="C39" s="85" t="s">
        <v>325</v>
      </c>
      <c r="D39" s="87">
        <f>+SUM(E39,+I39)</f>
        <v>11755</v>
      </c>
      <c r="E39" s="87">
        <f>+SUM(G39+H39)</f>
        <v>1346</v>
      </c>
      <c r="F39" s="106">
        <f>IF(D39&gt;0,E39/D39*100,"-")</f>
        <v>11.450446618460228</v>
      </c>
      <c r="G39" s="87">
        <v>1346</v>
      </c>
      <c r="H39" s="87">
        <v>0</v>
      </c>
      <c r="I39" s="87">
        <f>+SUM(K39,+M39,O39+P39)</f>
        <v>10409</v>
      </c>
      <c r="J39" s="88">
        <f>IF(D39&gt;0,I39/D39*100,"-")</f>
        <v>88.549553381539766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454</v>
      </c>
      <c r="P39" s="87">
        <f>SUM(Q39:S39)</f>
        <v>9955</v>
      </c>
      <c r="Q39" s="87">
        <v>205</v>
      </c>
      <c r="R39" s="87">
        <v>9750</v>
      </c>
      <c r="S39" s="87">
        <v>0</v>
      </c>
      <c r="T39" s="88">
        <f>IF(D39&gt;0,P39/D39*100,"-")</f>
        <v>84.687367077839212</v>
      </c>
      <c r="U39" s="87">
        <v>116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8</v>
      </c>
      <c r="B40" s="86" t="s">
        <v>326</v>
      </c>
      <c r="C40" s="85" t="s">
        <v>327</v>
      </c>
      <c r="D40" s="87">
        <f>+SUM(E40,+I40)</f>
        <v>1423</v>
      </c>
      <c r="E40" s="87">
        <f>+SUM(G40+H40)</f>
        <v>63</v>
      </c>
      <c r="F40" s="106">
        <f>IF(D40&gt;0,E40/D40*100,"-")</f>
        <v>4.4272663387210125</v>
      </c>
      <c r="G40" s="87">
        <v>63</v>
      </c>
      <c r="H40" s="87">
        <v>0</v>
      </c>
      <c r="I40" s="87">
        <f>+SUM(K40,+M40,O40+P40)</f>
        <v>1360</v>
      </c>
      <c r="J40" s="88">
        <f>IF(D40&gt;0,I40/D40*100,"-")</f>
        <v>95.572733661278988</v>
      </c>
      <c r="K40" s="87">
        <v>0</v>
      </c>
      <c r="L40" s="88">
        <f>IF(D40&gt;0,K40/D40*100,"-")</f>
        <v>0</v>
      </c>
      <c r="M40" s="87">
        <v>0</v>
      </c>
      <c r="N40" s="88">
        <f>IF(D40&gt;0,M40/D40*100,"-")</f>
        <v>0</v>
      </c>
      <c r="O40" s="87">
        <v>1029</v>
      </c>
      <c r="P40" s="87">
        <f>SUM(Q40:S40)</f>
        <v>331</v>
      </c>
      <c r="Q40" s="87">
        <v>205</v>
      </c>
      <c r="R40" s="87">
        <v>126</v>
      </c>
      <c r="S40" s="87">
        <v>0</v>
      </c>
      <c r="T40" s="88">
        <f>IF(D40&gt;0,P40/D40*100,"-")</f>
        <v>23.260716795502461</v>
      </c>
      <c r="U40" s="87">
        <v>5</v>
      </c>
      <c r="V40" s="85"/>
      <c r="W40" s="85"/>
      <c r="X40" s="85"/>
      <c r="Y40" s="85" t="s">
        <v>263</v>
      </c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8</v>
      </c>
      <c r="B41" s="86" t="s">
        <v>328</v>
      </c>
      <c r="C41" s="85" t="s">
        <v>329</v>
      </c>
      <c r="D41" s="87">
        <f>+SUM(E41,+I41)</f>
        <v>1637</v>
      </c>
      <c r="E41" s="87">
        <f>+SUM(G41+H41)</f>
        <v>73</v>
      </c>
      <c r="F41" s="106">
        <f>IF(D41&gt;0,E41/D41*100,"-")</f>
        <v>4.4593769089798414</v>
      </c>
      <c r="G41" s="87">
        <v>73</v>
      </c>
      <c r="H41" s="87">
        <v>0</v>
      </c>
      <c r="I41" s="87">
        <f>+SUM(K41,+M41,O41+P41)</f>
        <v>1564</v>
      </c>
      <c r="J41" s="88">
        <f>IF(D41&gt;0,I41/D41*100,"-")</f>
        <v>95.540623091020166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1564</v>
      </c>
      <c r="P41" s="87">
        <f>SUM(Q41:S41)</f>
        <v>0</v>
      </c>
      <c r="Q41" s="87">
        <v>0</v>
      </c>
      <c r="R41" s="87">
        <v>0</v>
      </c>
      <c r="S41" s="87">
        <v>0</v>
      </c>
      <c r="T41" s="88">
        <f>IF(D41&gt;0,P41/D41*100,"-")</f>
        <v>0</v>
      </c>
      <c r="U41" s="87">
        <v>10</v>
      </c>
      <c r="V41" s="85" t="s">
        <v>263</v>
      </c>
      <c r="W41" s="85"/>
      <c r="X41" s="85"/>
      <c r="Y41" s="85"/>
      <c r="Z41" s="85"/>
      <c r="AA41" s="85" t="s">
        <v>263</v>
      </c>
      <c r="AB41" s="85"/>
      <c r="AC41" s="85"/>
      <c r="AD41" s="184" t="s">
        <v>262</v>
      </c>
    </row>
    <row r="42" spans="1:30" ht="13.5" customHeight="1">
      <c r="A42" s="85" t="s">
        <v>8</v>
      </c>
      <c r="B42" s="86" t="s">
        <v>330</v>
      </c>
      <c r="C42" s="85" t="s">
        <v>331</v>
      </c>
      <c r="D42" s="87">
        <f>+SUM(E42,+I42)</f>
        <v>8320</v>
      </c>
      <c r="E42" s="87">
        <f>+SUM(G42+H42)</f>
        <v>1438</v>
      </c>
      <c r="F42" s="106">
        <f>IF(D42&gt;0,E42/D42*100,"-")</f>
        <v>17.283653846153847</v>
      </c>
      <c r="G42" s="87">
        <v>1438</v>
      </c>
      <c r="H42" s="87">
        <v>0</v>
      </c>
      <c r="I42" s="87">
        <f>+SUM(K42,+M42,O42+P42)</f>
        <v>6882</v>
      </c>
      <c r="J42" s="88">
        <f>IF(D42&gt;0,I42/D42*100,"-")</f>
        <v>82.71634615384616</v>
      </c>
      <c r="K42" s="87">
        <v>0</v>
      </c>
      <c r="L42" s="88">
        <f>IF(D42&gt;0,K42/D42*100,"-")</f>
        <v>0</v>
      </c>
      <c r="M42" s="87">
        <v>0</v>
      </c>
      <c r="N42" s="88">
        <f>IF(D42&gt;0,M42/D42*100,"-")</f>
        <v>0</v>
      </c>
      <c r="O42" s="87">
        <v>732</v>
      </c>
      <c r="P42" s="87">
        <f>SUM(Q42:S42)</f>
        <v>6150</v>
      </c>
      <c r="Q42" s="87">
        <v>3098</v>
      </c>
      <c r="R42" s="87">
        <v>3052</v>
      </c>
      <c r="S42" s="87">
        <v>0</v>
      </c>
      <c r="T42" s="88">
        <f>IF(D42&gt;0,P42/D42*100,"-")</f>
        <v>73.918269230769226</v>
      </c>
      <c r="U42" s="87">
        <v>0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8</v>
      </c>
      <c r="B43" s="86" t="s">
        <v>332</v>
      </c>
      <c r="C43" s="85" t="s">
        <v>333</v>
      </c>
      <c r="D43" s="87">
        <f>+SUM(E43,+I43)</f>
        <v>5997</v>
      </c>
      <c r="E43" s="87">
        <f>+SUM(G43+H43)</f>
        <v>304</v>
      </c>
      <c r="F43" s="106">
        <f>IF(D43&gt;0,E43/D43*100,"-")</f>
        <v>5.0692012673003166</v>
      </c>
      <c r="G43" s="87">
        <v>304</v>
      </c>
      <c r="H43" s="87">
        <v>0</v>
      </c>
      <c r="I43" s="87">
        <f>+SUM(K43,+M43,O43+P43)</f>
        <v>5693</v>
      </c>
      <c r="J43" s="88">
        <f>IF(D43&gt;0,I43/D43*100,"-")</f>
        <v>94.930798732699685</v>
      </c>
      <c r="K43" s="87">
        <v>0</v>
      </c>
      <c r="L43" s="88">
        <f>IF(D43&gt;0,K43/D43*100,"-")</f>
        <v>0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5693</v>
      </c>
      <c r="Q43" s="87">
        <v>805</v>
      </c>
      <c r="R43" s="87">
        <v>4888</v>
      </c>
      <c r="S43" s="87">
        <v>0</v>
      </c>
      <c r="T43" s="88">
        <f>IF(D43&gt;0,P43/D43*100,"-")</f>
        <v>94.930798732699685</v>
      </c>
      <c r="U43" s="87">
        <v>22</v>
      </c>
      <c r="V43" s="85" t="s">
        <v>263</v>
      </c>
      <c r="W43" s="85"/>
      <c r="X43" s="85"/>
      <c r="Y43" s="85"/>
      <c r="Z43" s="85"/>
      <c r="AA43" s="85" t="s">
        <v>263</v>
      </c>
      <c r="AB43" s="85"/>
      <c r="AC43" s="85"/>
      <c r="AD43" s="184" t="s">
        <v>262</v>
      </c>
    </row>
    <row r="44" spans="1:30" ht="13.5" customHeight="1">
      <c r="A44" s="85" t="s">
        <v>8</v>
      </c>
      <c r="B44" s="86" t="s">
        <v>334</v>
      </c>
      <c r="C44" s="85" t="s">
        <v>335</v>
      </c>
      <c r="D44" s="87">
        <f>+SUM(E44,+I44)</f>
        <v>6598</v>
      </c>
      <c r="E44" s="87">
        <f>+SUM(G44+H44)</f>
        <v>2513</v>
      </c>
      <c r="F44" s="106">
        <f>IF(D44&gt;0,E44/D44*100,"-")</f>
        <v>38.087299181570174</v>
      </c>
      <c r="G44" s="87">
        <v>2513</v>
      </c>
      <c r="H44" s="87">
        <v>0</v>
      </c>
      <c r="I44" s="87">
        <f>+SUM(K44,+M44,O44+P44)</f>
        <v>4085</v>
      </c>
      <c r="J44" s="88">
        <f>IF(D44&gt;0,I44/D44*100,"-")</f>
        <v>61.912700818429819</v>
      </c>
      <c r="K44" s="87">
        <v>1927</v>
      </c>
      <c r="L44" s="88">
        <f>IF(D44&gt;0,K44/D44*100,"-")</f>
        <v>29.205819945438012</v>
      </c>
      <c r="M44" s="87">
        <v>0</v>
      </c>
      <c r="N44" s="88">
        <f>IF(D44&gt;0,M44/D44*100,"-")</f>
        <v>0</v>
      </c>
      <c r="O44" s="87">
        <v>529</v>
      </c>
      <c r="P44" s="87">
        <f>SUM(Q44:S44)</f>
        <v>1629</v>
      </c>
      <c r="Q44" s="87">
        <v>896</v>
      </c>
      <c r="R44" s="87">
        <v>733</v>
      </c>
      <c r="S44" s="87">
        <v>0</v>
      </c>
      <c r="T44" s="88">
        <f>IF(D44&gt;0,P44/D44*100,"-")</f>
        <v>24.689299787814491</v>
      </c>
      <c r="U44" s="87">
        <v>46</v>
      </c>
      <c r="V44" s="85"/>
      <c r="W44" s="85" t="s">
        <v>263</v>
      </c>
      <c r="X44" s="85"/>
      <c r="Y44" s="85"/>
      <c r="Z44" s="85"/>
      <c r="AA44" s="85" t="s">
        <v>263</v>
      </c>
      <c r="AB44" s="85"/>
      <c r="AC44" s="85"/>
      <c r="AD44" s="184" t="s">
        <v>262</v>
      </c>
    </row>
    <row r="45" spans="1:30" ht="13.5" customHeight="1">
      <c r="A45" s="85" t="s">
        <v>8</v>
      </c>
      <c r="B45" s="86" t="s">
        <v>336</v>
      </c>
      <c r="C45" s="85" t="s">
        <v>337</v>
      </c>
      <c r="D45" s="87">
        <f>+SUM(E45,+I45)</f>
        <v>10300</v>
      </c>
      <c r="E45" s="87">
        <f>+SUM(G45+H45)</f>
        <v>1234</v>
      </c>
      <c r="F45" s="106">
        <f>IF(D45&gt;0,E45/D45*100,"-")</f>
        <v>11.980582524271846</v>
      </c>
      <c r="G45" s="87">
        <v>1234</v>
      </c>
      <c r="H45" s="87">
        <v>0</v>
      </c>
      <c r="I45" s="87">
        <f>+SUM(K45,+M45,O45+P45)</f>
        <v>9066</v>
      </c>
      <c r="J45" s="88">
        <f>IF(D45&gt;0,I45/D45*100,"-")</f>
        <v>88.019417475728162</v>
      </c>
      <c r="K45" s="87">
        <v>1446</v>
      </c>
      <c r="L45" s="88">
        <f>IF(D45&gt;0,K45/D45*100,"-")</f>
        <v>14.038834951456311</v>
      </c>
      <c r="M45" s="87">
        <v>0</v>
      </c>
      <c r="N45" s="88">
        <f>IF(D45&gt;0,M45/D45*100,"-")</f>
        <v>0</v>
      </c>
      <c r="O45" s="87">
        <v>103</v>
      </c>
      <c r="P45" s="87">
        <f>SUM(Q45:S45)</f>
        <v>7517</v>
      </c>
      <c r="Q45" s="87">
        <v>0</v>
      </c>
      <c r="R45" s="87">
        <v>4797</v>
      </c>
      <c r="S45" s="87">
        <v>2720</v>
      </c>
      <c r="T45" s="88">
        <f>IF(D45&gt;0,P45/D45*100,"-")</f>
        <v>72.980582524271838</v>
      </c>
      <c r="U45" s="87">
        <v>50</v>
      </c>
      <c r="V45" s="85"/>
      <c r="W45" s="85"/>
      <c r="X45" s="85" t="s">
        <v>263</v>
      </c>
      <c r="Y45" s="85"/>
      <c r="Z45" s="85"/>
      <c r="AA45" s="85"/>
      <c r="AB45" s="85" t="s">
        <v>263</v>
      </c>
      <c r="AC45" s="85"/>
      <c r="AD45" s="184" t="s">
        <v>262</v>
      </c>
    </row>
    <row r="46" spans="1:30" ht="13.5" customHeight="1">
      <c r="A46" s="85" t="s">
        <v>8</v>
      </c>
      <c r="B46" s="86" t="s">
        <v>338</v>
      </c>
      <c r="C46" s="85" t="s">
        <v>339</v>
      </c>
      <c r="D46" s="87">
        <f>+SUM(E46,+I46)</f>
        <v>5604</v>
      </c>
      <c r="E46" s="87">
        <f>+SUM(G46+H46)</f>
        <v>1115</v>
      </c>
      <c r="F46" s="106">
        <f>IF(D46&gt;0,E46/D46*100,"-")</f>
        <v>19.896502498215561</v>
      </c>
      <c r="G46" s="87">
        <v>1115</v>
      </c>
      <c r="H46" s="87">
        <v>0</v>
      </c>
      <c r="I46" s="87">
        <f>+SUM(K46,+M46,O46+P46)</f>
        <v>4489</v>
      </c>
      <c r="J46" s="88">
        <f>IF(D46&gt;0,I46/D46*100,"-")</f>
        <v>80.103497501784432</v>
      </c>
      <c r="K46" s="87">
        <v>0</v>
      </c>
      <c r="L46" s="88">
        <f>IF(D46&gt;0,K46/D46*100,"-")</f>
        <v>0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4489</v>
      </c>
      <c r="Q46" s="87">
        <v>1387</v>
      </c>
      <c r="R46" s="87">
        <v>3102</v>
      </c>
      <c r="S46" s="87">
        <v>0</v>
      </c>
      <c r="T46" s="88">
        <f>IF(D46&gt;0,P46/D46*100,"-")</f>
        <v>80.103497501784432</v>
      </c>
      <c r="U46" s="87">
        <v>32</v>
      </c>
      <c r="V46" s="85" t="s">
        <v>263</v>
      </c>
      <c r="W46" s="85"/>
      <c r="X46" s="85"/>
      <c r="Y46" s="85"/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8</v>
      </c>
      <c r="B47" s="86" t="s">
        <v>340</v>
      </c>
      <c r="C47" s="85" t="s">
        <v>341</v>
      </c>
      <c r="D47" s="87">
        <f>+SUM(E47,+I47)</f>
        <v>6367</v>
      </c>
      <c r="E47" s="87">
        <f>+SUM(G47+H47)</f>
        <v>578</v>
      </c>
      <c r="F47" s="106">
        <f>IF(D47&gt;0,E47/D47*100,"-")</f>
        <v>9.0780587403800848</v>
      </c>
      <c r="G47" s="87">
        <v>578</v>
      </c>
      <c r="H47" s="87">
        <v>0</v>
      </c>
      <c r="I47" s="87">
        <f>+SUM(K47,+M47,O47+P47)</f>
        <v>5789</v>
      </c>
      <c r="J47" s="88">
        <f>IF(D47&gt;0,I47/D47*100,"-")</f>
        <v>90.921941259619928</v>
      </c>
      <c r="K47" s="87">
        <v>0</v>
      </c>
      <c r="L47" s="88">
        <f>IF(D47&gt;0,K47/D47*100,"-")</f>
        <v>0</v>
      </c>
      <c r="M47" s="87">
        <v>0</v>
      </c>
      <c r="N47" s="88">
        <f>IF(D47&gt;0,M47/D47*100,"-")</f>
        <v>0</v>
      </c>
      <c r="O47" s="87">
        <v>0</v>
      </c>
      <c r="P47" s="87">
        <f>SUM(Q47:S47)</f>
        <v>5789</v>
      </c>
      <c r="Q47" s="87">
        <v>1987</v>
      </c>
      <c r="R47" s="87">
        <v>3802</v>
      </c>
      <c r="S47" s="87">
        <v>0</v>
      </c>
      <c r="T47" s="88">
        <f>IF(D47&gt;0,P47/D47*100,"-")</f>
        <v>90.921941259619928</v>
      </c>
      <c r="U47" s="87">
        <v>0</v>
      </c>
      <c r="V47" s="85"/>
      <c r="W47" s="85"/>
      <c r="X47" s="85"/>
      <c r="Y47" s="85" t="s">
        <v>263</v>
      </c>
      <c r="Z47" s="85"/>
      <c r="AA47" s="85"/>
      <c r="AB47" s="85"/>
      <c r="AC47" s="85" t="s">
        <v>263</v>
      </c>
      <c r="AD47" s="184" t="s">
        <v>262</v>
      </c>
    </row>
    <row r="48" spans="1:30" ht="13.5" customHeight="1">
      <c r="A48" s="85" t="s">
        <v>8</v>
      </c>
      <c r="B48" s="86" t="s">
        <v>342</v>
      </c>
      <c r="C48" s="85" t="s">
        <v>343</v>
      </c>
      <c r="D48" s="87">
        <f>+SUM(E48,+I48)</f>
        <v>6281</v>
      </c>
      <c r="E48" s="87">
        <f>+SUM(G48+H48)</f>
        <v>969</v>
      </c>
      <c r="F48" s="106">
        <f>IF(D48&gt;0,E48/D48*100,"-")</f>
        <v>15.427479700684604</v>
      </c>
      <c r="G48" s="87">
        <v>969</v>
      </c>
      <c r="H48" s="87">
        <v>0</v>
      </c>
      <c r="I48" s="87">
        <f>+SUM(K48,+M48,O48+P48)</f>
        <v>5312</v>
      </c>
      <c r="J48" s="88">
        <f>IF(D48&gt;0,I48/D48*100,"-")</f>
        <v>84.572520299315386</v>
      </c>
      <c r="K48" s="87">
        <v>2671</v>
      </c>
      <c r="L48" s="88">
        <f>IF(D48&gt;0,K48/D48*100,"-")</f>
        <v>42.525075624900495</v>
      </c>
      <c r="M48" s="87">
        <v>0</v>
      </c>
      <c r="N48" s="88">
        <f>IF(D48&gt;0,M48/D48*100,"-")</f>
        <v>0</v>
      </c>
      <c r="O48" s="87">
        <v>2176</v>
      </c>
      <c r="P48" s="87">
        <f>SUM(Q48:S48)</f>
        <v>465</v>
      </c>
      <c r="Q48" s="87">
        <v>0</v>
      </c>
      <c r="R48" s="87">
        <v>465</v>
      </c>
      <c r="S48" s="87">
        <v>0</v>
      </c>
      <c r="T48" s="88">
        <f>IF(D48&gt;0,P48/D48*100,"-")</f>
        <v>7.4032797325266673</v>
      </c>
      <c r="U48" s="87">
        <v>91</v>
      </c>
      <c r="V48" s="85"/>
      <c r="W48" s="85"/>
      <c r="X48" s="85"/>
      <c r="Y48" s="85" t="s">
        <v>263</v>
      </c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8</v>
      </c>
      <c r="B49" s="86" t="s">
        <v>344</v>
      </c>
      <c r="C49" s="85" t="s">
        <v>345</v>
      </c>
      <c r="D49" s="87">
        <f>+SUM(E49,+I49)</f>
        <v>5519</v>
      </c>
      <c r="E49" s="87">
        <f>+SUM(G49+H49)</f>
        <v>256</v>
      </c>
      <c r="F49" s="106">
        <f>IF(D49&gt;0,E49/D49*100,"-")</f>
        <v>4.6385214712810292</v>
      </c>
      <c r="G49" s="87">
        <v>256</v>
      </c>
      <c r="H49" s="87">
        <v>0</v>
      </c>
      <c r="I49" s="87">
        <f>+SUM(K49,+M49,O49+P49)</f>
        <v>5263</v>
      </c>
      <c r="J49" s="88">
        <f>IF(D49&gt;0,I49/D49*100,"-")</f>
        <v>95.361478528718962</v>
      </c>
      <c r="K49" s="87">
        <v>2303</v>
      </c>
      <c r="L49" s="88">
        <f>IF(D49&gt;0,K49/D49*100,"-")</f>
        <v>41.728574017032074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2960</v>
      </c>
      <c r="Q49" s="87">
        <v>2395</v>
      </c>
      <c r="R49" s="87">
        <v>565</v>
      </c>
      <c r="S49" s="87">
        <v>0</v>
      </c>
      <c r="T49" s="88">
        <f>IF(D49&gt;0,P49/D49*100,"-")</f>
        <v>53.632904511686895</v>
      </c>
      <c r="U49" s="87">
        <v>57</v>
      </c>
      <c r="V49" s="85" t="s">
        <v>263</v>
      </c>
      <c r="W49" s="85"/>
      <c r="X49" s="85"/>
      <c r="Y49" s="85"/>
      <c r="Z49" s="85"/>
      <c r="AA49" s="85" t="s">
        <v>263</v>
      </c>
      <c r="AB49" s="85"/>
      <c r="AC49" s="85"/>
      <c r="AD49" s="184" t="s">
        <v>262</v>
      </c>
    </row>
    <row r="50" spans="1:30" ht="13.5" customHeight="1">
      <c r="A50" s="85" t="s">
        <v>8</v>
      </c>
      <c r="B50" s="86" t="s">
        <v>346</v>
      </c>
      <c r="C50" s="85" t="s">
        <v>347</v>
      </c>
      <c r="D50" s="87">
        <f>+SUM(E50,+I50)</f>
        <v>5016</v>
      </c>
      <c r="E50" s="87">
        <f>+SUM(G50+H50)</f>
        <v>1418</v>
      </c>
      <c r="F50" s="106">
        <f>IF(D50&gt;0,E50/D50*100,"-")</f>
        <v>28.269537480063793</v>
      </c>
      <c r="G50" s="87">
        <v>1418</v>
      </c>
      <c r="H50" s="87">
        <v>0</v>
      </c>
      <c r="I50" s="87">
        <f>+SUM(K50,+M50,O50+P50)</f>
        <v>3598</v>
      </c>
      <c r="J50" s="88">
        <f>IF(D50&gt;0,I50/D50*100,"-")</f>
        <v>71.730462519936196</v>
      </c>
      <c r="K50" s="87">
        <v>0</v>
      </c>
      <c r="L50" s="88">
        <f>IF(D50&gt;0,K50/D50*100,"-")</f>
        <v>0</v>
      </c>
      <c r="M50" s="87">
        <v>0</v>
      </c>
      <c r="N50" s="88">
        <f>IF(D50&gt;0,M50/D50*100,"-")</f>
        <v>0</v>
      </c>
      <c r="O50" s="87">
        <v>946</v>
      </c>
      <c r="P50" s="87">
        <f>SUM(Q50:S50)</f>
        <v>2652</v>
      </c>
      <c r="Q50" s="87">
        <v>623</v>
      </c>
      <c r="R50" s="87">
        <v>2029</v>
      </c>
      <c r="S50" s="87">
        <v>0</v>
      </c>
      <c r="T50" s="88">
        <f>IF(D50&gt;0,P50/D50*100,"-")</f>
        <v>52.87081339712919</v>
      </c>
      <c r="U50" s="87">
        <v>16</v>
      </c>
      <c r="V50" s="85" t="s">
        <v>263</v>
      </c>
      <c r="W50" s="85"/>
      <c r="X50" s="85"/>
      <c r="Y50" s="85"/>
      <c r="Z50" s="85" t="s">
        <v>263</v>
      </c>
      <c r="AA50" s="85"/>
      <c r="AB50" s="85"/>
      <c r="AC50" s="85"/>
      <c r="AD50" s="184" t="s">
        <v>262</v>
      </c>
    </row>
    <row r="51" spans="1:30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30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50">
    <sortCondition ref="A8:A50"/>
    <sortCondition ref="B8:B50"/>
    <sortCondition ref="C8:C5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鹿児島県</v>
      </c>
      <c r="B7" s="90" t="str">
        <f>水洗化人口等!B7</f>
        <v>46000</v>
      </c>
      <c r="C7" s="89" t="s">
        <v>199</v>
      </c>
      <c r="D7" s="91">
        <f>SUM(E7,+H7,+K7)</f>
        <v>734857</v>
      </c>
      <c r="E7" s="91">
        <f>SUM(F7:G7)</f>
        <v>20476</v>
      </c>
      <c r="F7" s="91">
        <f>SUM(F$8:F$207)</f>
        <v>11362</v>
      </c>
      <c r="G7" s="91">
        <f>SUM(G$8:G$207)</f>
        <v>9114</v>
      </c>
      <c r="H7" s="91">
        <f>SUM(I7:J7)</f>
        <v>32919</v>
      </c>
      <c r="I7" s="91">
        <f>SUM(I$8:I$207)</f>
        <v>8284</v>
      </c>
      <c r="J7" s="91">
        <f>SUM(J$8:J$207)</f>
        <v>24635</v>
      </c>
      <c r="K7" s="91">
        <f>SUM(L7:M7)</f>
        <v>681462</v>
      </c>
      <c r="L7" s="91">
        <f>SUM(L$8:L$207)</f>
        <v>128013</v>
      </c>
      <c r="M7" s="91">
        <f>SUM(M$8:M$207)</f>
        <v>553449</v>
      </c>
      <c r="N7" s="91">
        <f>SUM(O7,+V7,+AC7)</f>
        <v>735000</v>
      </c>
      <c r="O7" s="91">
        <f>SUM(P7:U7)</f>
        <v>147659</v>
      </c>
      <c r="P7" s="91">
        <f t="shared" ref="P7:U7" si="0">SUM(P$8:P$207)</f>
        <v>143209</v>
      </c>
      <c r="Q7" s="91">
        <f t="shared" si="0"/>
        <v>0</v>
      </c>
      <c r="R7" s="91">
        <f t="shared" si="0"/>
        <v>0</v>
      </c>
      <c r="S7" s="91">
        <f t="shared" si="0"/>
        <v>804</v>
      </c>
      <c r="T7" s="91">
        <f t="shared" si="0"/>
        <v>1722</v>
      </c>
      <c r="U7" s="91">
        <f t="shared" si="0"/>
        <v>1924</v>
      </c>
      <c r="V7" s="91">
        <f>SUM(W7:AB7)</f>
        <v>587198</v>
      </c>
      <c r="W7" s="91">
        <f t="shared" ref="W7:AB7" si="1">SUM(W$8:W$207)</f>
        <v>572077</v>
      </c>
      <c r="X7" s="91">
        <f t="shared" si="1"/>
        <v>0</v>
      </c>
      <c r="Y7" s="91">
        <f t="shared" si="1"/>
        <v>0</v>
      </c>
      <c r="Z7" s="91">
        <f t="shared" si="1"/>
        <v>6616</v>
      </c>
      <c r="AA7" s="91">
        <f t="shared" si="1"/>
        <v>5254</v>
      </c>
      <c r="AB7" s="91">
        <f t="shared" si="1"/>
        <v>3251</v>
      </c>
      <c r="AC7" s="91">
        <f>SUM(AD7:AE7)</f>
        <v>143</v>
      </c>
      <c r="AD7" s="91">
        <f>SUM(AD$8:AD$207)</f>
        <v>18</v>
      </c>
      <c r="AE7" s="91">
        <f>SUM(AE$8:AE$207)</f>
        <v>125</v>
      </c>
      <c r="AF7" s="91">
        <f>SUM(AG7:AI7)</f>
        <v>16211</v>
      </c>
      <c r="AG7" s="91">
        <f>SUM(AG$8:AG$207)</f>
        <v>16211</v>
      </c>
      <c r="AH7" s="91">
        <f>SUM(AH$8:AH$207)</f>
        <v>0</v>
      </c>
      <c r="AI7" s="91">
        <f>SUM(AI$8:AI$207)</f>
        <v>0</v>
      </c>
      <c r="AJ7" s="91">
        <f>SUM(AK7:AS7)</f>
        <v>18746</v>
      </c>
      <c r="AK7" s="91">
        <f t="shared" ref="AK7:AS7" si="2">SUM(AK$8:AK$207)</f>
        <v>2311</v>
      </c>
      <c r="AL7" s="91">
        <f t="shared" si="2"/>
        <v>449</v>
      </c>
      <c r="AM7" s="91">
        <f t="shared" si="2"/>
        <v>3971</v>
      </c>
      <c r="AN7" s="91">
        <f t="shared" si="2"/>
        <v>2370</v>
      </c>
      <c r="AO7" s="91">
        <f t="shared" si="2"/>
        <v>2587</v>
      </c>
      <c r="AP7" s="91">
        <f t="shared" si="2"/>
        <v>0</v>
      </c>
      <c r="AQ7" s="91">
        <f t="shared" si="2"/>
        <v>4581</v>
      </c>
      <c r="AR7" s="91">
        <f t="shared" si="2"/>
        <v>240</v>
      </c>
      <c r="AS7" s="91">
        <f t="shared" si="2"/>
        <v>2237</v>
      </c>
      <c r="AT7" s="91">
        <f>SUM(AU7:AY7)</f>
        <v>236</v>
      </c>
      <c r="AU7" s="91">
        <f>SUM(AU$8:AU$207)</f>
        <v>225</v>
      </c>
      <c r="AV7" s="91">
        <f>SUM(AV$8:AV$207)</f>
        <v>0</v>
      </c>
      <c r="AW7" s="91">
        <f>SUM(AW$8:AW$207)</f>
        <v>11</v>
      </c>
      <c r="AX7" s="91">
        <f>SUM(AX$8:AX$207)</f>
        <v>0</v>
      </c>
      <c r="AY7" s="91">
        <f>SUM(AY$8:AY$207)</f>
        <v>0</v>
      </c>
      <c r="AZ7" s="91">
        <f>SUM(BA7:BC7)</f>
        <v>1099</v>
      </c>
      <c r="BA7" s="91">
        <f>SUM(BA$8:BA$207)</f>
        <v>1099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8</v>
      </c>
      <c r="B8" s="96" t="s">
        <v>260</v>
      </c>
      <c r="C8" s="85" t="s">
        <v>261</v>
      </c>
      <c r="D8" s="87">
        <f>SUM(E8,+H8,+K8)</f>
        <v>81134</v>
      </c>
      <c r="E8" s="87">
        <f>SUM(F8:G8)</f>
        <v>0</v>
      </c>
      <c r="F8" s="87">
        <v>0</v>
      </c>
      <c r="G8" s="87">
        <v>0</v>
      </c>
      <c r="H8" s="87">
        <f>SUM(I8:J8)</f>
        <v>5763</v>
      </c>
      <c r="I8" s="87">
        <v>5763</v>
      </c>
      <c r="J8" s="87">
        <v>0</v>
      </c>
      <c r="K8" s="87">
        <f>SUM(L8:M8)</f>
        <v>75371</v>
      </c>
      <c r="L8" s="87">
        <v>2984</v>
      </c>
      <c r="M8" s="87">
        <v>72387</v>
      </c>
      <c r="N8" s="87">
        <f>SUM(O8,+V8,+AC8)</f>
        <v>81134</v>
      </c>
      <c r="O8" s="87">
        <f>SUM(P8:U8)</f>
        <v>8747</v>
      </c>
      <c r="P8" s="87">
        <v>8747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72387</v>
      </c>
      <c r="W8" s="87">
        <v>72387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4264</v>
      </c>
      <c r="AG8" s="87">
        <v>4264</v>
      </c>
      <c r="AH8" s="87">
        <v>0</v>
      </c>
      <c r="AI8" s="87">
        <v>0</v>
      </c>
      <c r="AJ8" s="87">
        <f>SUM(AK8:AS8)</f>
        <v>4264</v>
      </c>
      <c r="AK8" s="87">
        <v>0</v>
      </c>
      <c r="AL8" s="87">
        <v>0</v>
      </c>
      <c r="AM8" s="87">
        <v>1677</v>
      </c>
      <c r="AN8" s="87">
        <v>0</v>
      </c>
      <c r="AO8" s="87">
        <v>2587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8</v>
      </c>
      <c r="B9" s="96" t="s">
        <v>264</v>
      </c>
      <c r="C9" s="85" t="s">
        <v>265</v>
      </c>
      <c r="D9" s="87">
        <f>SUM(E9,+H9,+K9)</f>
        <v>69878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69878</v>
      </c>
      <c r="L9" s="87">
        <v>10894</v>
      </c>
      <c r="M9" s="87">
        <v>58984</v>
      </c>
      <c r="N9" s="87">
        <f>SUM(O9,+V9,+AC9)</f>
        <v>69878</v>
      </c>
      <c r="O9" s="87">
        <f>SUM(P9:U9)</f>
        <v>10894</v>
      </c>
      <c r="P9" s="87">
        <v>10894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58984</v>
      </c>
      <c r="W9" s="87">
        <v>58984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185</v>
      </c>
      <c r="AG9" s="87">
        <v>185</v>
      </c>
      <c r="AH9" s="87">
        <v>0</v>
      </c>
      <c r="AI9" s="87">
        <v>0</v>
      </c>
      <c r="AJ9" s="87">
        <f>SUM(AK9:AS9)</f>
        <v>1363</v>
      </c>
      <c r="AK9" s="87">
        <v>1302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61</v>
      </c>
      <c r="AS9" s="87">
        <v>0</v>
      </c>
      <c r="AT9" s="87">
        <f>SUM(AU9:AY9)</f>
        <v>124</v>
      </c>
      <c r="AU9" s="87">
        <v>124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8</v>
      </c>
      <c r="B10" s="96" t="s">
        <v>266</v>
      </c>
      <c r="C10" s="85" t="s">
        <v>267</v>
      </c>
      <c r="D10" s="87">
        <f>SUM(E10,+H10,+K10)</f>
        <v>5218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5218</v>
      </c>
      <c r="L10" s="87">
        <v>904</v>
      </c>
      <c r="M10" s="87">
        <v>4314</v>
      </c>
      <c r="N10" s="87">
        <f>SUM(O10,+V10,+AC10)</f>
        <v>5218</v>
      </c>
      <c r="O10" s="87">
        <f>SUM(P10:U10)</f>
        <v>904</v>
      </c>
      <c r="P10" s="87">
        <v>904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4314</v>
      </c>
      <c r="W10" s="87">
        <v>4314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136</v>
      </c>
      <c r="AG10" s="87">
        <v>136</v>
      </c>
      <c r="AH10" s="87">
        <v>0</v>
      </c>
      <c r="AI10" s="87">
        <v>0</v>
      </c>
      <c r="AJ10" s="87">
        <f>SUM(AK10:AS10)</f>
        <v>136</v>
      </c>
      <c r="AK10" s="87">
        <v>0</v>
      </c>
      <c r="AL10" s="87">
        <v>0</v>
      </c>
      <c r="AM10" s="87">
        <v>136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8</v>
      </c>
      <c r="B11" s="96" t="s">
        <v>268</v>
      </c>
      <c r="C11" s="85" t="s">
        <v>269</v>
      </c>
      <c r="D11" s="87">
        <f>SUM(E11,+H11,+K11)</f>
        <v>14660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14660</v>
      </c>
      <c r="L11" s="87">
        <v>4229</v>
      </c>
      <c r="M11" s="87">
        <v>10431</v>
      </c>
      <c r="N11" s="87">
        <f>SUM(O11,+V11,+AC11)</f>
        <v>14660</v>
      </c>
      <c r="O11" s="87">
        <f>SUM(P11:U11)</f>
        <v>4229</v>
      </c>
      <c r="P11" s="87">
        <v>4229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10431</v>
      </c>
      <c r="W11" s="87">
        <v>10431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37</v>
      </c>
      <c r="AG11" s="87">
        <v>37</v>
      </c>
      <c r="AH11" s="87">
        <v>0</v>
      </c>
      <c r="AI11" s="87">
        <v>0</v>
      </c>
      <c r="AJ11" s="87">
        <f>SUM(AK11:AS11)</f>
        <v>37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15</v>
      </c>
      <c r="AR11" s="87">
        <v>0</v>
      </c>
      <c r="AS11" s="87">
        <v>22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15</v>
      </c>
      <c r="BA11" s="87">
        <v>15</v>
      </c>
      <c r="BB11" s="87">
        <v>0</v>
      </c>
      <c r="BC11" s="87">
        <v>0</v>
      </c>
    </row>
    <row r="12" spans="1:55" ht="13.5" customHeight="1">
      <c r="A12" s="98" t="s">
        <v>8</v>
      </c>
      <c r="B12" s="96" t="s">
        <v>270</v>
      </c>
      <c r="C12" s="85" t="s">
        <v>271</v>
      </c>
      <c r="D12" s="87">
        <f>SUM(E12,+H12,+K12)</f>
        <v>19483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19483</v>
      </c>
      <c r="L12" s="87">
        <v>1824</v>
      </c>
      <c r="M12" s="87">
        <v>17659</v>
      </c>
      <c r="N12" s="87">
        <f>SUM(O12,+V12,+AC12)</f>
        <v>19483</v>
      </c>
      <c r="O12" s="87">
        <f>SUM(P12:U12)</f>
        <v>1824</v>
      </c>
      <c r="P12" s="87">
        <v>1824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17659</v>
      </c>
      <c r="W12" s="87">
        <v>17659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48</v>
      </c>
      <c r="AG12" s="87">
        <v>48</v>
      </c>
      <c r="AH12" s="87">
        <v>0</v>
      </c>
      <c r="AI12" s="87">
        <v>0</v>
      </c>
      <c r="AJ12" s="87">
        <f>SUM(AK12:AS12)</f>
        <v>48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19</v>
      </c>
      <c r="AR12" s="87">
        <v>0</v>
      </c>
      <c r="AS12" s="87">
        <v>29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19</v>
      </c>
      <c r="BA12" s="87">
        <v>19</v>
      </c>
      <c r="BB12" s="87">
        <v>0</v>
      </c>
      <c r="BC12" s="87">
        <v>0</v>
      </c>
    </row>
    <row r="13" spans="1:55" ht="13.5" customHeight="1">
      <c r="A13" s="98" t="s">
        <v>8</v>
      </c>
      <c r="B13" s="96" t="s">
        <v>272</v>
      </c>
      <c r="C13" s="85" t="s">
        <v>273</v>
      </c>
      <c r="D13" s="87">
        <f>SUM(E13,+H13,+K13)</f>
        <v>27272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27272</v>
      </c>
      <c r="L13" s="87">
        <v>3776</v>
      </c>
      <c r="M13" s="87">
        <v>23496</v>
      </c>
      <c r="N13" s="87">
        <f>SUM(O13,+V13,+AC13)</f>
        <v>27272</v>
      </c>
      <c r="O13" s="87">
        <f>SUM(P13:U13)</f>
        <v>3776</v>
      </c>
      <c r="P13" s="87">
        <v>3776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23496</v>
      </c>
      <c r="W13" s="87">
        <v>23496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142</v>
      </c>
      <c r="AG13" s="87">
        <v>142</v>
      </c>
      <c r="AH13" s="87">
        <v>0</v>
      </c>
      <c r="AI13" s="87">
        <v>0</v>
      </c>
      <c r="AJ13" s="87">
        <f>SUM(AK13:AS13)</f>
        <v>142</v>
      </c>
      <c r="AK13" s="87">
        <v>0</v>
      </c>
      <c r="AL13" s="87">
        <v>0</v>
      </c>
      <c r="AM13" s="87">
        <v>12</v>
      </c>
      <c r="AN13" s="87">
        <v>0</v>
      </c>
      <c r="AO13" s="87">
        <v>0</v>
      </c>
      <c r="AP13" s="87">
        <v>0</v>
      </c>
      <c r="AQ13" s="87">
        <v>130</v>
      </c>
      <c r="AR13" s="87">
        <v>0</v>
      </c>
      <c r="AS13" s="87">
        <v>0</v>
      </c>
      <c r="AT13" s="87">
        <f>SUM(AU13:AY13)</f>
        <v>8</v>
      </c>
      <c r="AU13" s="87">
        <v>0</v>
      </c>
      <c r="AV13" s="87">
        <v>0</v>
      </c>
      <c r="AW13" s="87">
        <v>8</v>
      </c>
      <c r="AX13" s="87">
        <v>0</v>
      </c>
      <c r="AY13" s="87">
        <v>0</v>
      </c>
      <c r="AZ13" s="87">
        <f>SUM(BA13:BC13)</f>
        <v>130</v>
      </c>
      <c r="BA13" s="87">
        <v>130</v>
      </c>
      <c r="BB13" s="87">
        <v>0</v>
      </c>
      <c r="BC13" s="87">
        <v>0</v>
      </c>
    </row>
    <row r="14" spans="1:55" ht="13.5" customHeight="1">
      <c r="A14" s="98" t="s">
        <v>8</v>
      </c>
      <c r="B14" s="96" t="s">
        <v>274</v>
      </c>
      <c r="C14" s="85" t="s">
        <v>275</v>
      </c>
      <c r="D14" s="87">
        <f>SUM(E14,+H14,+K14)</f>
        <v>10277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10277</v>
      </c>
      <c r="L14" s="87">
        <v>4302</v>
      </c>
      <c r="M14" s="87">
        <v>5975</v>
      </c>
      <c r="N14" s="87">
        <f>SUM(O14,+V14,+AC14)</f>
        <v>10277</v>
      </c>
      <c r="O14" s="87">
        <f>SUM(P14:U14)</f>
        <v>4302</v>
      </c>
      <c r="P14" s="87">
        <v>4302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5975</v>
      </c>
      <c r="W14" s="87">
        <v>5975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56</v>
      </c>
      <c r="AK14" s="87">
        <v>0</v>
      </c>
      <c r="AL14" s="87">
        <v>56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8</v>
      </c>
      <c r="B15" s="96" t="s">
        <v>276</v>
      </c>
      <c r="C15" s="85" t="s">
        <v>277</v>
      </c>
      <c r="D15" s="87">
        <f>SUM(E15,+H15,+K15)</f>
        <v>13878</v>
      </c>
      <c r="E15" s="87">
        <f>SUM(F15:G15)</f>
        <v>0</v>
      </c>
      <c r="F15" s="87">
        <v>0</v>
      </c>
      <c r="G15" s="87">
        <v>0</v>
      </c>
      <c r="H15" s="87">
        <f>SUM(I15:J15)</f>
        <v>258</v>
      </c>
      <c r="I15" s="87">
        <v>0</v>
      </c>
      <c r="J15" s="87">
        <v>258</v>
      </c>
      <c r="K15" s="87">
        <f>SUM(L15:M15)</f>
        <v>13620</v>
      </c>
      <c r="L15" s="87">
        <v>1770</v>
      </c>
      <c r="M15" s="87">
        <v>11850</v>
      </c>
      <c r="N15" s="87">
        <f>SUM(O15,+V15,+AC15)</f>
        <v>13878</v>
      </c>
      <c r="O15" s="87">
        <f>SUM(P15:U15)</f>
        <v>1770</v>
      </c>
      <c r="P15" s="87">
        <v>1770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12108</v>
      </c>
      <c r="W15" s="87">
        <v>12108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272</v>
      </c>
      <c r="AG15" s="87">
        <v>272</v>
      </c>
      <c r="AH15" s="87">
        <v>0</v>
      </c>
      <c r="AI15" s="87">
        <v>0</v>
      </c>
      <c r="AJ15" s="87">
        <f>SUM(AK15:AS15)</f>
        <v>264</v>
      </c>
      <c r="AK15" s="87">
        <v>0</v>
      </c>
      <c r="AL15" s="87">
        <v>0</v>
      </c>
      <c r="AM15" s="87">
        <v>0</v>
      </c>
      <c r="AN15" s="87">
        <v>264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8</v>
      </c>
      <c r="AU15" s="87">
        <v>8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264</v>
      </c>
      <c r="BA15" s="87">
        <v>264</v>
      </c>
      <c r="BB15" s="87">
        <v>0</v>
      </c>
      <c r="BC15" s="87">
        <v>0</v>
      </c>
    </row>
    <row r="16" spans="1:55" ht="13.5" customHeight="1">
      <c r="A16" s="98" t="s">
        <v>8</v>
      </c>
      <c r="B16" s="96" t="s">
        <v>278</v>
      </c>
      <c r="C16" s="85" t="s">
        <v>279</v>
      </c>
      <c r="D16" s="87">
        <f>SUM(E16,+H16,+K16)</f>
        <v>77243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77243</v>
      </c>
      <c r="L16" s="87">
        <v>18486</v>
      </c>
      <c r="M16" s="87">
        <v>58757</v>
      </c>
      <c r="N16" s="87">
        <f>SUM(O16,+V16,+AC16)</f>
        <v>77386</v>
      </c>
      <c r="O16" s="87">
        <f>SUM(P16:U16)</f>
        <v>18486</v>
      </c>
      <c r="P16" s="87">
        <v>18427</v>
      </c>
      <c r="Q16" s="87">
        <v>0</v>
      </c>
      <c r="R16" s="87">
        <v>0</v>
      </c>
      <c r="S16" s="87">
        <v>59</v>
      </c>
      <c r="T16" s="87">
        <v>0</v>
      </c>
      <c r="U16" s="87">
        <v>0</v>
      </c>
      <c r="V16" s="87">
        <f>SUM(W16:AB16)</f>
        <v>58757</v>
      </c>
      <c r="W16" s="87">
        <v>58329</v>
      </c>
      <c r="X16" s="87">
        <v>0</v>
      </c>
      <c r="Y16" s="87">
        <v>0</v>
      </c>
      <c r="Z16" s="87">
        <v>428</v>
      </c>
      <c r="AA16" s="87">
        <v>0</v>
      </c>
      <c r="AB16" s="87">
        <v>0</v>
      </c>
      <c r="AC16" s="87">
        <f>SUM(AD16:AE16)</f>
        <v>143</v>
      </c>
      <c r="AD16" s="87">
        <v>18</v>
      </c>
      <c r="AE16" s="87">
        <v>125</v>
      </c>
      <c r="AF16" s="87">
        <f>SUM(AG16:AI16)</f>
        <v>91</v>
      </c>
      <c r="AG16" s="87">
        <v>91</v>
      </c>
      <c r="AH16" s="87">
        <v>0</v>
      </c>
      <c r="AI16" s="87">
        <v>0</v>
      </c>
      <c r="AJ16" s="87">
        <f>SUM(AK16:AS16)</f>
        <v>91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91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99</v>
      </c>
      <c r="BA16" s="87">
        <v>99</v>
      </c>
      <c r="BB16" s="87">
        <v>0</v>
      </c>
      <c r="BC16" s="87">
        <v>0</v>
      </c>
    </row>
    <row r="17" spans="1:55" ht="13.5" customHeight="1">
      <c r="A17" s="98" t="s">
        <v>8</v>
      </c>
      <c r="B17" s="96" t="s">
        <v>280</v>
      </c>
      <c r="C17" s="85" t="s">
        <v>281</v>
      </c>
      <c r="D17" s="87">
        <f>SUM(E17,+H17,+K17)</f>
        <v>22051</v>
      </c>
      <c r="E17" s="87">
        <f>SUM(F17:G17)</f>
        <v>3351</v>
      </c>
      <c r="F17" s="87">
        <v>1345</v>
      </c>
      <c r="G17" s="87">
        <v>2006</v>
      </c>
      <c r="H17" s="87">
        <f>SUM(I17:J17)</f>
        <v>3608</v>
      </c>
      <c r="I17" s="87">
        <v>0</v>
      </c>
      <c r="J17" s="87">
        <v>3608</v>
      </c>
      <c r="K17" s="87">
        <f>SUM(L17:M17)</f>
        <v>15092</v>
      </c>
      <c r="L17" s="87">
        <v>3521</v>
      </c>
      <c r="M17" s="87">
        <v>11571</v>
      </c>
      <c r="N17" s="87">
        <f>SUM(O17,+V17,+AC17)</f>
        <v>22051</v>
      </c>
      <c r="O17" s="87">
        <f>SUM(P17:U17)</f>
        <v>4866</v>
      </c>
      <c r="P17" s="87">
        <v>4866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17185</v>
      </c>
      <c r="W17" s="87">
        <v>17185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409</v>
      </c>
      <c r="AG17" s="87">
        <v>409</v>
      </c>
      <c r="AH17" s="87">
        <v>0</v>
      </c>
      <c r="AI17" s="87">
        <v>0</v>
      </c>
      <c r="AJ17" s="87">
        <f>SUM(AK17:AS17)</f>
        <v>409</v>
      </c>
      <c r="AK17" s="87">
        <v>0</v>
      </c>
      <c r="AL17" s="87">
        <v>0</v>
      </c>
      <c r="AM17" s="87">
        <v>394</v>
      </c>
      <c r="AN17" s="87">
        <v>0</v>
      </c>
      <c r="AO17" s="87">
        <v>0</v>
      </c>
      <c r="AP17" s="87">
        <v>0</v>
      </c>
      <c r="AQ17" s="87">
        <v>15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15</v>
      </c>
      <c r="BA17" s="87">
        <v>15</v>
      </c>
      <c r="BB17" s="87">
        <v>0</v>
      </c>
      <c r="BC17" s="87">
        <v>0</v>
      </c>
    </row>
    <row r="18" spans="1:55" ht="13.5" customHeight="1">
      <c r="A18" s="98" t="s">
        <v>8</v>
      </c>
      <c r="B18" s="96" t="s">
        <v>282</v>
      </c>
      <c r="C18" s="85" t="s">
        <v>283</v>
      </c>
      <c r="D18" s="87">
        <f>SUM(E18,+H18,+K18)</f>
        <v>23139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23139</v>
      </c>
      <c r="L18" s="87">
        <v>5280</v>
      </c>
      <c r="M18" s="87">
        <v>17859</v>
      </c>
      <c r="N18" s="87">
        <f>SUM(O18,+V18,+AC18)</f>
        <v>23139</v>
      </c>
      <c r="O18" s="87">
        <f>SUM(P18:U18)</f>
        <v>5280</v>
      </c>
      <c r="P18" s="87">
        <v>5280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17859</v>
      </c>
      <c r="W18" s="87">
        <v>17859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653</v>
      </c>
      <c r="AG18" s="87">
        <v>653</v>
      </c>
      <c r="AH18" s="87">
        <v>0</v>
      </c>
      <c r="AI18" s="87">
        <v>0</v>
      </c>
      <c r="AJ18" s="87">
        <f>SUM(AK18:AS18)</f>
        <v>638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638</v>
      </c>
      <c r="AR18" s="87">
        <v>0</v>
      </c>
      <c r="AS18" s="87">
        <v>0</v>
      </c>
      <c r="AT18" s="87">
        <f>SUM(AU18:AY18)</f>
        <v>15</v>
      </c>
      <c r="AU18" s="87">
        <v>15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8</v>
      </c>
      <c r="B19" s="96" t="s">
        <v>284</v>
      </c>
      <c r="C19" s="85" t="s">
        <v>285</v>
      </c>
      <c r="D19" s="87">
        <f>SUM(E19,+H19,+K19)</f>
        <v>68677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68677</v>
      </c>
      <c r="L19" s="87">
        <v>14892</v>
      </c>
      <c r="M19" s="87">
        <v>53785</v>
      </c>
      <c r="N19" s="87">
        <f>SUM(O19,+V19,+AC19)</f>
        <v>68677</v>
      </c>
      <c r="O19" s="87">
        <f>SUM(P19:U19)</f>
        <v>14892</v>
      </c>
      <c r="P19" s="87">
        <v>14892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53785</v>
      </c>
      <c r="W19" s="87">
        <v>53785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1899</v>
      </c>
      <c r="AG19" s="87">
        <v>1899</v>
      </c>
      <c r="AH19" s="87">
        <v>0</v>
      </c>
      <c r="AI19" s="87">
        <v>0</v>
      </c>
      <c r="AJ19" s="87">
        <f>SUM(AK19:AS19)</f>
        <v>2275</v>
      </c>
      <c r="AK19" s="87">
        <v>396</v>
      </c>
      <c r="AL19" s="87">
        <v>0</v>
      </c>
      <c r="AM19" s="87">
        <v>30</v>
      </c>
      <c r="AN19" s="87">
        <v>1849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20</v>
      </c>
      <c r="AU19" s="87">
        <v>20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94</v>
      </c>
      <c r="BA19" s="87">
        <v>94</v>
      </c>
      <c r="BB19" s="87">
        <v>0</v>
      </c>
      <c r="BC19" s="87">
        <v>0</v>
      </c>
    </row>
    <row r="20" spans="1:55" ht="13.5" customHeight="1">
      <c r="A20" s="98" t="s">
        <v>8</v>
      </c>
      <c r="B20" s="96" t="s">
        <v>286</v>
      </c>
      <c r="C20" s="85" t="s">
        <v>287</v>
      </c>
      <c r="D20" s="87">
        <f>SUM(E20,+H20,+K20)</f>
        <v>10143</v>
      </c>
      <c r="E20" s="87">
        <f>SUM(F20:G20)</f>
        <v>2524</v>
      </c>
      <c r="F20" s="87">
        <v>2450</v>
      </c>
      <c r="G20" s="87">
        <v>74</v>
      </c>
      <c r="H20" s="87">
        <f>SUM(I20:J20)</f>
        <v>7619</v>
      </c>
      <c r="I20" s="87">
        <v>0</v>
      </c>
      <c r="J20" s="87">
        <v>7619</v>
      </c>
      <c r="K20" s="87">
        <f>SUM(L20:M20)</f>
        <v>0</v>
      </c>
      <c r="L20" s="87">
        <v>0</v>
      </c>
      <c r="M20" s="87">
        <v>0</v>
      </c>
      <c r="N20" s="87">
        <f>SUM(O20,+V20,+AC20)</f>
        <v>10143</v>
      </c>
      <c r="O20" s="87">
        <f>SUM(P20:U20)</f>
        <v>2450</v>
      </c>
      <c r="P20" s="87">
        <v>2450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7693</v>
      </c>
      <c r="W20" s="87">
        <v>7693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23</v>
      </c>
      <c r="AG20" s="87">
        <v>23</v>
      </c>
      <c r="AH20" s="87">
        <v>0</v>
      </c>
      <c r="AI20" s="87">
        <v>0</v>
      </c>
      <c r="AJ20" s="87">
        <f>SUM(AK20:AS20)</f>
        <v>23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23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23</v>
      </c>
      <c r="BA20" s="87">
        <v>23</v>
      </c>
      <c r="BB20" s="87">
        <v>0</v>
      </c>
      <c r="BC20" s="87">
        <v>0</v>
      </c>
    </row>
    <row r="21" spans="1:55" ht="13.5" customHeight="1">
      <c r="A21" s="98" t="s">
        <v>8</v>
      </c>
      <c r="B21" s="96" t="s">
        <v>288</v>
      </c>
      <c r="C21" s="85" t="s">
        <v>289</v>
      </c>
      <c r="D21" s="87">
        <f>SUM(E21,+H21,+K21)</f>
        <v>25657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25657</v>
      </c>
      <c r="L21" s="87">
        <v>6158</v>
      </c>
      <c r="M21" s="87">
        <v>19499</v>
      </c>
      <c r="N21" s="87">
        <f>SUM(O21,+V21,+AC21)</f>
        <v>25657</v>
      </c>
      <c r="O21" s="87">
        <f>SUM(P21:U21)</f>
        <v>6158</v>
      </c>
      <c r="P21" s="87">
        <v>6158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19499</v>
      </c>
      <c r="W21" s="87">
        <v>19499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670</v>
      </c>
      <c r="AG21" s="87">
        <v>670</v>
      </c>
      <c r="AH21" s="87">
        <v>0</v>
      </c>
      <c r="AI21" s="87">
        <v>0</v>
      </c>
      <c r="AJ21" s="87">
        <f>SUM(AK21:AS21)</f>
        <v>670</v>
      </c>
      <c r="AK21" s="87">
        <v>0</v>
      </c>
      <c r="AL21" s="87">
        <v>0</v>
      </c>
      <c r="AM21" s="87">
        <v>670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8</v>
      </c>
      <c r="B22" s="96" t="s">
        <v>290</v>
      </c>
      <c r="C22" s="85" t="s">
        <v>291</v>
      </c>
      <c r="D22" s="87">
        <f>SUM(E22,+H22,+K22)</f>
        <v>16102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16102</v>
      </c>
      <c r="L22" s="87">
        <v>3534</v>
      </c>
      <c r="M22" s="87">
        <v>12568</v>
      </c>
      <c r="N22" s="87">
        <f>SUM(O22,+V22,+AC22)</f>
        <v>16102</v>
      </c>
      <c r="O22" s="87">
        <f>SUM(P22:U22)</f>
        <v>3534</v>
      </c>
      <c r="P22" s="87">
        <v>3534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12568</v>
      </c>
      <c r="W22" s="87">
        <v>12568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71</v>
      </c>
      <c r="AG22" s="87">
        <v>71</v>
      </c>
      <c r="AH22" s="87">
        <v>0</v>
      </c>
      <c r="AI22" s="87">
        <v>0</v>
      </c>
      <c r="AJ22" s="87">
        <f>SUM(AK22:AS22)</f>
        <v>71</v>
      </c>
      <c r="AK22" s="87">
        <v>1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52</v>
      </c>
      <c r="AS22" s="87">
        <v>18</v>
      </c>
      <c r="AT22" s="87">
        <f>SUM(AU22:AY22)</f>
        <v>1</v>
      </c>
      <c r="AU22" s="87">
        <v>1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8</v>
      </c>
      <c r="B23" s="96" t="s">
        <v>292</v>
      </c>
      <c r="C23" s="85" t="s">
        <v>293</v>
      </c>
      <c r="D23" s="87">
        <f>SUM(E23,+H23,+K23)</f>
        <v>8157</v>
      </c>
      <c r="E23" s="87">
        <f>SUM(F23:G23)</f>
        <v>32</v>
      </c>
      <c r="F23" s="87">
        <v>0</v>
      </c>
      <c r="G23" s="87">
        <v>32</v>
      </c>
      <c r="H23" s="87">
        <f>SUM(I23:J23)</f>
        <v>342</v>
      </c>
      <c r="I23" s="87">
        <v>342</v>
      </c>
      <c r="J23" s="87">
        <v>0</v>
      </c>
      <c r="K23" s="87">
        <f>SUM(L23:M23)</f>
        <v>7783</v>
      </c>
      <c r="L23" s="87">
        <v>954</v>
      </c>
      <c r="M23" s="87">
        <v>6829</v>
      </c>
      <c r="N23" s="87">
        <f>SUM(O23,+V23,+AC23)</f>
        <v>8157</v>
      </c>
      <c r="O23" s="87">
        <f>SUM(P23:U23)</f>
        <v>1296</v>
      </c>
      <c r="P23" s="87">
        <v>1296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6861</v>
      </c>
      <c r="W23" s="87">
        <v>6861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31</v>
      </c>
      <c r="AG23" s="87">
        <v>31</v>
      </c>
      <c r="AH23" s="87">
        <v>0</v>
      </c>
      <c r="AI23" s="87">
        <v>0</v>
      </c>
      <c r="AJ23" s="87">
        <f>SUM(AK23:AS23)</f>
        <v>250</v>
      </c>
      <c r="AK23" s="87">
        <v>0</v>
      </c>
      <c r="AL23" s="87">
        <v>219</v>
      </c>
      <c r="AM23" s="87">
        <v>31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219</v>
      </c>
      <c r="BA23" s="87">
        <v>219</v>
      </c>
      <c r="BB23" s="87">
        <v>0</v>
      </c>
      <c r="BC23" s="87">
        <v>0</v>
      </c>
    </row>
    <row r="24" spans="1:55" ht="13.5" customHeight="1">
      <c r="A24" s="98" t="s">
        <v>8</v>
      </c>
      <c r="B24" s="96" t="s">
        <v>294</v>
      </c>
      <c r="C24" s="85" t="s">
        <v>295</v>
      </c>
      <c r="D24" s="87">
        <f>SUM(E24,+H24,+K24)</f>
        <v>22880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22880</v>
      </c>
      <c r="L24" s="87">
        <v>5000</v>
      </c>
      <c r="M24" s="87">
        <v>17880</v>
      </c>
      <c r="N24" s="87">
        <f>SUM(O24,+V24,+AC24)</f>
        <v>22880</v>
      </c>
      <c r="O24" s="87">
        <f>SUM(P24:U24)</f>
        <v>5000</v>
      </c>
      <c r="P24" s="87">
        <v>5000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17880</v>
      </c>
      <c r="W24" s="87">
        <v>17880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424</v>
      </c>
      <c r="AG24" s="87">
        <v>424</v>
      </c>
      <c r="AH24" s="87">
        <v>0</v>
      </c>
      <c r="AI24" s="87">
        <v>0</v>
      </c>
      <c r="AJ24" s="87">
        <f>SUM(AK24:AS24)</f>
        <v>424</v>
      </c>
      <c r="AK24" s="87">
        <v>0</v>
      </c>
      <c r="AL24" s="87">
        <v>0</v>
      </c>
      <c r="AM24" s="87">
        <v>384</v>
      </c>
      <c r="AN24" s="87">
        <v>0</v>
      </c>
      <c r="AO24" s="87">
        <v>0</v>
      </c>
      <c r="AP24" s="87">
        <v>0</v>
      </c>
      <c r="AQ24" s="87">
        <v>40</v>
      </c>
      <c r="AR24" s="87">
        <v>0</v>
      </c>
      <c r="AS24" s="87">
        <v>0</v>
      </c>
      <c r="AT24" s="87">
        <f>SUM(AU24:AY24)</f>
        <v>3</v>
      </c>
      <c r="AU24" s="87">
        <v>0</v>
      </c>
      <c r="AV24" s="87">
        <v>0</v>
      </c>
      <c r="AW24" s="87">
        <v>3</v>
      </c>
      <c r="AX24" s="87">
        <v>0</v>
      </c>
      <c r="AY24" s="87">
        <v>0</v>
      </c>
      <c r="AZ24" s="87">
        <f>SUM(BA24:BC24)</f>
        <v>40</v>
      </c>
      <c r="BA24" s="87">
        <v>40</v>
      </c>
      <c r="BB24" s="87">
        <v>0</v>
      </c>
      <c r="BC24" s="87">
        <v>0</v>
      </c>
    </row>
    <row r="25" spans="1:55" ht="13.5" customHeight="1">
      <c r="A25" s="98" t="s">
        <v>8</v>
      </c>
      <c r="B25" s="96" t="s">
        <v>296</v>
      </c>
      <c r="C25" s="85" t="s">
        <v>297</v>
      </c>
      <c r="D25" s="87">
        <f>SUM(E25,+H25,+K25)</f>
        <v>23945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23945</v>
      </c>
      <c r="L25" s="87">
        <v>8493</v>
      </c>
      <c r="M25" s="87">
        <v>15452</v>
      </c>
      <c r="N25" s="87">
        <f>SUM(O25,+V25,+AC25)</f>
        <v>23945</v>
      </c>
      <c r="O25" s="87">
        <f>SUM(P25:U25)</f>
        <v>8493</v>
      </c>
      <c r="P25" s="87">
        <v>8493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15452</v>
      </c>
      <c r="W25" s="87">
        <v>15452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506</v>
      </c>
      <c r="AG25" s="87">
        <v>506</v>
      </c>
      <c r="AH25" s="87">
        <v>0</v>
      </c>
      <c r="AI25" s="87">
        <v>0</v>
      </c>
      <c r="AJ25" s="87">
        <f>SUM(AK25:AS25)</f>
        <v>506</v>
      </c>
      <c r="AK25" s="87">
        <v>0</v>
      </c>
      <c r="AL25" s="87">
        <v>0</v>
      </c>
      <c r="AM25" s="87">
        <v>506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8</v>
      </c>
      <c r="B26" s="96" t="s">
        <v>298</v>
      </c>
      <c r="C26" s="85" t="s">
        <v>299</v>
      </c>
      <c r="D26" s="87">
        <f>SUM(E26,+H26,+K26)</f>
        <v>61795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61795</v>
      </c>
      <c r="L26" s="87">
        <v>10858</v>
      </c>
      <c r="M26" s="87">
        <v>50937</v>
      </c>
      <c r="N26" s="87">
        <f>SUM(O26,+V26,+AC26)</f>
        <v>61795</v>
      </c>
      <c r="O26" s="87">
        <f>SUM(P26:U26)</f>
        <v>10858</v>
      </c>
      <c r="P26" s="87">
        <v>10858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50937</v>
      </c>
      <c r="W26" s="87">
        <v>50937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2135</v>
      </c>
      <c r="AG26" s="87">
        <v>2135</v>
      </c>
      <c r="AH26" s="87">
        <v>0</v>
      </c>
      <c r="AI26" s="87">
        <v>0</v>
      </c>
      <c r="AJ26" s="87">
        <f>SUM(AK26:AS26)</f>
        <v>2135</v>
      </c>
      <c r="AK26" s="87">
        <v>0</v>
      </c>
      <c r="AL26" s="87">
        <v>0</v>
      </c>
      <c r="AM26" s="87">
        <v>40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2095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8</v>
      </c>
      <c r="B27" s="96" t="s">
        <v>300</v>
      </c>
      <c r="C27" s="85" t="s">
        <v>301</v>
      </c>
      <c r="D27" s="87">
        <f>SUM(E27,+H27,+K27)</f>
        <v>120</v>
      </c>
      <c r="E27" s="87">
        <f>SUM(F27:G27)</f>
        <v>0</v>
      </c>
      <c r="F27" s="87">
        <v>0</v>
      </c>
      <c r="G27" s="87">
        <v>0</v>
      </c>
      <c r="H27" s="87">
        <f>SUM(I27:J27)</f>
        <v>120</v>
      </c>
      <c r="I27" s="87">
        <v>0</v>
      </c>
      <c r="J27" s="87">
        <v>120</v>
      </c>
      <c r="K27" s="87">
        <f>SUM(L27:M27)</f>
        <v>0</v>
      </c>
      <c r="L27" s="87">
        <v>0</v>
      </c>
      <c r="M27" s="87">
        <v>0</v>
      </c>
      <c r="N27" s="87">
        <f>SUM(O27,+V27,+AC27)</f>
        <v>120</v>
      </c>
      <c r="O27" s="87">
        <f>SUM(P27:U27)</f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120</v>
      </c>
      <c r="W27" s="87">
        <v>120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8</v>
      </c>
      <c r="B28" s="96" t="s">
        <v>302</v>
      </c>
      <c r="C28" s="85" t="s">
        <v>303</v>
      </c>
      <c r="D28" s="87">
        <f>SUM(E28,+H28,+K28)</f>
        <v>13</v>
      </c>
      <c r="E28" s="87">
        <f>SUM(F28:G28)</f>
        <v>13</v>
      </c>
      <c r="F28" s="87">
        <v>13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0</v>
      </c>
      <c r="L28" s="87">
        <v>0</v>
      </c>
      <c r="M28" s="87">
        <v>0</v>
      </c>
      <c r="N28" s="87">
        <f>SUM(O28,+V28,+AC28)</f>
        <v>13</v>
      </c>
      <c r="O28" s="87">
        <f>SUM(P28:U28)</f>
        <v>13</v>
      </c>
      <c r="P28" s="87">
        <v>0</v>
      </c>
      <c r="Q28" s="87">
        <v>0</v>
      </c>
      <c r="R28" s="87">
        <v>0</v>
      </c>
      <c r="S28" s="87">
        <v>0</v>
      </c>
      <c r="T28" s="87">
        <v>13</v>
      </c>
      <c r="U28" s="87">
        <v>0</v>
      </c>
      <c r="V28" s="87">
        <f>SUM(W28:AB28)</f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8</v>
      </c>
      <c r="B29" s="96" t="s">
        <v>304</v>
      </c>
      <c r="C29" s="85" t="s">
        <v>305</v>
      </c>
      <c r="D29" s="87">
        <f>SUM(E29,+H29,+K29)</f>
        <v>19464</v>
      </c>
      <c r="E29" s="87">
        <f>SUM(F29:G29)</f>
        <v>4828</v>
      </c>
      <c r="F29" s="87">
        <v>4828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14636</v>
      </c>
      <c r="L29" s="87">
        <v>0</v>
      </c>
      <c r="M29" s="87">
        <v>14636</v>
      </c>
      <c r="N29" s="87">
        <f>SUM(O29,+V29,+AC29)</f>
        <v>19464</v>
      </c>
      <c r="O29" s="87">
        <f>SUM(P29:U29)</f>
        <v>4828</v>
      </c>
      <c r="P29" s="87">
        <v>4828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14636</v>
      </c>
      <c r="W29" s="87">
        <v>14636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33</v>
      </c>
      <c r="AG29" s="87">
        <v>33</v>
      </c>
      <c r="AH29" s="87">
        <v>0</v>
      </c>
      <c r="AI29" s="87">
        <v>0</v>
      </c>
      <c r="AJ29" s="87">
        <f>SUM(AK29:AS29)</f>
        <v>332</v>
      </c>
      <c r="AK29" s="87">
        <v>332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33</v>
      </c>
      <c r="AU29" s="87">
        <v>33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8</v>
      </c>
      <c r="B30" s="96" t="s">
        <v>306</v>
      </c>
      <c r="C30" s="85" t="s">
        <v>307</v>
      </c>
      <c r="D30" s="87">
        <f>SUM(E30,+H30,+K30)</f>
        <v>7223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7223</v>
      </c>
      <c r="L30" s="87">
        <v>1003</v>
      </c>
      <c r="M30" s="87">
        <v>6220</v>
      </c>
      <c r="N30" s="87">
        <f>SUM(O30,+V30,+AC30)</f>
        <v>7223</v>
      </c>
      <c r="O30" s="87">
        <f>SUM(P30:U30)</f>
        <v>1003</v>
      </c>
      <c r="P30" s="87">
        <v>1003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6220</v>
      </c>
      <c r="W30" s="87">
        <v>6220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18</v>
      </c>
      <c r="AG30" s="87">
        <v>18</v>
      </c>
      <c r="AH30" s="87">
        <v>0</v>
      </c>
      <c r="AI30" s="87">
        <v>0</v>
      </c>
      <c r="AJ30" s="87">
        <f>SUM(AK30:AS30)</f>
        <v>288</v>
      </c>
      <c r="AK30" s="87">
        <v>270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7</v>
      </c>
      <c r="AR30" s="87">
        <v>0</v>
      </c>
      <c r="AS30" s="87">
        <v>11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7</v>
      </c>
      <c r="BA30" s="87">
        <v>7</v>
      </c>
      <c r="BB30" s="87">
        <v>0</v>
      </c>
      <c r="BC30" s="87">
        <v>0</v>
      </c>
    </row>
    <row r="31" spans="1:55" ht="13.5" customHeight="1">
      <c r="A31" s="98" t="s">
        <v>8</v>
      </c>
      <c r="B31" s="96" t="s">
        <v>308</v>
      </c>
      <c r="C31" s="85" t="s">
        <v>309</v>
      </c>
      <c r="D31" s="87">
        <f>SUM(E31,+H31,+K31)</f>
        <v>9728</v>
      </c>
      <c r="E31" s="87">
        <f>SUM(F31:G31)</f>
        <v>9728</v>
      </c>
      <c r="F31" s="87">
        <v>2726</v>
      </c>
      <c r="G31" s="87">
        <v>7002</v>
      </c>
      <c r="H31" s="87">
        <f>SUM(I31:J31)</f>
        <v>0</v>
      </c>
      <c r="I31" s="87">
        <v>0</v>
      </c>
      <c r="J31" s="87">
        <v>0</v>
      </c>
      <c r="K31" s="87">
        <f>SUM(L31:M31)</f>
        <v>0</v>
      </c>
      <c r="L31" s="87">
        <v>0</v>
      </c>
      <c r="M31" s="87">
        <v>0</v>
      </c>
      <c r="N31" s="87">
        <f>SUM(O31,+V31,+AC31)</f>
        <v>9728</v>
      </c>
      <c r="O31" s="87">
        <f>SUM(P31:U31)</f>
        <v>2726</v>
      </c>
      <c r="P31" s="87">
        <v>2726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7002</v>
      </c>
      <c r="W31" s="87">
        <v>7002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265</v>
      </c>
      <c r="AG31" s="87">
        <v>265</v>
      </c>
      <c r="AH31" s="87">
        <v>0</v>
      </c>
      <c r="AI31" s="87">
        <v>0</v>
      </c>
      <c r="AJ31" s="87">
        <f>SUM(AK31:AS31)</f>
        <v>265</v>
      </c>
      <c r="AK31" s="87">
        <v>0</v>
      </c>
      <c r="AL31" s="87">
        <v>0</v>
      </c>
      <c r="AM31" s="87">
        <v>5</v>
      </c>
      <c r="AN31" s="87">
        <v>257</v>
      </c>
      <c r="AO31" s="87">
        <v>0</v>
      </c>
      <c r="AP31" s="87">
        <v>0</v>
      </c>
      <c r="AQ31" s="87">
        <v>0</v>
      </c>
      <c r="AR31" s="87">
        <v>3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8</v>
      </c>
      <c r="B32" s="96" t="s">
        <v>310</v>
      </c>
      <c r="C32" s="85" t="s">
        <v>311</v>
      </c>
      <c r="D32" s="87">
        <f>SUM(E32,+H32,+K32)</f>
        <v>5488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5488</v>
      </c>
      <c r="L32" s="87">
        <v>1689</v>
      </c>
      <c r="M32" s="87">
        <v>3799</v>
      </c>
      <c r="N32" s="87">
        <f>SUM(O32,+V32,+AC32)</f>
        <v>5488</v>
      </c>
      <c r="O32" s="87">
        <f>SUM(P32:U32)</f>
        <v>1689</v>
      </c>
      <c r="P32" s="87">
        <v>1689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3799</v>
      </c>
      <c r="W32" s="87">
        <v>3799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7</v>
      </c>
      <c r="AG32" s="87">
        <v>7</v>
      </c>
      <c r="AH32" s="87">
        <v>0</v>
      </c>
      <c r="AI32" s="87">
        <v>0</v>
      </c>
      <c r="AJ32" s="87">
        <f>SUM(AK32:AS32)</f>
        <v>7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7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8</v>
      </c>
      <c r="B33" s="96" t="s">
        <v>312</v>
      </c>
      <c r="C33" s="85" t="s">
        <v>313</v>
      </c>
      <c r="D33" s="87">
        <f>SUM(E33,+H33,+K33)</f>
        <v>4627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4627</v>
      </c>
      <c r="L33" s="87">
        <v>782</v>
      </c>
      <c r="M33" s="87">
        <v>3845</v>
      </c>
      <c r="N33" s="87">
        <f>SUM(O33,+V33,+AC33)</f>
        <v>4627</v>
      </c>
      <c r="O33" s="87">
        <f>SUM(P33:U33)</f>
        <v>782</v>
      </c>
      <c r="P33" s="87">
        <v>782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3845</v>
      </c>
      <c r="W33" s="87">
        <v>3845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10</v>
      </c>
      <c r="AG33" s="87">
        <v>10</v>
      </c>
      <c r="AH33" s="87">
        <v>0</v>
      </c>
      <c r="AI33" s="87">
        <v>0</v>
      </c>
      <c r="AJ33" s="87">
        <f>SUM(AK33:AS33)</f>
        <v>10</v>
      </c>
      <c r="AK33" s="87">
        <v>10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10</v>
      </c>
      <c r="AU33" s="87">
        <v>10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8</v>
      </c>
      <c r="B34" s="96" t="s">
        <v>314</v>
      </c>
      <c r="C34" s="85" t="s">
        <v>315</v>
      </c>
      <c r="D34" s="87">
        <f>SUM(E34,+H34,+K34)</f>
        <v>6065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6065</v>
      </c>
      <c r="L34" s="87">
        <v>1256</v>
      </c>
      <c r="M34" s="87">
        <v>4809</v>
      </c>
      <c r="N34" s="87">
        <f>SUM(O34,+V34,+AC34)</f>
        <v>6065</v>
      </c>
      <c r="O34" s="87">
        <f>SUM(P34:U34)</f>
        <v>1256</v>
      </c>
      <c r="P34" s="87">
        <v>1256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4809</v>
      </c>
      <c r="W34" s="87">
        <v>4809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7</v>
      </c>
      <c r="AG34" s="87">
        <v>7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7</v>
      </c>
      <c r="AU34" s="87">
        <v>7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8</v>
      </c>
      <c r="B35" s="96" t="s">
        <v>316</v>
      </c>
      <c r="C35" s="85" t="s">
        <v>317</v>
      </c>
      <c r="D35" s="87">
        <f>SUM(E35,+H35,+K35)</f>
        <v>5598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5598</v>
      </c>
      <c r="L35" s="87">
        <v>1623</v>
      </c>
      <c r="M35" s="87">
        <v>3975</v>
      </c>
      <c r="N35" s="87">
        <f>SUM(O35,+V35,+AC35)</f>
        <v>5598</v>
      </c>
      <c r="O35" s="87">
        <f>SUM(P35:U35)</f>
        <v>1623</v>
      </c>
      <c r="P35" s="87">
        <v>1623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3975</v>
      </c>
      <c r="W35" s="87">
        <v>3975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7</v>
      </c>
      <c r="AG35" s="87">
        <v>7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7</v>
      </c>
      <c r="AU35" s="87">
        <v>7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8</v>
      </c>
      <c r="B36" s="96" t="s">
        <v>318</v>
      </c>
      <c r="C36" s="85" t="s">
        <v>319</v>
      </c>
      <c r="D36" s="87">
        <f>SUM(E36,+H36,+K36)</f>
        <v>11812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11812</v>
      </c>
      <c r="L36" s="87">
        <v>2124</v>
      </c>
      <c r="M36" s="87">
        <v>9688</v>
      </c>
      <c r="N36" s="87">
        <f>SUM(O36,+V36,+AC36)</f>
        <v>11812</v>
      </c>
      <c r="O36" s="87">
        <f>SUM(P36:U36)</f>
        <v>2124</v>
      </c>
      <c r="P36" s="87">
        <v>2124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9688</v>
      </c>
      <c r="W36" s="87">
        <v>9688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26</v>
      </c>
      <c r="AG36" s="87">
        <v>26</v>
      </c>
      <c r="AH36" s="87">
        <v>0</v>
      </c>
      <c r="AI36" s="87">
        <v>0</v>
      </c>
      <c r="AJ36" s="87">
        <f>SUM(AK36:AS36)</f>
        <v>26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26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8</v>
      </c>
      <c r="B37" s="96" t="s">
        <v>320</v>
      </c>
      <c r="C37" s="85" t="s">
        <v>321</v>
      </c>
      <c r="D37" s="87">
        <f>SUM(E37,+H37,+K37)</f>
        <v>8454</v>
      </c>
      <c r="E37" s="87">
        <f>SUM(F37:G37)</f>
        <v>0</v>
      </c>
      <c r="F37" s="87">
        <v>0</v>
      </c>
      <c r="G37" s="87">
        <v>0</v>
      </c>
      <c r="H37" s="87">
        <f>SUM(I37:J37)</f>
        <v>8454</v>
      </c>
      <c r="I37" s="87">
        <v>2114</v>
      </c>
      <c r="J37" s="87">
        <v>6340</v>
      </c>
      <c r="K37" s="87">
        <f>SUM(L37:M37)</f>
        <v>0</v>
      </c>
      <c r="L37" s="87">
        <v>0</v>
      </c>
      <c r="M37" s="87">
        <v>0</v>
      </c>
      <c r="N37" s="87">
        <f>SUM(O37,+V37,+AC37)</f>
        <v>8454</v>
      </c>
      <c r="O37" s="87">
        <f>SUM(P37:U37)</f>
        <v>2114</v>
      </c>
      <c r="P37" s="87">
        <v>2114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6340</v>
      </c>
      <c r="W37" s="87">
        <v>6340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8</v>
      </c>
      <c r="B38" s="96" t="s">
        <v>322</v>
      </c>
      <c r="C38" s="85" t="s">
        <v>323</v>
      </c>
      <c r="D38" s="87">
        <f>SUM(E38,+H38,+K38)</f>
        <v>3160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3160</v>
      </c>
      <c r="L38" s="87">
        <v>1639</v>
      </c>
      <c r="M38" s="87">
        <v>1521</v>
      </c>
      <c r="N38" s="87">
        <f>SUM(O38,+V38,+AC38)</f>
        <v>3160</v>
      </c>
      <c r="O38" s="87">
        <f>SUM(P38:U38)</f>
        <v>1639</v>
      </c>
      <c r="P38" s="87">
        <v>1639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1521</v>
      </c>
      <c r="W38" s="87">
        <v>1521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0</v>
      </c>
      <c r="AG38" s="87">
        <v>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8</v>
      </c>
      <c r="B39" s="96" t="s">
        <v>324</v>
      </c>
      <c r="C39" s="85" t="s">
        <v>325</v>
      </c>
      <c r="D39" s="87">
        <f>SUM(E39,+H39,+K39)</f>
        <v>12481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12481</v>
      </c>
      <c r="L39" s="87">
        <v>2916</v>
      </c>
      <c r="M39" s="87">
        <v>9565</v>
      </c>
      <c r="N39" s="87">
        <f>SUM(O39,+V39,+AC39)</f>
        <v>12481</v>
      </c>
      <c r="O39" s="87">
        <f>SUM(P39:U39)</f>
        <v>2916</v>
      </c>
      <c r="P39" s="87">
        <v>2916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9565</v>
      </c>
      <c r="W39" s="87">
        <v>9565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62</v>
      </c>
      <c r="AG39" s="87">
        <v>62</v>
      </c>
      <c r="AH39" s="87">
        <v>0</v>
      </c>
      <c r="AI39" s="87">
        <v>0</v>
      </c>
      <c r="AJ39" s="87">
        <f>SUM(AK39:AS39)</f>
        <v>62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62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8</v>
      </c>
      <c r="B40" s="96" t="s">
        <v>326</v>
      </c>
      <c r="C40" s="85" t="s">
        <v>327</v>
      </c>
      <c r="D40" s="87">
        <f>SUM(E40,+H40,+K40)</f>
        <v>1317</v>
      </c>
      <c r="E40" s="87">
        <f>SUM(F40:G40)</f>
        <v>0</v>
      </c>
      <c r="F40" s="87">
        <v>0</v>
      </c>
      <c r="G40" s="87">
        <v>0</v>
      </c>
      <c r="H40" s="87">
        <f>SUM(I40:J40)</f>
        <v>678</v>
      </c>
      <c r="I40" s="87">
        <v>0</v>
      </c>
      <c r="J40" s="87">
        <v>678</v>
      </c>
      <c r="K40" s="87">
        <f>SUM(L40:M40)</f>
        <v>639</v>
      </c>
      <c r="L40" s="87">
        <v>157</v>
      </c>
      <c r="M40" s="87">
        <v>482</v>
      </c>
      <c r="N40" s="87">
        <f>SUM(O40,+V40,+AC40)</f>
        <v>1317</v>
      </c>
      <c r="O40" s="87">
        <f>SUM(P40:U40)</f>
        <v>157</v>
      </c>
      <c r="P40" s="87">
        <v>157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1160</v>
      </c>
      <c r="W40" s="87">
        <v>1160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3</v>
      </c>
      <c r="AG40" s="87">
        <v>3</v>
      </c>
      <c r="AH40" s="87">
        <v>0</v>
      </c>
      <c r="AI40" s="87">
        <v>0</v>
      </c>
      <c r="AJ40" s="87">
        <f>SUM(AK40:AS40)</f>
        <v>3</v>
      </c>
      <c r="AK40" s="87">
        <v>0</v>
      </c>
      <c r="AL40" s="87">
        <v>0</v>
      </c>
      <c r="AM40" s="87">
        <v>3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8</v>
      </c>
      <c r="B41" s="96" t="s">
        <v>328</v>
      </c>
      <c r="C41" s="85" t="s">
        <v>329</v>
      </c>
      <c r="D41" s="87">
        <f>SUM(E41,+H41,+K41)</f>
        <v>278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278</v>
      </c>
      <c r="L41" s="87">
        <v>87</v>
      </c>
      <c r="M41" s="87">
        <v>191</v>
      </c>
      <c r="N41" s="87">
        <f>SUM(O41,+V41,+AC41)</f>
        <v>278</v>
      </c>
      <c r="O41" s="87">
        <f>SUM(P41:U41)</f>
        <v>87</v>
      </c>
      <c r="P41" s="87">
        <v>87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191</v>
      </c>
      <c r="W41" s="87">
        <v>191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8</v>
      </c>
      <c r="B42" s="96" t="s">
        <v>330</v>
      </c>
      <c r="C42" s="85" t="s">
        <v>331</v>
      </c>
      <c r="D42" s="87">
        <f>SUM(E42,+H42,+K42)</f>
        <v>8226</v>
      </c>
      <c r="E42" s="87">
        <f>SUM(F42:G42)</f>
        <v>0</v>
      </c>
      <c r="F42" s="87">
        <v>0</v>
      </c>
      <c r="G42" s="87">
        <v>0</v>
      </c>
      <c r="H42" s="87">
        <f>SUM(I42:J42)</f>
        <v>65</v>
      </c>
      <c r="I42" s="87">
        <v>65</v>
      </c>
      <c r="J42" s="87">
        <v>0</v>
      </c>
      <c r="K42" s="87">
        <f>SUM(L42:M42)</f>
        <v>8161</v>
      </c>
      <c r="L42" s="87">
        <v>1534</v>
      </c>
      <c r="M42" s="87">
        <v>6627</v>
      </c>
      <c r="N42" s="87">
        <f>SUM(O42,+V42,+AC42)</f>
        <v>8226</v>
      </c>
      <c r="O42" s="87">
        <f>SUM(P42:U42)</f>
        <v>1599</v>
      </c>
      <c r="P42" s="87">
        <v>1599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6627</v>
      </c>
      <c r="W42" s="87">
        <v>6627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59</v>
      </c>
      <c r="AG42" s="87">
        <v>59</v>
      </c>
      <c r="AH42" s="87">
        <v>0</v>
      </c>
      <c r="AI42" s="87">
        <v>0</v>
      </c>
      <c r="AJ42" s="87">
        <f>SUM(AK42:AS42)</f>
        <v>59</v>
      </c>
      <c r="AK42" s="87">
        <v>0</v>
      </c>
      <c r="AL42" s="87">
        <v>0</v>
      </c>
      <c r="AM42" s="87">
        <v>59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8</v>
      </c>
      <c r="B43" s="96" t="s">
        <v>332</v>
      </c>
      <c r="C43" s="85" t="s">
        <v>333</v>
      </c>
      <c r="D43" s="87">
        <f>SUM(E43,+H43,+K43)</f>
        <v>6449</v>
      </c>
      <c r="E43" s="87">
        <f>SUM(F43:G43)</f>
        <v>0</v>
      </c>
      <c r="F43" s="87">
        <v>0</v>
      </c>
      <c r="G43" s="87">
        <v>0</v>
      </c>
      <c r="H43" s="87">
        <f>SUM(I43:J43)</f>
        <v>6012</v>
      </c>
      <c r="I43" s="87">
        <v>0</v>
      </c>
      <c r="J43" s="87">
        <v>6012</v>
      </c>
      <c r="K43" s="87">
        <f>SUM(L43:M43)</f>
        <v>437</v>
      </c>
      <c r="L43" s="87">
        <v>337</v>
      </c>
      <c r="M43" s="87">
        <v>100</v>
      </c>
      <c r="N43" s="87">
        <f>SUM(O43,+V43,+AC43)</f>
        <v>6449</v>
      </c>
      <c r="O43" s="87">
        <f>SUM(P43:U43)</f>
        <v>337</v>
      </c>
      <c r="P43" s="87">
        <v>337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6112</v>
      </c>
      <c r="W43" s="87">
        <v>6112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24</v>
      </c>
      <c r="AG43" s="87">
        <v>24</v>
      </c>
      <c r="AH43" s="87">
        <v>0</v>
      </c>
      <c r="AI43" s="87">
        <v>0</v>
      </c>
      <c r="AJ43" s="87">
        <f>SUM(AK43:AS43)</f>
        <v>198</v>
      </c>
      <c r="AK43" s="87">
        <v>0</v>
      </c>
      <c r="AL43" s="87">
        <v>174</v>
      </c>
      <c r="AM43" s="87">
        <v>24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174</v>
      </c>
      <c r="BA43" s="87">
        <v>174</v>
      </c>
      <c r="BB43" s="87">
        <v>0</v>
      </c>
      <c r="BC43" s="87">
        <v>0</v>
      </c>
    </row>
    <row r="44" spans="1:55" ht="13.5" customHeight="1">
      <c r="A44" s="98" t="s">
        <v>8</v>
      </c>
      <c r="B44" s="96" t="s">
        <v>334</v>
      </c>
      <c r="C44" s="85" t="s">
        <v>335</v>
      </c>
      <c r="D44" s="87">
        <f>SUM(E44,+H44,+K44)</f>
        <v>3208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3208</v>
      </c>
      <c r="L44" s="87">
        <v>1218</v>
      </c>
      <c r="M44" s="87">
        <v>1990</v>
      </c>
      <c r="N44" s="87">
        <f>SUM(O44,+V44,+AC44)</f>
        <v>3208</v>
      </c>
      <c r="O44" s="87">
        <f>SUM(P44:U44)</f>
        <v>1218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1218</v>
      </c>
      <c r="V44" s="87">
        <f>SUM(W44:AB44)</f>
        <v>1990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1990</v>
      </c>
      <c r="AC44" s="87">
        <f>SUM(AD44:AE44)</f>
        <v>0</v>
      </c>
      <c r="AD44" s="87">
        <v>0</v>
      </c>
      <c r="AE44" s="87">
        <v>0</v>
      </c>
      <c r="AF44" s="87">
        <f>SUM(AG44:AI44)</f>
        <v>0</v>
      </c>
      <c r="AG44" s="87">
        <v>0</v>
      </c>
      <c r="AH44" s="87">
        <v>0</v>
      </c>
      <c r="AI44" s="87">
        <v>0</v>
      </c>
      <c r="AJ44" s="87">
        <f>SUM(AK44:AS44)</f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8</v>
      </c>
      <c r="B45" s="96" t="s">
        <v>336</v>
      </c>
      <c r="C45" s="85" t="s">
        <v>337</v>
      </c>
      <c r="D45" s="87">
        <f>SUM(E45,+H45,+K45)</f>
        <v>6933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6933</v>
      </c>
      <c r="L45" s="87">
        <v>745</v>
      </c>
      <c r="M45" s="87">
        <v>6188</v>
      </c>
      <c r="N45" s="87">
        <f>SUM(O45,+V45,+AC45)</f>
        <v>6933</v>
      </c>
      <c r="O45" s="87">
        <f>SUM(P45:U45)</f>
        <v>745</v>
      </c>
      <c r="P45" s="87">
        <v>0</v>
      </c>
      <c r="Q45" s="87">
        <v>0</v>
      </c>
      <c r="R45" s="87">
        <v>0</v>
      </c>
      <c r="S45" s="87">
        <v>745</v>
      </c>
      <c r="T45" s="87">
        <v>0</v>
      </c>
      <c r="U45" s="87">
        <v>0</v>
      </c>
      <c r="V45" s="87">
        <f>SUM(W45:AB45)</f>
        <v>6188</v>
      </c>
      <c r="W45" s="87">
        <v>0</v>
      </c>
      <c r="X45" s="87">
        <v>0</v>
      </c>
      <c r="Y45" s="87">
        <v>0</v>
      </c>
      <c r="Z45" s="87">
        <v>6188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0</v>
      </c>
      <c r="AG45" s="87">
        <v>0</v>
      </c>
      <c r="AH45" s="87">
        <v>0</v>
      </c>
      <c r="AI45" s="87">
        <v>0</v>
      </c>
      <c r="AJ45" s="87">
        <f>SUM(AK45:AS45)</f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8</v>
      </c>
      <c r="B46" s="96" t="s">
        <v>338</v>
      </c>
      <c r="C46" s="85" t="s">
        <v>339</v>
      </c>
      <c r="D46" s="87">
        <f>SUM(E46,+H46,+K46)</f>
        <v>4699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4699</v>
      </c>
      <c r="L46" s="87">
        <v>1002</v>
      </c>
      <c r="M46" s="87">
        <v>3697</v>
      </c>
      <c r="N46" s="87">
        <f>SUM(O46,+V46,+AC46)</f>
        <v>4699</v>
      </c>
      <c r="O46" s="87">
        <f>SUM(P46:U46)</f>
        <v>1002</v>
      </c>
      <c r="P46" s="87">
        <v>0</v>
      </c>
      <c r="Q46" s="87">
        <v>0</v>
      </c>
      <c r="R46" s="87">
        <v>0</v>
      </c>
      <c r="S46" s="87">
        <v>0</v>
      </c>
      <c r="T46" s="87">
        <v>1002</v>
      </c>
      <c r="U46" s="87">
        <v>0</v>
      </c>
      <c r="V46" s="87">
        <f>SUM(W46:AB46)</f>
        <v>3697</v>
      </c>
      <c r="W46" s="87">
        <v>0</v>
      </c>
      <c r="X46" s="87">
        <v>0</v>
      </c>
      <c r="Y46" s="87">
        <v>0</v>
      </c>
      <c r="Z46" s="87">
        <v>0</v>
      </c>
      <c r="AA46" s="87">
        <v>3697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8</v>
      </c>
      <c r="B47" s="96" t="s">
        <v>340</v>
      </c>
      <c r="C47" s="85" t="s">
        <v>341</v>
      </c>
      <c r="D47" s="87">
        <f>SUM(E47,+H47,+K47)</f>
        <v>3694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3694</v>
      </c>
      <c r="L47" s="87">
        <v>629</v>
      </c>
      <c r="M47" s="87">
        <v>3065</v>
      </c>
      <c r="N47" s="87">
        <f>SUM(O47,+V47,+AC47)</f>
        <v>3694</v>
      </c>
      <c r="O47" s="87">
        <f>SUM(P47:U47)</f>
        <v>629</v>
      </c>
      <c r="P47" s="87">
        <v>629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3065</v>
      </c>
      <c r="W47" s="87">
        <v>3065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3694</v>
      </c>
      <c r="AG47" s="87">
        <v>3694</v>
      </c>
      <c r="AH47" s="87">
        <v>0</v>
      </c>
      <c r="AI47" s="87">
        <v>0</v>
      </c>
      <c r="AJ47" s="87">
        <f>SUM(AK47:AS47)</f>
        <v>3694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3694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8</v>
      </c>
      <c r="B48" s="96" t="s">
        <v>342</v>
      </c>
      <c r="C48" s="85" t="s">
        <v>343</v>
      </c>
      <c r="D48" s="87">
        <f>SUM(E48,+H48,+K48)</f>
        <v>1261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1261</v>
      </c>
      <c r="L48" s="87">
        <v>256</v>
      </c>
      <c r="M48" s="87">
        <v>1005</v>
      </c>
      <c r="N48" s="87">
        <f>SUM(O48,+V48,+AC48)</f>
        <v>1261</v>
      </c>
      <c r="O48" s="87">
        <f>SUM(P48:U48)</f>
        <v>256</v>
      </c>
      <c r="P48" s="87">
        <v>0</v>
      </c>
      <c r="Q48" s="87">
        <v>0</v>
      </c>
      <c r="R48" s="87">
        <v>0</v>
      </c>
      <c r="S48" s="87">
        <v>0</v>
      </c>
      <c r="T48" s="87">
        <v>256</v>
      </c>
      <c r="U48" s="87">
        <v>0</v>
      </c>
      <c r="V48" s="87">
        <f>SUM(W48:AB48)</f>
        <v>1005</v>
      </c>
      <c r="W48" s="87">
        <v>0</v>
      </c>
      <c r="X48" s="87">
        <v>0</v>
      </c>
      <c r="Y48" s="87">
        <v>0</v>
      </c>
      <c r="Z48" s="87">
        <v>0</v>
      </c>
      <c r="AA48" s="87">
        <v>1005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0</v>
      </c>
      <c r="AG48" s="87">
        <v>0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8</v>
      </c>
      <c r="B49" s="96" t="s">
        <v>344</v>
      </c>
      <c r="C49" s="85" t="s">
        <v>345</v>
      </c>
      <c r="D49" s="87">
        <f>SUM(E49,+H49,+K49)</f>
        <v>1967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1967</v>
      </c>
      <c r="L49" s="87">
        <v>706</v>
      </c>
      <c r="M49" s="87">
        <v>1261</v>
      </c>
      <c r="N49" s="87">
        <f>SUM(O49,+V49,+AC49)</f>
        <v>1967</v>
      </c>
      <c r="O49" s="87">
        <f>SUM(P49:U49)</f>
        <v>706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706</v>
      </c>
      <c r="V49" s="87">
        <f>SUM(W49:AB49)</f>
        <v>1261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1261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8</v>
      </c>
      <c r="B50" s="96" t="s">
        <v>346</v>
      </c>
      <c r="C50" s="85" t="s">
        <v>347</v>
      </c>
      <c r="D50" s="87">
        <f>SUM(E50,+H50,+K50)</f>
        <v>1003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1003</v>
      </c>
      <c r="L50" s="87">
        <v>451</v>
      </c>
      <c r="M50" s="87">
        <v>552</v>
      </c>
      <c r="N50" s="87">
        <f>SUM(O50,+V50,+AC50)</f>
        <v>1003</v>
      </c>
      <c r="O50" s="87">
        <f>SUM(P50:U50)</f>
        <v>451</v>
      </c>
      <c r="P50" s="87">
        <v>0</v>
      </c>
      <c r="Q50" s="87">
        <v>0</v>
      </c>
      <c r="R50" s="87">
        <v>0</v>
      </c>
      <c r="S50" s="87">
        <v>0</v>
      </c>
      <c r="T50" s="87">
        <v>451</v>
      </c>
      <c r="U50" s="87">
        <v>0</v>
      </c>
      <c r="V50" s="87">
        <f>SUM(W50:AB50)</f>
        <v>552</v>
      </c>
      <c r="W50" s="87">
        <v>0</v>
      </c>
      <c r="X50" s="87">
        <v>0</v>
      </c>
      <c r="Y50" s="87">
        <v>0</v>
      </c>
      <c r="Z50" s="87">
        <v>0</v>
      </c>
      <c r="AA50" s="87">
        <v>552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0</v>
      </c>
      <c r="AG50" s="87">
        <v>0</v>
      </c>
      <c r="AH50" s="87">
        <v>0</v>
      </c>
      <c r="AI50" s="87">
        <v>0</v>
      </c>
      <c r="AJ50" s="87">
        <f>SUM(AK50:AS50)</f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46000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46201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46203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46204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46206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46208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46210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46213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46214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46215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46216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46217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46218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46219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46220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46221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46222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46223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46224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46225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46303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46304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46392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46404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46452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46468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46482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46490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46491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46492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46501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46502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46505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46523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46524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46525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46527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46529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46530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46531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46532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46533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46534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46535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2024-02-28T02:13:48Z</dcterms:modified>
</cp:coreProperties>
</file>