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45宮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'災害廃棄物事業経費（歳出）'!$2:$22</definedName>
    <definedName name="_xlnm.Print_Area" localSheetId="2">'災害廃棄物事業経費（歳入）'!$2:$22</definedName>
    <definedName name="_xlnm.Print_Area" localSheetId="0">'災害廃棄物事業経費（市町村）'!$2:$21</definedName>
    <definedName name="_xlnm.Print_Area" localSheetId="1">'災害廃棄物事業経費（組合）'!$2:$8</definedName>
    <definedName name="_xlnm.Print_Area" localSheetId="5">市町村分担金内訳!$2:$8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8" i="6"/>
  <c r="D8" i="6"/>
  <c r="CE22" i="4"/>
  <c r="BY22" i="4"/>
  <c r="BS22" i="4"/>
  <c r="BL22" i="4"/>
  <c r="CG22" i="4"/>
  <c r="BZ22" i="4"/>
  <c r="BU22" i="4"/>
  <c r="BT22" i="4"/>
  <c r="BN22" i="4"/>
  <c r="BM22" i="4"/>
  <c r="CD22" i="4"/>
  <c r="CC22" i="4"/>
  <c r="CA22" i="4"/>
  <c r="BX22" i="4"/>
  <c r="BV22" i="4"/>
  <c r="BR22" i="4"/>
  <c r="BK22" i="4"/>
  <c r="DE8" i="2"/>
  <c r="CY8" i="2"/>
  <c r="CS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AX8" i="2"/>
  <c r="CZ8" i="2"/>
  <c r="AS8" i="2"/>
  <c r="CT8" i="2"/>
  <c r="AN8" i="2"/>
  <c r="CM8" i="2"/>
  <c r="AF8" i="2"/>
  <c r="AE8" i="2" s="1"/>
  <c r="N8" i="2"/>
  <c r="E8" i="2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G21" i="4"/>
  <c r="BZ21" i="4"/>
  <c r="BU21" i="4"/>
  <c r="BT21" i="4"/>
  <c r="BN21" i="4"/>
  <c r="CH21" i="4"/>
  <c r="CE21" i="4"/>
  <c r="CD21" i="4"/>
  <c r="CC21" i="4"/>
  <c r="CB21" i="4"/>
  <c r="BY21" i="4"/>
  <c r="BX21" i="4"/>
  <c r="BW21" i="4"/>
  <c r="BS21" i="4"/>
  <c r="BR21" i="4"/>
  <c r="BM21" i="4"/>
  <c r="BL21" i="4"/>
  <c r="BK21" i="4"/>
  <c r="BJ21" i="4"/>
  <c r="M21" i="3"/>
  <c r="DF21" i="1"/>
  <c r="DA21" i="1"/>
  <c r="CZ21" i="1"/>
  <c r="CU21" i="1"/>
  <c r="CT21" i="1"/>
  <c r="CO21" i="1"/>
  <c r="CN21" i="1"/>
  <c r="DE21" i="1"/>
  <c r="DD21" i="1"/>
  <c r="BZ21" i="1"/>
  <c r="CY21" i="1"/>
  <c r="CX21" i="1"/>
  <c r="CS21" i="1"/>
  <c r="BP21" i="1"/>
  <c r="CM21" i="1"/>
  <c r="CL21" i="1"/>
  <c r="BH21" i="1"/>
  <c r="DI21" i="1"/>
  <c r="DH21" i="1"/>
  <c r="DC21" i="1"/>
  <c r="AX21" i="1"/>
  <c r="AS21" i="1"/>
  <c r="AN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Y20" i="4"/>
  <c r="BS20" i="4"/>
  <c r="BM20" i="4"/>
  <c r="BZ20" i="4"/>
  <c r="BT20" i="4"/>
  <c r="BN20" i="4"/>
  <c r="CH20" i="4"/>
  <c r="CG20" i="4"/>
  <c r="CD20" i="4"/>
  <c r="CC20" i="4"/>
  <c r="CB20" i="4"/>
  <c r="CA20" i="4"/>
  <c r="BX20" i="4"/>
  <c r="BW20" i="4"/>
  <c r="BU20" i="4"/>
  <c r="BL20" i="4"/>
  <c r="BK20" i="4"/>
  <c r="BJ20" i="4"/>
  <c r="BI20" i="4"/>
  <c r="M20" i="3"/>
  <c r="D20" i="3"/>
  <c r="DA20" i="1"/>
  <c r="CU20" i="1"/>
  <c r="CO20" i="1"/>
  <c r="DF20" i="1"/>
  <c r="DE20" i="1"/>
  <c r="BZ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H19" i="1"/>
  <c r="DA19" i="1"/>
  <c r="CV19" i="1"/>
  <c r="CU19" i="1"/>
  <c r="CO19" i="1"/>
  <c r="DF19" i="1"/>
  <c r="BZ19" i="1"/>
  <c r="CZ19" i="1"/>
  <c r="CY19" i="1"/>
  <c r="CT19" i="1"/>
  <c r="BP19" i="1"/>
  <c r="CN19" i="1"/>
  <c r="BH19" i="1"/>
  <c r="DI19" i="1"/>
  <c r="DD19" i="1"/>
  <c r="AX19" i="1"/>
  <c r="CX19" i="1"/>
  <c r="AS19" i="1"/>
  <c r="AN19" i="1"/>
  <c r="CL19" i="1"/>
  <c r="CK19" i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CX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G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CX16" i="1"/>
  <c r="BP16" i="1"/>
  <c r="CM16" i="1"/>
  <c r="CL16" i="1"/>
  <c r="DI16" i="1"/>
  <c r="DH16" i="1"/>
  <c r="AX16" i="1"/>
  <c r="AS16" i="1"/>
  <c r="CV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E15" i="5"/>
  <c r="H15" i="5"/>
  <c r="CE15" i="1" s="1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H15" i="1"/>
  <c r="DA15" i="1"/>
  <c r="CV15" i="1"/>
  <c r="CU15" i="1"/>
  <c r="CO15" i="1"/>
  <c r="DF15" i="1"/>
  <c r="DE15" i="1"/>
  <c r="CZ15" i="1"/>
  <c r="CY15" i="1"/>
  <c r="BU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N15" i="1"/>
  <c r="E15" i="1"/>
  <c r="BE14" i="5"/>
  <c r="BB14" i="5"/>
  <c r="AW14" i="5"/>
  <c r="AT14" i="5"/>
  <c r="AO14" i="5"/>
  <c r="AL14" i="5"/>
  <c r="AG14" i="5"/>
  <c r="H14" i="5"/>
  <c r="Q14" i="5"/>
  <c r="N14" i="5"/>
  <c r="D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G13" i="4"/>
  <c r="BZ13" i="4"/>
  <c r="BU13" i="4"/>
  <c r="BT13" i="4"/>
  <c r="BN13" i="4"/>
  <c r="CE13" i="4"/>
  <c r="BY13" i="4"/>
  <c r="BS13" i="4"/>
  <c r="BM13" i="4"/>
  <c r="CH13" i="4"/>
  <c r="CD13" i="4"/>
  <c r="CC13" i="4"/>
  <c r="BX13" i="4"/>
  <c r="BW13" i="4"/>
  <c r="BV13" i="4"/>
  <c r="BR13" i="4"/>
  <c r="BL13" i="4"/>
  <c r="BK13" i="4"/>
  <c r="BJ13" i="4"/>
  <c r="M13" i="3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G11" i="5"/>
  <c r="N11" i="5"/>
  <c r="D11" i="5"/>
  <c r="H11" i="5"/>
  <c r="BD11" i="4" s="1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BI11" i="4"/>
  <c r="M11" i="3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G10" i="5"/>
  <c r="N10" i="5"/>
  <c r="D10" i="5"/>
  <c r="H10" i="5"/>
  <c r="BD10" i="4" s="1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BG10" i="1" s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Q9" i="5"/>
  <c r="E9" i="5"/>
  <c r="D9" i="5"/>
  <c r="G9" i="5"/>
  <c r="AM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I9" i="1"/>
  <c r="DH9" i="1"/>
  <c r="DC9" i="1"/>
  <c r="CV9" i="1"/>
  <c r="CK9" i="1"/>
  <c r="DF9" i="1"/>
  <c r="DE9" i="1"/>
  <c r="DA9" i="1"/>
  <c r="CZ9" i="1"/>
  <c r="CY9" i="1"/>
  <c r="CU9" i="1"/>
  <c r="CT9" i="1"/>
  <c r="CS9" i="1"/>
  <c r="CO9" i="1"/>
  <c r="CN9" i="1"/>
  <c r="CM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H8" i="5"/>
  <c r="Q8" i="5"/>
  <c r="N8" i="5"/>
  <c r="D8" i="5"/>
  <c r="G8" i="5"/>
  <c r="AM8" i="4" s="1"/>
  <c r="CC8" i="4"/>
  <c r="BW8" i="4"/>
  <c r="BK8" i="4"/>
  <c r="CH8" i="4"/>
  <c r="CG8" i="4"/>
  <c r="CE8" i="4"/>
  <c r="CD8" i="4"/>
  <c r="CB8" i="4"/>
  <c r="BZ8" i="4"/>
  <c r="BY8" i="4"/>
  <c r="BX8" i="4"/>
  <c r="BU8" i="4"/>
  <c r="BT8" i="4"/>
  <c r="BR8" i="4"/>
  <c r="BN8" i="4"/>
  <c r="BL8" i="4"/>
  <c r="BJ8" i="4"/>
  <c r="DI8" i="1"/>
  <c r="DH8" i="1"/>
  <c r="DC8" i="1"/>
  <c r="CV8" i="1"/>
  <c r="CK8" i="1"/>
  <c r="DF8" i="1"/>
  <c r="DE8" i="1"/>
  <c r="DD8" i="1"/>
  <c r="DA8" i="1"/>
  <c r="CZ8" i="1"/>
  <c r="CY8" i="1"/>
  <c r="BU8" i="1"/>
  <c r="CU8" i="1"/>
  <c r="CT8" i="1"/>
  <c r="CS8" i="1"/>
  <c r="CO8" i="1"/>
  <c r="CN8" i="1"/>
  <c r="CM8" i="1"/>
  <c r="CL8" i="1"/>
  <c r="AX8" i="1"/>
  <c r="AS8" i="1"/>
  <c r="AN8" i="1"/>
  <c r="AF8" i="1"/>
  <c r="AE8" i="1" s="1"/>
  <c r="N8" i="1"/>
  <c r="AM10" i="1" l="1"/>
  <c r="CW15" i="1"/>
  <c r="AM15" i="1"/>
  <c r="BF15" i="1" s="1"/>
  <c r="J22" i="3"/>
  <c r="J7" i="3" s="1"/>
  <c r="J8" i="2"/>
  <c r="J7" i="2" s="1"/>
  <c r="S8" i="2"/>
  <c r="S7" i="2" s="1"/>
  <c r="S22" i="3"/>
  <c r="S7" i="3" s="1"/>
  <c r="BI22" i="4"/>
  <c r="CH22" i="4"/>
  <c r="CB22" i="4"/>
  <c r="BJ22" i="4"/>
  <c r="BQ22" i="4"/>
  <c r="BW22" i="4"/>
  <c r="M22" i="3"/>
  <c r="D22" i="3"/>
  <c r="DB8" i="2"/>
  <c r="CW8" i="2"/>
  <c r="AM8" i="2"/>
  <c r="BF8" i="2"/>
  <c r="M8" i="2"/>
  <c r="BO8" i="2"/>
  <c r="CR8" i="2"/>
  <c r="D8" i="2"/>
  <c r="BH8" i="2"/>
  <c r="CU8" i="2"/>
  <c r="K21" i="4"/>
  <c r="AL21" i="1"/>
  <c r="F21" i="5"/>
  <c r="BD21" i="4"/>
  <c r="CE21" i="1"/>
  <c r="DG21" i="1" s="1"/>
  <c r="AB21" i="4"/>
  <c r="G21" i="5"/>
  <c r="BQ21" i="4"/>
  <c r="CA21" i="4"/>
  <c r="BP21" i="4"/>
  <c r="BV21" i="4"/>
  <c r="D21" i="3"/>
  <c r="DB21" i="1"/>
  <c r="AM21" i="1"/>
  <c r="BF21" i="1" s="1"/>
  <c r="BG21" i="1"/>
  <c r="CI21" i="1" s="1"/>
  <c r="CJ21" i="1"/>
  <c r="CR21" i="1"/>
  <c r="D21" i="1"/>
  <c r="BU21" i="1"/>
  <c r="CW21" i="1" s="1"/>
  <c r="CV21" i="1"/>
  <c r="N21" i="1"/>
  <c r="M21" i="1" s="1"/>
  <c r="K20" i="4"/>
  <c r="AL20" i="1"/>
  <c r="F20" i="5"/>
  <c r="CE20" i="1"/>
  <c r="BD20" i="4"/>
  <c r="CF20" i="4" s="1"/>
  <c r="BC20" i="1"/>
  <c r="G20" i="5"/>
  <c r="BQ20" i="4"/>
  <c r="BR20" i="4"/>
  <c r="BV20" i="4"/>
  <c r="DB20" i="1"/>
  <c r="CW20" i="1"/>
  <c r="AM20" i="1"/>
  <c r="BF20" i="1" s="1"/>
  <c r="D20" i="1"/>
  <c r="BO20" i="1"/>
  <c r="CR20" i="1"/>
  <c r="N20" i="1"/>
  <c r="M20" i="1" s="1"/>
  <c r="CK20" i="1"/>
  <c r="DC20" i="1"/>
  <c r="BH20" i="1"/>
  <c r="CX20" i="1"/>
  <c r="DD20" i="1"/>
  <c r="CS20" i="1"/>
  <c r="BD19" i="4"/>
  <c r="CF19" i="4" s="1"/>
  <c r="CE19" i="1"/>
  <c r="F19" i="5"/>
  <c r="AL19" i="1"/>
  <c r="K19" i="4"/>
  <c r="BC19" i="1"/>
  <c r="G19" i="5"/>
  <c r="BH19" i="4"/>
  <c r="BI19" i="4"/>
  <c r="M19" i="3"/>
  <c r="AM19" i="1"/>
  <c r="CR19" i="1"/>
  <c r="DB19" i="1"/>
  <c r="D19" i="1"/>
  <c r="BG19" i="1"/>
  <c r="BU19" i="1"/>
  <c r="CW19" i="1" s="1"/>
  <c r="CM19" i="1"/>
  <c r="CS19" i="1"/>
  <c r="DE19" i="1"/>
  <c r="DC19" i="1"/>
  <c r="AF19" i="1"/>
  <c r="AE19" i="1" s="1"/>
  <c r="M19" i="1"/>
  <c r="BD18" i="4"/>
  <c r="CE18" i="1"/>
  <c r="DG18" i="1" s="1"/>
  <c r="F18" i="5"/>
  <c r="K18" i="4"/>
  <c r="AL18" i="1"/>
  <c r="G18" i="5"/>
  <c r="AB18" i="4"/>
  <c r="CF18" i="4" s="1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K17" i="4"/>
  <c r="AL17" i="1"/>
  <c r="F17" i="5"/>
  <c r="CE17" i="1"/>
  <c r="DG17" i="1" s="1"/>
  <c r="BD17" i="4"/>
  <c r="G17" i="5"/>
  <c r="AB17" i="4"/>
  <c r="BH17" i="4"/>
  <c r="BI17" i="4"/>
  <c r="M17" i="3"/>
  <c r="AN17" i="1"/>
  <c r="AM17" i="1" s="1"/>
  <c r="BF17" i="1" s="1"/>
  <c r="D17" i="1"/>
  <c r="BU17" i="1"/>
  <c r="CW17" i="1" s="1"/>
  <c r="BH17" i="1"/>
  <c r="BZ17" i="1"/>
  <c r="DB17" i="1" s="1"/>
  <c r="BC16" i="1"/>
  <c r="AL16" i="1"/>
  <c r="F16" i="5"/>
  <c r="K16" i="4"/>
  <c r="I16" i="5"/>
  <c r="AM16" i="4"/>
  <c r="BN16" i="1"/>
  <c r="CE16" i="1"/>
  <c r="BD16" i="4"/>
  <c r="CF16" i="4" s="1"/>
  <c r="BH16" i="4"/>
  <c r="BI16" i="4"/>
  <c r="M16" i="3"/>
  <c r="D16" i="1"/>
  <c r="AN16" i="1"/>
  <c r="AM16" i="1" s="1"/>
  <c r="BF16" i="1" s="1"/>
  <c r="CK16" i="1"/>
  <c r="DC16" i="1"/>
  <c r="BZ16" i="1"/>
  <c r="DB16" i="1" s="1"/>
  <c r="BU16" i="1"/>
  <c r="CW16" i="1" s="1"/>
  <c r="CS16" i="1"/>
  <c r="BH16" i="1"/>
  <c r="BD15" i="4"/>
  <c r="BC15" i="1"/>
  <c r="DG15" i="1" s="1"/>
  <c r="AB15" i="4"/>
  <c r="BN15" i="1"/>
  <c r="I15" i="5"/>
  <c r="D15" i="5"/>
  <c r="N15" i="5"/>
  <c r="BH15" i="4"/>
  <c r="BI15" i="4"/>
  <c r="M15" i="3"/>
  <c r="D15" i="1"/>
  <c r="M15" i="1"/>
  <c r="CR15" i="1"/>
  <c r="CK15" i="1"/>
  <c r="DC15" i="1"/>
  <c r="BH15" i="1"/>
  <c r="CJ15" i="1" s="1"/>
  <c r="BZ15" i="1"/>
  <c r="DB15" i="1" s="1"/>
  <c r="CS15" i="1"/>
  <c r="K14" i="4"/>
  <c r="AL14" i="1"/>
  <c r="CE14" i="1"/>
  <c r="BD14" i="4"/>
  <c r="E14" i="5"/>
  <c r="F14" i="5" s="1"/>
  <c r="G14" i="5"/>
  <c r="BH14" i="4"/>
  <c r="BI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K13" i="4"/>
  <c r="F13" i="5"/>
  <c r="AL13" i="1"/>
  <c r="CE13" i="1"/>
  <c r="DG13" i="1" s="1"/>
  <c r="BD13" i="4"/>
  <c r="AB13" i="4"/>
  <c r="G13" i="5"/>
  <c r="CA13" i="4"/>
  <c r="BP13" i="4"/>
  <c r="BQ13" i="4"/>
  <c r="CB13" i="4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BN12" i="1"/>
  <c r="AB12" i="4"/>
  <c r="BC12" i="1"/>
  <c r="BD12" i="4"/>
  <c r="CE12" i="1"/>
  <c r="K12" i="4"/>
  <c r="AL12" i="1"/>
  <c r="F12" i="5"/>
  <c r="N12" i="5"/>
  <c r="AM12" i="4"/>
  <c r="BI12" i="4"/>
  <c r="CA12" i="4"/>
  <c r="BV12" i="4"/>
  <c r="BQ12" i="4"/>
  <c r="BJ12" i="4"/>
  <c r="CB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BC11" i="1"/>
  <c r="DG11" i="1" s="1"/>
  <c r="F11" i="5"/>
  <c r="K11" i="4"/>
  <c r="AL11" i="1"/>
  <c r="CF11" i="4"/>
  <c r="BN11" i="1"/>
  <c r="AM11" i="4"/>
  <c r="I11" i="5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AM10" i="4"/>
  <c r="BN10" i="1"/>
  <c r="F10" i="5"/>
  <c r="AL10" i="1"/>
  <c r="K10" i="4"/>
  <c r="AB10" i="4"/>
  <c r="CF10" i="4" s="1"/>
  <c r="CE10" i="1"/>
  <c r="DG10" i="1" s="1"/>
  <c r="BH10" i="4"/>
  <c r="BI10" i="4"/>
  <c r="D10" i="3"/>
  <c r="M10" i="3"/>
  <c r="CR10" i="1"/>
  <c r="CI10" i="1"/>
  <c r="BF10" i="1"/>
  <c r="CJ10" i="1"/>
  <c r="D10" i="1"/>
  <c r="CK10" i="1"/>
  <c r="DC10" i="1"/>
  <c r="BZ10" i="1"/>
  <c r="DB10" i="1" s="1"/>
  <c r="BU10" i="1"/>
  <c r="CW10" i="1" s="1"/>
  <c r="CM10" i="1"/>
  <c r="CS10" i="1"/>
  <c r="N10" i="1"/>
  <c r="M10" i="1" s="1"/>
  <c r="K9" i="4"/>
  <c r="BO9" i="4" s="1"/>
  <c r="AL9" i="1"/>
  <c r="F9" i="5"/>
  <c r="BC9" i="1"/>
  <c r="AB9" i="4"/>
  <c r="H9" i="5"/>
  <c r="N9" i="5"/>
  <c r="BN9" i="1"/>
  <c r="CP9" i="1" s="1"/>
  <c r="BH9" i="4"/>
  <c r="BI9" i="4"/>
  <c r="M9" i="3"/>
  <c r="M9" i="1"/>
  <c r="AM9" i="1"/>
  <c r="BF9" i="1" s="1"/>
  <c r="D9" i="1"/>
  <c r="BZ9" i="1"/>
  <c r="DB9" i="1" s="1"/>
  <c r="CL9" i="1"/>
  <c r="BU9" i="1"/>
  <c r="CW9" i="1" s="1"/>
  <c r="BH9" i="1"/>
  <c r="DD9" i="1"/>
  <c r="BP9" i="1"/>
  <c r="CX9" i="1"/>
  <c r="BN8" i="1"/>
  <c r="BD8" i="4"/>
  <c r="CE8" i="1"/>
  <c r="F8" i="5"/>
  <c r="K8" i="4"/>
  <c r="AL8" i="1"/>
  <c r="I8" i="5"/>
  <c r="E8" i="5"/>
  <c r="BQ8" i="4"/>
  <c r="BI8" i="4"/>
  <c r="BV8" i="4"/>
  <c r="CA8" i="4"/>
  <c r="BM8" i="4"/>
  <c r="BS8" i="4"/>
  <c r="D8" i="3"/>
  <c r="M8" i="3"/>
  <c r="M8" i="1"/>
  <c r="AM8" i="1"/>
  <c r="BF8" i="1" s="1"/>
  <c r="CW8" i="1"/>
  <c r="BH8" i="1"/>
  <c r="BZ8" i="1"/>
  <c r="DB8" i="1" s="1"/>
  <c r="CX8" i="1"/>
  <c r="E8" i="1"/>
  <c r="BP8" i="1"/>
  <c r="BO8" i="4" l="1"/>
  <c r="K7" i="4"/>
  <c r="BO11" i="4"/>
  <c r="CF15" i="4"/>
  <c r="CF21" i="4"/>
  <c r="BF19" i="1"/>
  <c r="CR12" i="1"/>
  <c r="DG16" i="1"/>
  <c r="CP8" i="1"/>
  <c r="DG12" i="1"/>
  <c r="CR13" i="1"/>
  <c r="AB8" i="2"/>
  <c r="AB7" i="2" s="1"/>
  <c r="AB22" i="3"/>
  <c r="AB7" i="3" s="1"/>
  <c r="BP22" i="4"/>
  <c r="CI22" i="4"/>
  <c r="BH22" i="4"/>
  <c r="CQ8" i="2"/>
  <c r="CJ8" i="2"/>
  <c r="BG8" i="2"/>
  <c r="CI8" i="2" s="1"/>
  <c r="I21" i="5"/>
  <c r="BN21" i="1"/>
  <c r="CP21" i="1" s="1"/>
  <c r="AM21" i="4"/>
  <c r="BO21" i="4"/>
  <c r="BI21" i="4"/>
  <c r="BO21" i="1"/>
  <c r="CH21" i="1" s="1"/>
  <c r="DJ21" i="1" s="1"/>
  <c r="DG20" i="1"/>
  <c r="I20" i="5"/>
  <c r="AM20" i="4"/>
  <c r="BO20" i="4" s="1"/>
  <c r="BN20" i="1"/>
  <c r="CP20" i="1" s="1"/>
  <c r="CI20" i="4"/>
  <c r="BH20" i="4"/>
  <c r="BP20" i="4"/>
  <c r="CJ20" i="1"/>
  <c r="BG20" i="1"/>
  <c r="CI20" i="1" s="1"/>
  <c r="CH20" i="1"/>
  <c r="DJ20" i="1" s="1"/>
  <c r="CQ20" i="1"/>
  <c r="BN19" i="1"/>
  <c r="CP19" i="1" s="1"/>
  <c r="I19" i="5"/>
  <c r="AM19" i="4"/>
  <c r="BO19" i="4"/>
  <c r="DG19" i="1"/>
  <c r="BQ19" i="4"/>
  <c r="CI19" i="1"/>
  <c r="CJ19" i="1"/>
  <c r="BO19" i="1"/>
  <c r="I18" i="5"/>
  <c r="BN18" i="1"/>
  <c r="BN7" i="1" s="1"/>
  <c r="AM18" i="4"/>
  <c r="BO18" i="4"/>
  <c r="BQ18" i="4"/>
  <c r="BO18" i="1"/>
  <c r="BG18" i="1"/>
  <c r="CI18" i="1" s="1"/>
  <c r="CJ18" i="1"/>
  <c r="CR18" i="1"/>
  <c r="CF17" i="4"/>
  <c r="I17" i="5"/>
  <c r="BN17" i="1"/>
  <c r="CP17" i="1" s="1"/>
  <c r="AM17" i="4"/>
  <c r="BO17" i="4" s="1"/>
  <c r="BQ17" i="4"/>
  <c r="BO17" i="1"/>
  <c r="CJ17" i="1"/>
  <c r="BG17" i="1"/>
  <c r="CI17" i="1" s="1"/>
  <c r="CR17" i="1"/>
  <c r="BO16" i="4"/>
  <c r="CP16" i="1"/>
  <c r="BQ16" i="4"/>
  <c r="BO16" i="1"/>
  <c r="BG16" i="1"/>
  <c r="CI16" i="1" s="1"/>
  <c r="CJ16" i="1"/>
  <c r="CR16" i="1"/>
  <c r="F15" i="5"/>
  <c r="K15" i="4"/>
  <c r="BO15" i="4" s="1"/>
  <c r="AL15" i="1"/>
  <c r="CP15" i="1" s="1"/>
  <c r="BQ15" i="4"/>
  <c r="BO15" i="1"/>
  <c r="BG15" i="1"/>
  <c r="CI15" i="1" s="1"/>
  <c r="I14" i="5"/>
  <c r="BN14" i="1"/>
  <c r="CP14" i="1" s="1"/>
  <c r="AM14" i="4"/>
  <c r="BO14" i="4" s="1"/>
  <c r="BC14" i="1"/>
  <c r="DG14" i="1" s="1"/>
  <c r="AB14" i="4"/>
  <c r="CF14" i="4" s="1"/>
  <c r="BQ14" i="4"/>
  <c r="CR14" i="1"/>
  <c r="BO14" i="1"/>
  <c r="BG14" i="1"/>
  <c r="CI14" i="1" s="1"/>
  <c r="CJ14" i="1"/>
  <c r="CF13" i="4"/>
  <c r="I13" i="5"/>
  <c r="BN13" i="1"/>
  <c r="CP13" i="1" s="1"/>
  <c r="AM13" i="4"/>
  <c r="BO13" i="4"/>
  <c r="BI13" i="4"/>
  <c r="BO13" i="1"/>
  <c r="BG13" i="1"/>
  <c r="CI13" i="1" s="1"/>
  <c r="CJ13" i="1"/>
  <c r="CP12" i="1"/>
  <c r="BO12" i="4"/>
  <c r="CF12" i="4"/>
  <c r="CI12" i="4"/>
  <c r="BH12" i="4"/>
  <c r="BP12" i="4"/>
  <c r="BO12" i="1"/>
  <c r="BG12" i="1"/>
  <c r="CI12" i="1" s="1"/>
  <c r="CJ12" i="1"/>
  <c r="CP11" i="1"/>
  <c r="BH11" i="4"/>
  <c r="BP11" i="4"/>
  <c r="BQ11" i="4"/>
  <c r="CR11" i="1"/>
  <c r="BG11" i="1"/>
  <c r="CI11" i="1" s="1"/>
  <c r="CJ11" i="1"/>
  <c r="BO11" i="1"/>
  <c r="BO10" i="4"/>
  <c r="CP10" i="1"/>
  <c r="BQ10" i="4"/>
  <c r="BO10" i="1"/>
  <c r="BD9" i="4"/>
  <c r="BD7" i="4" s="1"/>
  <c r="CE9" i="1"/>
  <c r="DG9" i="1" s="1"/>
  <c r="I9" i="5"/>
  <c r="BQ9" i="4"/>
  <c r="BG9" i="1"/>
  <c r="CI9" i="1" s="1"/>
  <c r="CJ9" i="1"/>
  <c r="BO9" i="1"/>
  <c r="CR9" i="1"/>
  <c r="AB8" i="4"/>
  <c r="BC8" i="1"/>
  <c r="BH8" i="4"/>
  <c r="BP8" i="4"/>
  <c r="D8" i="1"/>
  <c r="BO8" i="1"/>
  <c r="CR8" i="1"/>
  <c r="BG8" i="1"/>
  <c r="CI8" i="1" s="1"/>
  <c r="CJ8" i="1"/>
  <c r="DG8" i="1" l="1"/>
  <c r="DG7" i="1" s="1"/>
  <c r="BC7" i="1"/>
  <c r="AM7" i="4"/>
  <c r="CF8" i="4"/>
  <c r="CF7" i="4" s="1"/>
  <c r="AB7" i="4"/>
  <c r="CF9" i="4"/>
  <c r="CP18" i="1"/>
  <c r="CP7" i="1" s="1"/>
  <c r="CE7" i="1"/>
  <c r="BO7" i="4"/>
  <c r="AL7" i="1"/>
  <c r="CH8" i="2"/>
  <c r="DJ8" i="2" s="1"/>
  <c r="CI21" i="4"/>
  <c r="BH21" i="4"/>
  <c r="CQ21" i="1"/>
  <c r="BP19" i="4"/>
  <c r="CI19" i="4"/>
  <c r="CQ19" i="1"/>
  <c r="CH19" i="1"/>
  <c r="DJ19" i="1" s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Q14" i="1"/>
  <c r="CH14" i="1"/>
  <c r="DJ14" i="1" s="1"/>
  <c r="BH13" i="4"/>
  <c r="CI13" i="4"/>
  <c r="CQ13" i="1"/>
  <c r="CH13" i="1"/>
  <c r="DJ13" i="1" s="1"/>
  <c r="CQ12" i="1"/>
  <c r="CH12" i="1"/>
  <c r="DJ12" i="1" s="1"/>
  <c r="CI11" i="4"/>
  <c r="CQ11" i="1"/>
  <c r="CH11" i="1"/>
  <c r="DJ11" i="1" s="1"/>
  <c r="BP10" i="4"/>
  <c r="CI10" i="4"/>
  <c r="CH10" i="1"/>
  <c r="DJ10" i="1" s="1"/>
  <c r="CQ10" i="1"/>
  <c r="BP9" i="4"/>
  <c r="CI9" i="4"/>
  <c r="CH9" i="1"/>
  <c r="DJ9" i="1" s="1"/>
  <c r="CQ9" i="1"/>
  <c r="CI8" i="4"/>
  <c r="CH8" i="1"/>
  <c r="DJ8" i="1" s="1"/>
  <c r="CQ8" i="1"/>
</calcChain>
</file>

<file path=xl/sharedStrings.xml><?xml version="1.0" encoding="utf-8"?>
<sst xmlns="http://schemas.openxmlformats.org/spreadsheetml/2006/main" count="1579" uniqueCount="284">
  <si>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</si>
  <si>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</si>
  <si>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</si>
  <si>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</si>
  <si>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</si>
  <si>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</si>
  <si>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</si>
  <si>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</si>
  <si>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</si>
  <si>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</si>
  <si>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</si>
  <si>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</si>
  <si>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</si>
  <si>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</si>
  <si>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</si>
  <si>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</si>
  <si>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</si>
  <si>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</si>
  <si>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</si>
  <si>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</si>
  <si>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</si>
  <si>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</si>
  <si>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</si>
  <si>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</si>
  <si>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</si>
  <si>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</si>
  <si>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</si>
  <si>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</si>
  <si>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</si>
  <si>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</si>
  <si>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</si>
  <si>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</si>
  <si>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</si>
  <si>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</si>
  <si>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</si>
  <si>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</si>
  <si>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</si>
  <si>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</si>
  <si>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</si>
  <si>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</si>
  <si>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</si>
  <si>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</si>
  <si>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</si>
  <si>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</si>
  <si>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</si>
  <si>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</si>
  <si>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</si>
  <si>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</si>
  <si>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</si>
  <si>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</si>
  <si>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</si>
  <si>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</si>
  <si>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</si>
  <si>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</si>
  <si>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</si>
  <si>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</si>
  <si>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</si>
  <si>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</si>
  <si>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</si>
  <si>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</si>
  <si>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</si>
  <si>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</si>
  <si>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</si>
  <si>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</si>
  <si>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</si>
  <si>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</si>
  <si>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</si>
  <si>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</si>
  <si>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</si>
  <si>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</si>
  <si>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</si>
  <si>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</si>
  <si>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</si>
  <si>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</si>
  <si>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</si>
  <si>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</si>
  <si>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</si>
  <si>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</si>
  <si>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</si>
  <si>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</si>
  <si>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</si>
  <si>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</si>
  <si>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</si>
  <si>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</si>
  <si>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</si>
  <si>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</si>
  <si>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</si>
  <si>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</si>
  <si>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</si>
  <si>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</si>
  <si>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</si>
  <si>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</si>
  <si>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</si>
  <si>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</si>
  <si>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</si>
  <si>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</si>
  <si>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</si>
  <si>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</si>
  <si>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</si>
  <si>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</si>
  <si>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</si>
  <si>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</si>
  <si>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</si>
  <si>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</si>
  <si>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</si>
  <si>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</si>
  <si>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</si>
  <si>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</si>
  <si>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</si>
  <si>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</si>
  <si>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</si>
  <si>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</si>
  <si>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</si>
  <si>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</si>
  <si>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</si>
  <si>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</si>
  <si>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</si>
  <si>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</si>
  <si>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</si>
  <si>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</si>
  <si>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</si>
  <si>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</si>
  <si>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</si>
  <si>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</si>
  <si>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</si>
  <si>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</si>
  <si>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</si>
  <si>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</si>
  <si>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</si>
  <si>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</si>
  <si>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</si>
  <si>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</si>
  <si>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</si>
  <si>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</si>
  <si>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</si>
  <si>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</si>
  <si>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</si>
  <si>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</si>
  <si>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</si>
  <si>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</si>
  <si>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</si>
  <si>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</si>
  <si>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</si>
  <si>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</si>
  <si>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</si>
  <si>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</si>
  <si>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</si>
  <si>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</si>
  <si>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</si>
  <si>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</si>
  <si>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</si>
  <si>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</si>
  <si>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</si>
  <si>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</si>
  <si>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</si>
  <si>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</si>
  <si>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</si>
  <si>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</si>
  <si>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</si>
  <si>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</si>
  <si>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</si>
  <si>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</si>
  <si>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</si>
  <si>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</si>
  <si>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</si>
  <si>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</si>
  <si>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</si>
  <si>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</si>
  <si>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</si>
  <si>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</si>
  <si>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</si>
  <si>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</si>
  <si>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</si>
  <si>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</si>
  <si>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</si>
  <si>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</si>
  <si>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</si>
  <si>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</si>
  <si>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</si>
  <si>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</si>
  <si>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</si>
  <si>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</si>
  <si>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</si>
  <si>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</si>
  <si>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</si>
  <si>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</si>
  <si>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</si>
  <si>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</si>
  <si>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</si>
  <si>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</si>
  <si>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</si>
  <si>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</si>
  <si>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</si>
  <si>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</si>
  <si>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</si>
  <si>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</si>
  <si>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</si>
  <si>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</si>
  <si>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</si>
  <si>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宮崎県</t>
    <phoneticPr fontId="3"/>
  </si>
  <si>
    <t>宮崎市</t>
    <phoneticPr fontId="3"/>
  </si>
  <si>
    <t/>
  </si>
  <si>
    <t>45201</t>
    <phoneticPr fontId="3"/>
  </si>
  <si>
    <t>宮崎市</t>
    <phoneticPr fontId="3"/>
  </si>
  <si>
    <t>宮崎県</t>
    <phoneticPr fontId="3"/>
  </si>
  <si>
    <t>宮崎県</t>
    <phoneticPr fontId="3"/>
  </si>
  <si>
    <t>45201</t>
    <phoneticPr fontId="3"/>
  </si>
  <si>
    <t>45202</t>
    <phoneticPr fontId="3"/>
  </si>
  <si>
    <t>都城市</t>
    <phoneticPr fontId="3"/>
  </si>
  <si>
    <t>45202</t>
    <phoneticPr fontId="3"/>
  </si>
  <si>
    <t>都城市</t>
    <phoneticPr fontId="3"/>
  </si>
  <si>
    <t>宮崎県</t>
    <phoneticPr fontId="3"/>
  </si>
  <si>
    <t>45202</t>
    <phoneticPr fontId="3"/>
  </si>
  <si>
    <t>都城市</t>
    <phoneticPr fontId="3"/>
  </si>
  <si>
    <t>45203</t>
    <phoneticPr fontId="3"/>
  </si>
  <si>
    <t>延岡市</t>
    <phoneticPr fontId="3"/>
  </si>
  <si>
    <t>45203</t>
    <phoneticPr fontId="3"/>
  </si>
  <si>
    <t>延岡市</t>
    <phoneticPr fontId="3"/>
  </si>
  <si>
    <t>45204</t>
    <phoneticPr fontId="3"/>
  </si>
  <si>
    <t>日南市</t>
    <phoneticPr fontId="3"/>
  </si>
  <si>
    <t>45204</t>
    <phoneticPr fontId="3"/>
  </si>
  <si>
    <t>日南市</t>
    <phoneticPr fontId="3"/>
  </si>
  <si>
    <t>45205</t>
    <phoneticPr fontId="3"/>
  </si>
  <si>
    <t>小林市</t>
    <phoneticPr fontId="3"/>
  </si>
  <si>
    <t>45205</t>
    <phoneticPr fontId="3"/>
  </si>
  <si>
    <t>45205</t>
    <phoneticPr fontId="3"/>
  </si>
  <si>
    <t>小林市</t>
    <phoneticPr fontId="3"/>
  </si>
  <si>
    <t>45206</t>
    <phoneticPr fontId="3"/>
  </si>
  <si>
    <t>日向市</t>
    <phoneticPr fontId="3"/>
  </si>
  <si>
    <t>45206</t>
    <phoneticPr fontId="3"/>
  </si>
  <si>
    <t>日向市</t>
    <phoneticPr fontId="3"/>
  </si>
  <si>
    <t>45208</t>
    <phoneticPr fontId="3"/>
  </si>
  <si>
    <t>西都市</t>
    <phoneticPr fontId="3"/>
  </si>
  <si>
    <t>45208</t>
    <phoneticPr fontId="3"/>
  </si>
  <si>
    <t>西都市</t>
    <phoneticPr fontId="3"/>
  </si>
  <si>
    <t>45382</t>
    <phoneticPr fontId="3"/>
  </si>
  <si>
    <t>国富町</t>
    <phoneticPr fontId="3"/>
  </si>
  <si>
    <t>45382</t>
    <phoneticPr fontId="3"/>
  </si>
  <si>
    <t>国富町</t>
    <phoneticPr fontId="3"/>
  </si>
  <si>
    <t>45429</t>
    <phoneticPr fontId="3"/>
  </si>
  <si>
    <t>諸塚村</t>
    <phoneticPr fontId="3"/>
  </si>
  <si>
    <t>45429</t>
    <phoneticPr fontId="3"/>
  </si>
  <si>
    <t>諸塚村</t>
    <phoneticPr fontId="3"/>
  </si>
  <si>
    <t>45430</t>
    <phoneticPr fontId="3"/>
  </si>
  <si>
    <t>椎葉村</t>
    <phoneticPr fontId="3"/>
  </si>
  <si>
    <t>45430</t>
    <phoneticPr fontId="3"/>
  </si>
  <si>
    <t>椎葉村</t>
    <phoneticPr fontId="3"/>
  </si>
  <si>
    <t>45431</t>
    <phoneticPr fontId="3"/>
  </si>
  <si>
    <t>美郷町</t>
    <phoneticPr fontId="3"/>
  </si>
  <si>
    <t>45431</t>
    <phoneticPr fontId="3"/>
  </si>
  <si>
    <t>美郷町</t>
    <phoneticPr fontId="3"/>
  </si>
  <si>
    <t>45441</t>
  </si>
  <si>
    <t>45441</t>
    <phoneticPr fontId="3"/>
  </si>
  <si>
    <t>高千穂町</t>
  </si>
  <si>
    <t>高千穂町</t>
    <phoneticPr fontId="3"/>
  </si>
  <si>
    <t>45825</t>
  </si>
  <si>
    <t>西臼杵広域行政事務組合</t>
  </si>
  <si>
    <t>45441</t>
    <phoneticPr fontId="3"/>
  </si>
  <si>
    <t>高千穂町</t>
    <phoneticPr fontId="3"/>
  </si>
  <si>
    <t>45442</t>
  </si>
  <si>
    <t>45442</t>
    <phoneticPr fontId="3"/>
  </si>
  <si>
    <t>日之影町</t>
  </si>
  <si>
    <t>日之影町</t>
    <phoneticPr fontId="3"/>
  </si>
  <si>
    <t>45442</t>
    <phoneticPr fontId="3"/>
  </si>
  <si>
    <t>日之影町</t>
    <phoneticPr fontId="3"/>
  </si>
  <si>
    <t>宮崎県</t>
    <phoneticPr fontId="3"/>
  </si>
  <si>
    <t>45443</t>
    <phoneticPr fontId="3"/>
  </si>
  <si>
    <t>五ヶ瀬町</t>
    <phoneticPr fontId="3"/>
  </si>
  <si>
    <t>五ヶ瀬町</t>
    <phoneticPr fontId="3"/>
  </si>
  <si>
    <t>宮崎県</t>
    <phoneticPr fontId="3"/>
  </si>
  <si>
    <t>45443</t>
    <phoneticPr fontId="3"/>
  </si>
  <si>
    <t>五ヶ瀬町</t>
    <phoneticPr fontId="3"/>
  </si>
  <si>
    <t>45825</t>
    <phoneticPr fontId="3"/>
  </si>
  <si>
    <t>西臼杵広域行政事務組合</t>
    <phoneticPr fontId="3"/>
  </si>
  <si>
    <t>西臼杵広域行政事務組合</t>
    <phoneticPr fontId="3"/>
  </si>
  <si>
    <t>西臼杵広域行政事務組合</t>
    <phoneticPr fontId="3"/>
  </si>
  <si>
    <t>宮崎県</t>
    <phoneticPr fontId="3"/>
  </si>
  <si>
    <t>45825</t>
    <phoneticPr fontId="3"/>
  </si>
  <si>
    <t>宮崎県</t>
    <phoneticPr fontId="3"/>
  </si>
  <si>
    <t>45825</t>
    <phoneticPr fontId="3"/>
  </si>
  <si>
    <t>45000</t>
    <phoneticPr fontId="3"/>
  </si>
  <si>
    <t>宮崎県</t>
    <phoneticPr fontId="3"/>
  </si>
  <si>
    <t>45000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</si>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</sst>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204</v>
      </c>
      <c r="B7" s="87" t="s">
        <v>280</v>
      </c>
      <c r="C7" s="76" t="s">
        <v>189</v>
      </c>
      <c r="D7" s="77">
        <f>SUM($D$8:$D$21)</f>
        <v>111868</v>
      </c>
      <c r="E7" s="77">
        <f>SUM($E$8:$E$21)</f>
        <v>57839</v>
      </c>
      <c r="F7" s="77">
        <f>SUM($F$8:$F$21)</f>
        <v>50150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88" t="s">
        <v>190</v>
      </c>
      <c r="K7" s="77">
        <f>SUM($K$8:$K$21)</f>
        <v>7689</v>
      </c>
      <c r="L7" s="77">
        <f>SUM($L$8:$L$21)</f>
        <v>54029</v>
      </c>
      <c r="M7" s="77">
        <f>SUM($M$8:$M$21)</f>
        <v>498</v>
      </c>
      <c r="N7" s="77">
        <f>SUM($N$8:$N$21)</f>
        <v>149</v>
      </c>
      <c r="O7" s="77">
        <f>SUM($O$8:$O$21)</f>
        <v>149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88" t="s">
        <v>190</v>
      </c>
      <c r="T7" s="77">
        <f>SUM($T$8:$T$21)</f>
        <v>0</v>
      </c>
      <c r="U7" s="77">
        <f>SUM($U$8:$U$21)</f>
        <v>349</v>
      </c>
      <c r="V7" s="77">
        <f>SUM($V$8:$V$21)</f>
        <v>112366</v>
      </c>
      <c r="W7" s="77">
        <f>SUM($W$8:$W$21)</f>
        <v>57988</v>
      </c>
      <c r="X7" s="77">
        <f>SUM($X$8:$X$21)</f>
        <v>50299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88" t="s">
        <v>190</v>
      </c>
      <c r="AC7" s="77">
        <f>SUM($AC$8:$AC$21)</f>
        <v>7689</v>
      </c>
      <c r="AD7" s="77">
        <f>SUM($AD$8:$AD$21)</f>
        <v>54378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77">
        <f>SUM($AL$8:$AL$21)</f>
        <v>0</v>
      </c>
      <c r="AM7" s="77">
        <f>SUM($AM$8:$AM$21)</f>
        <v>92384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6187</v>
      </c>
      <c r="AT7" s="77">
        <f>SUM($AT$8:$AT$21)</f>
        <v>4502</v>
      </c>
      <c r="AU7" s="77">
        <f>SUM($AU$8:$AU$21)</f>
        <v>1685</v>
      </c>
      <c r="AV7" s="77">
        <f>SUM($AV$8:$AV$21)</f>
        <v>0</v>
      </c>
      <c r="AW7" s="77">
        <f>SUM($AW$8:$AW$21)</f>
        <v>0</v>
      </c>
      <c r="AX7" s="77">
        <f>SUM($AX$8:$AX$21)</f>
        <v>86197</v>
      </c>
      <c r="AY7" s="77">
        <f>SUM($AY$8:$AY$21)</f>
        <v>38798</v>
      </c>
      <c r="AZ7" s="77">
        <f>SUM($AZ$8:$AZ$21)</f>
        <v>23283</v>
      </c>
      <c r="BA7" s="77">
        <f>SUM($BA$8:$BA$21)</f>
        <v>18588</v>
      </c>
      <c r="BB7" s="77">
        <f>SUM($BB$8:$BB$21)</f>
        <v>5528</v>
      </c>
      <c r="BC7" s="77">
        <f>SUM($BC$8:$BC$21)</f>
        <v>5603</v>
      </c>
      <c r="BD7" s="77">
        <f>SUM($BD$8:$BD$21)</f>
        <v>0</v>
      </c>
      <c r="BE7" s="77">
        <f>SUM($BE$8:$BE$21)</f>
        <v>13881</v>
      </c>
      <c r="BF7" s="77">
        <f>SUM($BF$8:$BF$21)</f>
        <v>106265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77">
        <f>SUM($BN$8:$BN$21)</f>
        <v>0</v>
      </c>
      <c r="BO7" s="77">
        <f>SUM($BO$8:$BO$21)</f>
        <v>498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498</v>
      </c>
      <c r="CA7" s="77">
        <f>SUM($CA$8:$CA$21)</f>
        <v>265</v>
      </c>
      <c r="CB7" s="77">
        <f>SUM($CB$8:$CB$21)</f>
        <v>0</v>
      </c>
      <c r="CC7" s="77">
        <f>SUM($CC$8:$CC$21)</f>
        <v>0</v>
      </c>
      <c r="CD7" s="77">
        <f>SUM($CD$8:$CD$21)</f>
        <v>233</v>
      </c>
      <c r="CE7" s="77">
        <f>SUM($CE$8:$CE$21)</f>
        <v>0</v>
      </c>
      <c r="CF7" s="77">
        <f>SUM($CF$8:$CF$21)</f>
        <v>0</v>
      </c>
      <c r="CG7" s="77">
        <f>SUM($CG$8:$CG$21)</f>
        <v>0</v>
      </c>
      <c r="CH7" s="77">
        <f>SUM($CH$8:$CH$21)</f>
        <v>498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77">
        <f>SUM($CP$8:$CP$21)</f>
        <v>0</v>
      </c>
      <c r="CQ7" s="77">
        <f>SUM($CQ$8:$CQ$21)</f>
        <v>92882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6187</v>
      </c>
      <c r="CX7" s="77">
        <f>SUM($CX$8:$CX$21)</f>
        <v>4502</v>
      </c>
      <c r="CY7" s="77">
        <f>SUM($CY$8:$CY$21)</f>
        <v>1685</v>
      </c>
      <c r="CZ7" s="77">
        <f>SUM($CZ$8:$CZ$21)</f>
        <v>0</v>
      </c>
      <c r="DA7" s="77">
        <f>SUM($DA$8:$DA$21)</f>
        <v>0</v>
      </c>
      <c r="DB7" s="77">
        <f>SUM($DB$8:$DB$21)</f>
        <v>86695</v>
      </c>
      <c r="DC7" s="77">
        <f>SUM($DC$8:$DC$21)</f>
        <v>39063</v>
      </c>
      <c r="DD7" s="77">
        <f>SUM($DD$8:$DD$21)</f>
        <v>23283</v>
      </c>
      <c r="DE7" s="77">
        <f>SUM($DE$8:$DE$21)</f>
        <v>18588</v>
      </c>
      <c r="DF7" s="77">
        <f>SUM($DF$8:$DF$21)</f>
        <v>5761</v>
      </c>
      <c r="DG7" s="77">
        <f>SUM($DG$8:$DG$21)</f>
        <v>5603</v>
      </c>
      <c r="DH7" s="77">
        <f>SUM($DH$8:$DH$21)</f>
        <v>0</v>
      </c>
      <c r="DI7" s="77">
        <f>SUM($DI$8:$DI$21)</f>
        <v>13881</v>
      </c>
      <c r="DJ7" s="77">
        <f>SUM($DJ$8:$DJ$21)</f>
        <v>106763</v>
      </c>
    </row>
    <row r="8" spans="1:114" s="8" customFormat="1" ht="12" customHeight="1">
      <c r="A8" s="8" t="s">
        <v>199</v>
      </c>
      <c r="B8" s="80" t="s">
        <v>202</v>
      </c>
      <c r="C8" s="8" t="s">
        <v>203</v>
      </c>
      <c r="D8" s="81">
        <f>SUM(E8,+L8)</f>
        <v>8597</v>
      </c>
      <c r="E8" s="81">
        <f>SUM(F8:I8)+K8</f>
        <v>4213</v>
      </c>
      <c r="F8" s="81">
        <v>4213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4384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8597</v>
      </c>
      <c r="W8" s="81">
        <v>4213</v>
      </c>
      <c r="X8" s="81">
        <v>4213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4384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8597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8597</v>
      </c>
      <c r="AY8" s="81">
        <v>1198</v>
      </c>
      <c r="AZ8" s="81">
        <v>3663</v>
      </c>
      <c r="BA8" s="81">
        <v>0</v>
      </c>
      <c r="BB8" s="81">
        <v>3736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8597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1">
        <f t="shared" ref="CP8:CP21" si="7">SUM(AL8,+BN8)</f>
        <v>0</v>
      </c>
      <c r="CQ8" s="81">
        <f t="shared" ref="CQ8:CQ21" si="8">SUM(AM8,+BO8)</f>
        <v>8597</v>
      </c>
      <c r="CR8" s="81">
        <f t="shared" ref="CR8:CR21" si="9">SUM(AN8,+BP8)</f>
        <v>0</v>
      </c>
      <c r="CS8" s="81">
        <f t="shared" ref="CS8:CS21" si="10">SUM(AO8,+BQ8)</f>
        <v>0</v>
      </c>
      <c r="CT8" s="81">
        <f t="shared" ref="CT8:CT21" si="11">SUM(AP8,+BR8)</f>
        <v>0</v>
      </c>
      <c r="CU8" s="81">
        <f t="shared" ref="CU8:CU21" si="12">SUM(AQ8,+BS8)</f>
        <v>0</v>
      </c>
      <c r="CV8" s="81">
        <f t="shared" ref="CV8:CV21" si="13">SUM(AR8,+BT8)</f>
        <v>0</v>
      </c>
      <c r="CW8" s="81">
        <f t="shared" ref="CW8:CW21" si="14">SUM(AS8,+BU8)</f>
        <v>0</v>
      </c>
      <c r="CX8" s="81">
        <f t="shared" ref="CX8:CX21" si="15">SUM(AT8,+BV8)</f>
        <v>0</v>
      </c>
      <c r="CY8" s="81">
        <f t="shared" ref="CY8:CY21" si="16">SUM(AU8,+BW8)</f>
        <v>0</v>
      </c>
      <c r="CZ8" s="81">
        <f t="shared" ref="CZ8:CZ21" si="17">SUM(AV8,+BX8)</f>
        <v>0</v>
      </c>
      <c r="DA8" s="81">
        <f t="shared" ref="DA8:DA21" si="18">SUM(AW8,+BY8)</f>
        <v>0</v>
      </c>
      <c r="DB8" s="81">
        <f t="shared" ref="DB8:DB21" si="19">SUM(AX8,+BZ8)</f>
        <v>8597</v>
      </c>
      <c r="DC8" s="81">
        <f t="shared" ref="DC8:DC21" si="20">SUM(AY8,+CA8)</f>
        <v>1198</v>
      </c>
      <c r="DD8" s="81">
        <f t="shared" ref="DD8:DD21" si="21">SUM(AZ8,+CB8)</f>
        <v>3663</v>
      </c>
      <c r="DE8" s="81">
        <f t="shared" ref="DE8:DE21" si="22">SUM(BA8,+CC8)</f>
        <v>0</v>
      </c>
      <c r="DF8" s="81">
        <f t="shared" ref="DF8:DF21" si="23">SUM(BB8,+CD8)</f>
        <v>3736</v>
      </c>
      <c r="DG8" s="81">
        <f t="shared" ref="DG8:DG21" si="24">SUM(BC8,+CE8)</f>
        <v>0</v>
      </c>
      <c r="DH8" s="81">
        <f t="shared" ref="DH8:DH21" si="25">SUM(BD8,+CF8)</f>
        <v>0</v>
      </c>
      <c r="DI8" s="81">
        <f t="shared" ref="DI8:DI21" si="26">SUM(BE8,+CG8)</f>
        <v>0</v>
      </c>
      <c r="DJ8" s="81">
        <f t="shared" ref="DJ8:DJ21" si="27">SUM(BF8,+CH8)</f>
        <v>8597</v>
      </c>
    </row>
    <row r="9" spans="1:114" s="8" customFormat="1" ht="12" customHeight="1">
      <c r="A9" s="8" t="s">
        <v>199</v>
      </c>
      <c r="B9" s="80" t="s">
        <v>207</v>
      </c>
      <c r="C9" s="8" t="s">
        <v>208</v>
      </c>
      <c r="D9" s="81">
        <f>SUM(E9,+L9)</f>
        <v>11716</v>
      </c>
      <c r="E9" s="81">
        <f>SUM(F9:I9)+K9</f>
        <v>11716</v>
      </c>
      <c r="F9" s="81">
        <v>5293</v>
      </c>
      <c r="G9" s="81">
        <v>0</v>
      </c>
      <c r="H9" s="81">
        <v>0</v>
      </c>
      <c r="I9" s="81">
        <v>0</v>
      </c>
      <c r="J9" s="89" t="s">
        <v>190</v>
      </c>
      <c r="K9" s="81">
        <v>6423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11716</v>
      </c>
      <c r="W9" s="81">
        <v>11716</v>
      </c>
      <c r="X9" s="81">
        <v>5293</v>
      </c>
      <c r="Y9" s="81">
        <v>0</v>
      </c>
      <c r="Z9" s="81">
        <v>0</v>
      </c>
      <c r="AA9" s="81">
        <v>0</v>
      </c>
      <c r="AB9" s="89" t="s">
        <v>190</v>
      </c>
      <c r="AC9" s="81">
        <v>6423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10130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10130</v>
      </c>
      <c r="AY9" s="81">
        <v>8955</v>
      </c>
      <c r="AZ9" s="81">
        <v>0</v>
      </c>
      <c r="BA9" s="81">
        <v>0</v>
      </c>
      <c r="BB9" s="81">
        <v>1175</v>
      </c>
      <c r="BC9" s="81">
        <f>組合分担金内訳!E9</f>
        <v>0</v>
      </c>
      <c r="BD9" s="81">
        <v>0</v>
      </c>
      <c r="BE9" s="81">
        <v>1586</v>
      </c>
      <c r="BF9" s="81">
        <f>SUM(AE9,+AM9,+BE9)</f>
        <v>11716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10130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10130</v>
      </c>
      <c r="DC9" s="81">
        <f t="shared" si="20"/>
        <v>8955</v>
      </c>
      <c r="DD9" s="81">
        <f t="shared" si="21"/>
        <v>0</v>
      </c>
      <c r="DE9" s="81">
        <f t="shared" si="22"/>
        <v>0</v>
      </c>
      <c r="DF9" s="81">
        <f t="shared" si="23"/>
        <v>1175</v>
      </c>
      <c r="DG9" s="81">
        <f t="shared" si="24"/>
        <v>0</v>
      </c>
      <c r="DH9" s="81">
        <f t="shared" si="25"/>
        <v>0</v>
      </c>
      <c r="DI9" s="81">
        <f t="shared" si="26"/>
        <v>1586</v>
      </c>
      <c r="DJ9" s="81">
        <f t="shared" si="27"/>
        <v>11716</v>
      </c>
    </row>
    <row r="10" spans="1:114" s="8" customFormat="1" ht="12" customHeight="1">
      <c r="A10" s="8" t="s">
        <v>199</v>
      </c>
      <c r="B10" s="80" t="s">
        <v>214</v>
      </c>
      <c r="C10" s="8" t="s">
        <v>215</v>
      </c>
      <c r="D10" s="81">
        <f>SUM(E10,+L10)</f>
        <v>15947</v>
      </c>
      <c r="E10" s="81">
        <f>SUM(F10:I10)+K10</f>
        <v>8437</v>
      </c>
      <c r="F10" s="81">
        <v>7508</v>
      </c>
      <c r="G10" s="81">
        <v>0</v>
      </c>
      <c r="H10" s="81">
        <v>0</v>
      </c>
      <c r="I10" s="81">
        <v>0</v>
      </c>
      <c r="J10" s="89" t="s">
        <v>190</v>
      </c>
      <c r="K10" s="81">
        <v>929</v>
      </c>
      <c r="L10" s="81">
        <v>7510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15947</v>
      </c>
      <c r="W10" s="81">
        <v>8437</v>
      </c>
      <c r="X10" s="81">
        <v>7508</v>
      </c>
      <c r="Y10" s="81">
        <v>0</v>
      </c>
      <c r="Z10" s="81">
        <v>0</v>
      </c>
      <c r="AA10" s="81">
        <v>0</v>
      </c>
      <c r="AB10" s="89" t="s">
        <v>190</v>
      </c>
      <c r="AC10" s="81">
        <v>929</v>
      </c>
      <c r="AD10" s="81">
        <v>7510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15947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5143</v>
      </c>
      <c r="AT10" s="81">
        <v>4332</v>
      </c>
      <c r="AU10" s="81">
        <v>811</v>
      </c>
      <c r="AV10" s="81">
        <v>0</v>
      </c>
      <c r="AW10" s="81">
        <v>0</v>
      </c>
      <c r="AX10" s="81">
        <f>SUM(AY10:BB10)</f>
        <v>10804</v>
      </c>
      <c r="AY10" s="81">
        <v>4125</v>
      </c>
      <c r="AZ10" s="81">
        <v>6679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15947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15947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5143</v>
      </c>
      <c r="CX10" s="81">
        <f t="shared" si="15"/>
        <v>4332</v>
      </c>
      <c r="CY10" s="81">
        <f t="shared" si="16"/>
        <v>811</v>
      </c>
      <c r="CZ10" s="81">
        <f t="shared" si="17"/>
        <v>0</v>
      </c>
      <c r="DA10" s="81">
        <f t="shared" si="18"/>
        <v>0</v>
      </c>
      <c r="DB10" s="81">
        <f t="shared" si="19"/>
        <v>10804</v>
      </c>
      <c r="DC10" s="81">
        <f t="shared" si="20"/>
        <v>4125</v>
      </c>
      <c r="DD10" s="81">
        <f t="shared" si="21"/>
        <v>6679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15947</v>
      </c>
    </row>
    <row r="11" spans="1:114" s="8" customFormat="1" ht="12" customHeight="1">
      <c r="A11" s="8" t="s">
        <v>199</v>
      </c>
      <c r="B11" s="80" t="s">
        <v>218</v>
      </c>
      <c r="C11" s="8" t="s">
        <v>219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222</v>
      </c>
      <c r="C12" s="8" t="s">
        <v>223</v>
      </c>
      <c r="D12" s="81">
        <f>SUM(E12,+L12)</f>
        <v>929</v>
      </c>
      <c r="E12" s="81">
        <f>SUM(F12:I12)+K12</f>
        <v>464</v>
      </c>
      <c r="F12" s="81">
        <v>464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465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929</v>
      </c>
      <c r="W12" s="81">
        <v>464</v>
      </c>
      <c r="X12" s="81">
        <v>464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465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929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929</v>
      </c>
      <c r="AY12" s="81">
        <v>195</v>
      </c>
      <c r="AZ12" s="81">
        <v>0</v>
      </c>
      <c r="BA12" s="81">
        <v>734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929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929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929</v>
      </c>
      <c r="DC12" s="81">
        <f t="shared" si="20"/>
        <v>195</v>
      </c>
      <c r="DD12" s="81">
        <f t="shared" si="21"/>
        <v>0</v>
      </c>
      <c r="DE12" s="81">
        <f t="shared" si="22"/>
        <v>734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929</v>
      </c>
    </row>
    <row r="13" spans="1:114" s="8" customFormat="1" ht="12" customHeight="1">
      <c r="A13" s="8" t="s">
        <v>199</v>
      </c>
      <c r="B13" s="80" t="s">
        <v>227</v>
      </c>
      <c r="C13" s="8" t="s">
        <v>228</v>
      </c>
      <c r="D13" s="81">
        <f>SUM(E13,+L13)</f>
        <v>10985</v>
      </c>
      <c r="E13" s="81">
        <f>SUM(F13:I13)+K13</f>
        <v>5492</v>
      </c>
      <c r="F13" s="81">
        <v>5492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5493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10985</v>
      </c>
      <c r="W13" s="81">
        <v>5492</v>
      </c>
      <c r="X13" s="81">
        <v>5492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5493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8127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170</v>
      </c>
      <c r="AT13" s="81">
        <v>170</v>
      </c>
      <c r="AU13" s="81">
        <v>0</v>
      </c>
      <c r="AV13" s="81">
        <v>0</v>
      </c>
      <c r="AW13" s="81">
        <v>0</v>
      </c>
      <c r="AX13" s="81">
        <f>SUM(AY13:BB13)</f>
        <v>7957</v>
      </c>
      <c r="AY13" s="81">
        <v>535</v>
      </c>
      <c r="AZ13" s="81">
        <v>7422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2858</v>
      </c>
      <c r="BF13" s="81">
        <f>SUM(AE13,+AM13,+BE13)</f>
        <v>10985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8127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170</v>
      </c>
      <c r="CX13" s="81">
        <f t="shared" si="15"/>
        <v>170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7957</v>
      </c>
      <c r="DC13" s="81">
        <f t="shared" si="20"/>
        <v>535</v>
      </c>
      <c r="DD13" s="81">
        <f t="shared" si="21"/>
        <v>7422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2858</v>
      </c>
      <c r="DJ13" s="81">
        <f t="shared" si="27"/>
        <v>10985</v>
      </c>
    </row>
    <row r="14" spans="1:114" s="8" customFormat="1" ht="12" customHeight="1">
      <c r="A14" s="8" t="s">
        <v>199</v>
      </c>
      <c r="B14" s="80" t="s">
        <v>231</v>
      </c>
      <c r="C14" s="8" t="s">
        <v>232</v>
      </c>
      <c r="D14" s="81">
        <f>SUM(E14,+L14)</f>
        <v>29331</v>
      </c>
      <c r="E14" s="81">
        <f>SUM(F14:I14)+K14</f>
        <v>14665</v>
      </c>
      <c r="F14" s="81">
        <v>14665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14666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29331</v>
      </c>
      <c r="W14" s="81">
        <v>14665</v>
      </c>
      <c r="X14" s="81">
        <v>14665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14666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27834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27834</v>
      </c>
      <c r="AY14" s="81">
        <v>5329</v>
      </c>
      <c r="AZ14" s="81">
        <v>5021</v>
      </c>
      <c r="BA14" s="81">
        <v>17440</v>
      </c>
      <c r="BB14" s="81">
        <v>44</v>
      </c>
      <c r="BC14" s="81">
        <f>組合分担金内訳!E14</f>
        <v>0</v>
      </c>
      <c r="BD14" s="81">
        <v>0</v>
      </c>
      <c r="BE14" s="81">
        <v>1497</v>
      </c>
      <c r="BF14" s="81">
        <f>SUM(AE14,+AM14,+BE14)</f>
        <v>29331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27834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27834</v>
      </c>
      <c r="DC14" s="81">
        <f t="shared" si="20"/>
        <v>5329</v>
      </c>
      <c r="DD14" s="81">
        <f t="shared" si="21"/>
        <v>5021</v>
      </c>
      <c r="DE14" s="81">
        <f t="shared" si="22"/>
        <v>17440</v>
      </c>
      <c r="DF14" s="81">
        <f t="shared" si="23"/>
        <v>44</v>
      </c>
      <c r="DG14" s="81">
        <f t="shared" si="24"/>
        <v>0</v>
      </c>
      <c r="DH14" s="81">
        <f t="shared" si="25"/>
        <v>0</v>
      </c>
      <c r="DI14" s="81">
        <f t="shared" si="26"/>
        <v>1497</v>
      </c>
      <c r="DJ14" s="81">
        <f t="shared" si="27"/>
        <v>29331</v>
      </c>
    </row>
    <row r="15" spans="1:114" s="8" customFormat="1" ht="12" customHeight="1">
      <c r="A15" s="8" t="s">
        <v>199</v>
      </c>
      <c r="B15" s="80" t="s">
        <v>235</v>
      </c>
      <c r="C15" s="8" t="s">
        <v>236</v>
      </c>
      <c r="D15" s="81">
        <f>SUM(E15,+L15)</f>
        <v>3653</v>
      </c>
      <c r="E15" s="81">
        <f>SUM(F15:I15)+K15</f>
        <v>1655</v>
      </c>
      <c r="F15" s="81">
        <v>1655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1998</v>
      </c>
      <c r="M15" s="81">
        <f>SUM(N15,+U15)</f>
        <v>78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78</v>
      </c>
      <c r="V15" s="81">
        <v>3731</v>
      </c>
      <c r="W15" s="81">
        <v>1655</v>
      </c>
      <c r="X15" s="81">
        <v>1655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2076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3653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3653</v>
      </c>
      <c r="AY15" s="81">
        <v>2741</v>
      </c>
      <c r="AZ15" s="81">
        <v>498</v>
      </c>
      <c r="BA15" s="81">
        <v>414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3653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78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78</v>
      </c>
      <c r="CA15" s="81">
        <v>78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78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3731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3731</v>
      </c>
      <c r="DC15" s="81">
        <f t="shared" si="20"/>
        <v>2819</v>
      </c>
      <c r="DD15" s="81">
        <f t="shared" si="21"/>
        <v>498</v>
      </c>
      <c r="DE15" s="81">
        <f t="shared" si="22"/>
        <v>414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3731</v>
      </c>
    </row>
    <row r="16" spans="1:114" s="8" customFormat="1" ht="12" customHeight="1">
      <c r="A16" s="8" t="s">
        <v>199</v>
      </c>
      <c r="B16" s="80" t="s">
        <v>239</v>
      </c>
      <c r="C16" s="8" t="s">
        <v>240</v>
      </c>
      <c r="D16" s="81">
        <f>SUM(E16,+L16)</f>
        <v>3305</v>
      </c>
      <c r="E16" s="81">
        <f>SUM(F16:I16)+K16</f>
        <v>1937</v>
      </c>
      <c r="F16" s="81">
        <v>1600</v>
      </c>
      <c r="G16" s="81">
        <v>0</v>
      </c>
      <c r="H16" s="81">
        <v>0</v>
      </c>
      <c r="I16" s="81">
        <v>0</v>
      </c>
      <c r="J16" s="89" t="s">
        <v>190</v>
      </c>
      <c r="K16" s="81">
        <v>337</v>
      </c>
      <c r="L16" s="81">
        <v>1368</v>
      </c>
      <c r="M16" s="81">
        <f>SUM(N16,+U16)</f>
        <v>233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233</v>
      </c>
      <c r="V16" s="81">
        <v>3538</v>
      </c>
      <c r="W16" s="81">
        <v>1937</v>
      </c>
      <c r="X16" s="81">
        <v>1600</v>
      </c>
      <c r="Y16" s="81">
        <v>0</v>
      </c>
      <c r="Z16" s="81">
        <v>0</v>
      </c>
      <c r="AA16" s="81">
        <v>0</v>
      </c>
      <c r="AB16" s="89" t="s">
        <v>190</v>
      </c>
      <c r="AC16" s="81">
        <v>337</v>
      </c>
      <c r="AD16" s="81">
        <v>1601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3238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3238</v>
      </c>
      <c r="AY16" s="81">
        <v>3238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67</v>
      </c>
      <c r="BF16" s="81">
        <f>SUM(AE16,+AM16,+BE16)</f>
        <v>3305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233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233</v>
      </c>
      <c r="CA16" s="81">
        <v>0</v>
      </c>
      <c r="CB16" s="81">
        <v>0</v>
      </c>
      <c r="CC16" s="81">
        <v>0</v>
      </c>
      <c r="CD16" s="81">
        <v>233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233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3471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3471</v>
      </c>
      <c r="DC16" s="81">
        <f t="shared" si="20"/>
        <v>3238</v>
      </c>
      <c r="DD16" s="81">
        <f t="shared" si="21"/>
        <v>0</v>
      </c>
      <c r="DE16" s="81">
        <f t="shared" si="22"/>
        <v>0</v>
      </c>
      <c r="DF16" s="81">
        <f t="shared" si="23"/>
        <v>233</v>
      </c>
      <c r="DG16" s="81">
        <f t="shared" si="24"/>
        <v>0</v>
      </c>
      <c r="DH16" s="81">
        <f t="shared" si="25"/>
        <v>0</v>
      </c>
      <c r="DI16" s="81">
        <f t="shared" si="26"/>
        <v>67</v>
      </c>
      <c r="DJ16" s="81">
        <f t="shared" si="27"/>
        <v>3538</v>
      </c>
    </row>
    <row r="17" spans="1:114" s="8" customFormat="1" ht="12" customHeight="1">
      <c r="A17" s="8" t="s">
        <v>199</v>
      </c>
      <c r="B17" s="80" t="s">
        <v>243</v>
      </c>
      <c r="C17" s="8" t="s">
        <v>244</v>
      </c>
      <c r="D17" s="81">
        <f>SUM(E17,+L17)</f>
        <v>8296</v>
      </c>
      <c r="E17" s="81">
        <f>SUM(F17:I17)+K17</f>
        <v>2733</v>
      </c>
      <c r="F17" s="81">
        <v>2733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5563</v>
      </c>
      <c r="M17" s="81">
        <f>SUM(N17,+U17)</f>
        <v>187</v>
      </c>
      <c r="N17" s="81">
        <f>SUM(O17:R17)+T17</f>
        <v>149</v>
      </c>
      <c r="O17" s="81">
        <v>149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38</v>
      </c>
      <c r="V17" s="81">
        <v>8483</v>
      </c>
      <c r="W17" s="81">
        <v>2882</v>
      </c>
      <c r="X17" s="81">
        <v>2882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5601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550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550</v>
      </c>
      <c r="AY17" s="81">
        <v>550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7746</v>
      </c>
      <c r="BF17" s="81">
        <f>SUM(AE17,+AM17,+BE17)</f>
        <v>8296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187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187</v>
      </c>
      <c r="CA17" s="81">
        <v>187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187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737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737</v>
      </c>
      <c r="DC17" s="81">
        <f t="shared" si="20"/>
        <v>737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7746</v>
      </c>
      <c r="DJ17" s="81">
        <f t="shared" si="27"/>
        <v>8483</v>
      </c>
    </row>
    <row r="18" spans="1:114" s="8" customFormat="1" ht="12" customHeight="1">
      <c r="A18" s="8" t="s">
        <v>199</v>
      </c>
      <c r="B18" s="80" t="s">
        <v>247</v>
      </c>
      <c r="C18" s="8" t="s">
        <v>248</v>
      </c>
      <c r="D18" s="81">
        <f>SUM(E18,+L18)</f>
        <v>10198</v>
      </c>
      <c r="E18" s="81">
        <f>SUM(F18:I18)+K18</f>
        <v>5098</v>
      </c>
      <c r="F18" s="81">
        <v>5098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5100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10198</v>
      </c>
      <c r="W18" s="81">
        <v>5098</v>
      </c>
      <c r="X18" s="81">
        <v>5098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5100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10071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874</v>
      </c>
      <c r="AT18" s="81">
        <v>0</v>
      </c>
      <c r="AU18" s="81">
        <v>874</v>
      </c>
      <c r="AV18" s="81">
        <v>0</v>
      </c>
      <c r="AW18" s="81">
        <v>0</v>
      </c>
      <c r="AX18" s="81">
        <f>SUM(AY18:BB18)</f>
        <v>9197</v>
      </c>
      <c r="AY18" s="81">
        <v>9197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127</v>
      </c>
      <c r="BF18" s="81">
        <f>SUM(AE18,+AM18,+BE18)</f>
        <v>10198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10071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874</v>
      </c>
      <c r="CX18" s="81">
        <f t="shared" si="15"/>
        <v>0</v>
      </c>
      <c r="CY18" s="81">
        <f t="shared" si="16"/>
        <v>874</v>
      </c>
      <c r="CZ18" s="81">
        <f t="shared" si="17"/>
        <v>0</v>
      </c>
      <c r="DA18" s="81">
        <f t="shared" si="18"/>
        <v>0</v>
      </c>
      <c r="DB18" s="81">
        <f t="shared" si="19"/>
        <v>9197</v>
      </c>
      <c r="DC18" s="81">
        <f t="shared" si="20"/>
        <v>9197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127</v>
      </c>
      <c r="DJ18" s="81">
        <f t="shared" si="27"/>
        <v>10198</v>
      </c>
    </row>
    <row r="19" spans="1:114" s="8" customFormat="1" ht="12" customHeight="1">
      <c r="A19" s="8" t="s">
        <v>199</v>
      </c>
      <c r="B19" s="80" t="s">
        <v>252</v>
      </c>
      <c r="C19" s="8" t="s">
        <v>254</v>
      </c>
      <c r="D19" s="81">
        <f>SUM(E19,+L19)</f>
        <v>6286</v>
      </c>
      <c r="E19" s="81">
        <f>SUM(F19:I19)+K19</f>
        <v>1143</v>
      </c>
      <c r="F19" s="81">
        <v>1143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5143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6286</v>
      </c>
      <c r="W19" s="81">
        <v>1143</v>
      </c>
      <c r="X19" s="81">
        <v>1143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5143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2735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2735</v>
      </c>
      <c r="AY19" s="81">
        <v>2735</v>
      </c>
      <c r="AZ19" s="81">
        <v>0</v>
      </c>
      <c r="BA19" s="81">
        <v>0</v>
      </c>
      <c r="BB19" s="81">
        <v>0</v>
      </c>
      <c r="BC19" s="81">
        <f>組合分担金内訳!E19</f>
        <v>3551</v>
      </c>
      <c r="BD19" s="81">
        <v>0</v>
      </c>
      <c r="BE19" s="81">
        <v>0</v>
      </c>
      <c r="BF19" s="81">
        <f>SUM(AE19,+AM19,+BE19)</f>
        <v>2735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2735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2735</v>
      </c>
      <c r="DC19" s="81">
        <f t="shared" si="20"/>
        <v>2735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3551</v>
      </c>
      <c r="DH19" s="81">
        <f t="shared" si="25"/>
        <v>0</v>
      </c>
      <c r="DI19" s="81">
        <f t="shared" si="26"/>
        <v>0</v>
      </c>
      <c r="DJ19" s="81">
        <f t="shared" si="27"/>
        <v>2735</v>
      </c>
    </row>
    <row r="20" spans="1:114" s="8" customFormat="1" ht="12" customHeight="1">
      <c r="A20" s="8" t="s">
        <v>199</v>
      </c>
      <c r="B20" s="80" t="s">
        <v>260</v>
      </c>
      <c r="C20" s="8" t="s">
        <v>262</v>
      </c>
      <c r="D20" s="81">
        <f>SUM(E20,+L20)</f>
        <v>2625</v>
      </c>
      <c r="E20" s="81">
        <f>SUM(F20:I20)+K20</f>
        <v>286</v>
      </c>
      <c r="F20" s="81">
        <v>286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2339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2625</v>
      </c>
      <c r="W20" s="81">
        <v>286</v>
      </c>
      <c r="X20" s="81">
        <v>286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2339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573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573</v>
      </c>
      <c r="AY20" s="81">
        <v>0</v>
      </c>
      <c r="AZ20" s="81">
        <v>0</v>
      </c>
      <c r="BA20" s="81">
        <v>0</v>
      </c>
      <c r="BB20" s="81">
        <v>573</v>
      </c>
      <c r="BC20" s="81">
        <f>組合分担金内訳!E20</f>
        <v>2052</v>
      </c>
      <c r="BD20" s="81">
        <v>0</v>
      </c>
      <c r="BE20" s="81">
        <v>0</v>
      </c>
      <c r="BF20" s="81">
        <f>SUM(AE20,+AM20,+BE20)</f>
        <v>573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573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573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573</v>
      </c>
      <c r="DG20" s="81">
        <f t="shared" si="24"/>
        <v>2052</v>
      </c>
      <c r="DH20" s="81">
        <f t="shared" si="25"/>
        <v>0</v>
      </c>
      <c r="DI20" s="81">
        <f t="shared" si="26"/>
        <v>0</v>
      </c>
      <c r="DJ20" s="81">
        <f t="shared" si="27"/>
        <v>573</v>
      </c>
    </row>
    <row r="21" spans="1:114" s="8" customFormat="1" ht="12" customHeight="1">
      <c r="A21" s="8" t="s">
        <v>199</v>
      </c>
      <c r="B21" s="80" t="s">
        <v>266</v>
      </c>
      <c r="C21" s="8" t="s">
        <v>267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B22" s="80" t="s">
        <v>201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1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1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3:DJ995">
    <cfRule type="expression" dxfId="201" priority="19" stopIfTrue="1">
      <formula>$A23&lt;&gt;""</formula>
    </cfRule>
  </conditionalFormatting>
  <conditionalFormatting sqref="A7:DJ7">
    <cfRule type="expression" dxfId="200" priority="1" stopIfTrue="1">
      <formula>$A7&lt;&gt;""</formula>
    </cfRule>
  </conditionalFormatting>
  <conditionalFormatting sqref="A8:DJ8">
    <cfRule type="expression" dxfId="199" priority="17" stopIfTrue="1">
      <formula>$A8&lt;&gt;""</formula>
    </cfRule>
  </conditionalFormatting>
  <conditionalFormatting sqref="A9:DJ9">
    <cfRule type="expression" dxfId="198" priority="16" stopIfTrue="1">
      <formula>$A9&lt;&gt;""</formula>
    </cfRule>
  </conditionalFormatting>
  <conditionalFormatting sqref="A10:DJ10">
    <cfRule type="expression" dxfId="197" priority="15" stopIfTrue="1">
      <formula>$A10&lt;&gt;""</formula>
    </cfRule>
  </conditionalFormatting>
  <conditionalFormatting sqref="A11:DJ11">
    <cfRule type="expression" dxfId="196" priority="14" stopIfTrue="1">
      <formula>$A11&lt;&gt;""</formula>
    </cfRule>
  </conditionalFormatting>
  <conditionalFormatting sqref="A12:DJ12">
    <cfRule type="expression" dxfId="195" priority="13" stopIfTrue="1">
      <formula>$A12&lt;&gt;""</formula>
    </cfRule>
  </conditionalFormatting>
  <conditionalFormatting sqref="A13:DJ13">
    <cfRule type="expression" dxfId="194" priority="12" stopIfTrue="1">
      <formula>$A13&lt;&gt;""</formula>
    </cfRule>
  </conditionalFormatting>
  <conditionalFormatting sqref="A14:DJ14">
    <cfRule type="expression" dxfId="193" priority="11" stopIfTrue="1">
      <formula>$A14&lt;&gt;""</formula>
    </cfRule>
  </conditionalFormatting>
  <conditionalFormatting sqref="A15:DJ15">
    <cfRule type="expression" dxfId="192" priority="10" stopIfTrue="1">
      <formula>$A15&lt;&gt;""</formula>
    </cfRule>
  </conditionalFormatting>
  <conditionalFormatting sqref="A16:DJ16">
    <cfRule type="expression" dxfId="191" priority="9" stopIfTrue="1">
      <formula>$A16&lt;&gt;""</formula>
    </cfRule>
  </conditionalFormatting>
  <conditionalFormatting sqref="A17:DJ17">
    <cfRule type="expression" dxfId="190" priority="8" stopIfTrue="1">
      <formula>$A17&lt;&gt;""</formula>
    </cfRule>
  </conditionalFormatting>
  <conditionalFormatting sqref="A18:DJ18">
    <cfRule type="expression" dxfId="189" priority="7" stopIfTrue="1">
      <formula>$A18&lt;&gt;""</formula>
    </cfRule>
  </conditionalFormatting>
  <conditionalFormatting sqref="A19:DJ19">
    <cfRule type="expression" dxfId="188" priority="6" stopIfTrue="1">
      <formula>$A19&lt;&gt;""</formula>
    </cfRule>
  </conditionalFormatting>
  <conditionalFormatting sqref="A20:DJ20">
    <cfRule type="expression" dxfId="187" priority="5" stopIfTrue="1">
      <formula>$A20&lt;&gt;""</formula>
    </cfRule>
  </conditionalFormatting>
  <conditionalFormatting sqref="A21:DJ21">
    <cfRule type="expression" dxfId="186" priority="4" stopIfTrue="1">
      <formula>$A21&lt;&gt;""</formula>
    </cfRule>
  </conditionalFormatting>
  <conditionalFormatting sqref="A22:DJ22">
    <cfRule type="expression" dxfId="184" priority="2" stopIfTrue="1">
      <formula>$A22&lt;&gt;""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280</v>
      </c>
      <c r="C7" s="76" t="s">
        <v>189</v>
      </c>
      <c r="D7" s="77">
        <f>SUM($D$8:$D$8)</f>
        <v>5603</v>
      </c>
      <c r="E7" s="77">
        <f>SUM($E$8:$E$8)</f>
        <v>5603</v>
      </c>
      <c r="F7" s="77">
        <f>SUM($F$8:$F$8)</f>
        <v>5603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5603</v>
      </c>
      <c r="K7" s="77">
        <f>SUM($K$8:$K$8)</f>
        <v>0</v>
      </c>
      <c r="L7" s="77">
        <f>SUM($L$8:$L$8)</f>
        <v>0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5603</v>
      </c>
      <c r="W7" s="77">
        <f>SUM($W$8:$W$8)</f>
        <v>5603</v>
      </c>
      <c r="X7" s="77">
        <f>SUM($X$8:$X$8)</f>
        <v>5603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5603</v>
      </c>
      <c r="AC7" s="77">
        <f>SUM($AC$8:$AC$8)</f>
        <v>0</v>
      </c>
      <c r="AD7" s="77">
        <f>SUM($AD$8:$AD$8)</f>
        <v>0</v>
      </c>
      <c r="AE7" s="77">
        <f>SUM($AE$8:$AE$8)</f>
        <v>11206</v>
      </c>
      <c r="AF7" s="77">
        <f>SUM($AF$8:$AF$8)</f>
        <v>11206</v>
      </c>
      <c r="AG7" s="77">
        <f>SUM($AG$8:$AG$8)</f>
        <v>0</v>
      </c>
      <c r="AH7" s="77">
        <f>SUM($AH$8:$AH$8)</f>
        <v>0</v>
      </c>
      <c r="AI7" s="77">
        <f>SUM($AI$8:$AI$8)</f>
        <v>11206</v>
      </c>
      <c r="AJ7" s="77">
        <f>SUM($AJ$8:$AJ$8)</f>
        <v>0</v>
      </c>
      <c r="AK7" s="77">
        <f>SUM($AK$8:$AK$8)</f>
        <v>0</v>
      </c>
      <c r="AL7" s="88" t="s">
        <v>190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88" t="s">
        <v>190</v>
      </c>
      <c r="BD7" s="77">
        <f>SUM($BD$8:$BD$8)</f>
        <v>0</v>
      </c>
      <c r="BE7" s="77">
        <f>SUM($BE$8:$BE$8)</f>
        <v>0</v>
      </c>
      <c r="BF7" s="77">
        <f>SUM($BF$8:$BF$8)</f>
        <v>11206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88" t="s">
        <v>190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88" t="s">
        <v>190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11206</v>
      </c>
      <c r="CJ7" s="77">
        <f>SUM($CJ$8:$CJ$8)</f>
        <v>11206</v>
      </c>
      <c r="CK7" s="77">
        <f>SUM($CK$8:$CK$8)</f>
        <v>0</v>
      </c>
      <c r="CL7" s="77">
        <f>SUM($CL$8:$CL$8)</f>
        <v>0</v>
      </c>
      <c r="CM7" s="77">
        <f>SUM($CM$8:$CM$8)</f>
        <v>11206</v>
      </c>
      <c r="CN7" s="77">
        <f>SUM($CN$8:$CN$8)</f>
        <v>0</v>
      </c>
      <c r="CO7" s="77">
        <f>SUM($CO$8:$CO$8)</f>
        <v>0</v>
      </c>
      <c r="CP7" s="88" t="s">
        <v>190</v>
      </c>
      <c r="CQ7" s="77">
        <f>SUM($CQ$8:$CQ$8)</f>
        <v>0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0</v>
      </c>
      <c r="CX7" s="77">
        <f>SUM($CX$8:$CX$8)</f>
        <v>0</v>
      </c>
      <c r="CY7" s="77">
        <f>SUM($CY$8:$CY$8)</f>
        <v>0</v>
      </c>
      <c r="CZ7" s="77">
        <f>SUM($CZ$8:$CZ$8)</f>
        <v>0</v>
      </c>
      <c r="DA7" s="77">
        <f>SUM($DA$8:$DA$8)</f>
        <v>0</v>
      </c>
      <c r="DB7" s="77">
        <f>SUM($DB$8:$DB$8)</f>
        <v>0</v>
      </c>
      <c r="DC7" s="77">
        <f>SUM($DC$8:$DC$8)</f>
        <v>0</v>
      </c>
      <c r="DD7" s="77">
        <f>SUM($DD$8:$DD$8)</f>
        <v>0</v>
      </c>
      <c r="DE7" s="77">
        <f>SUM($DE$8:$DE$8)</f>
        <v>0</v>
      </c>
      <c r="DF7" s="77">
        <f>SUM($DF$8:$DF$8)</f>
        <v>0</v>
      </c>
      <c r="DG7" s="88" t="s">
        <v>190</v>
      </c>
      <c r="DH7" s="77">
        <f>SUM($DH$8:$DH$8)</f>
        <v>0</v>
      </c>
      <c r="DI7" s="77">
        <f>SUM($DI$8:$DI$8)</f>
        <v>0</v>
      </c>
      <c r="DJ7" s="77">
        <f>SUM($DJ$8:$DJ$8)</f>
        <v>11206</v>
      </c>
    </row>
    <row r="8" spans="1:114" s="8" customFormat="1" ht="12" customHeight="1">
      <c r="A8" s="8" t="s">
        <v>199</v>
      </c>
      <c r="B8" s="80" t="s">
        <v>272</v>
      </c>
      <c r="C8" s="8" t="s">
        <v>274</v>
      </c>
      <c r="D8" s="81">
        <f>SUM(E8,+L8)</f>
        <v>5603</v>
      </c>
      <c r="E8" s="81">
        <f>SUM(F8:I8)+K8</f>
        <v>5603</v>
      </c>
      <c r="F8" s="81">
        <v>5603</v>
      </c>
      <c r="G8" s="81">
        <v>0</v>
      </c>
      <c r="H8" s="81">
        <v>0</v>
      </c>
      <c r="I8" s="81">
        <v>0</v>
      </c>
      <c r="J8" s="81">
        <f>市町村分担金内訳!D8</f>
        <v>5603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5603</v>
      </c>
      <c r="W8" s="81">
        <v>5603</v>
      </c>
      <c r="X8" s="81">
        <v>5603</v>
      </c>
      <c r="Y8" s="81">
        <v>0</v>
      </c>
      <c r="Z8" s="81">
        <v>0</v>
      </c>
      <c r="AA8" s="81">
        <v>0</v>
      </c>
      <c r="AB8" s="81">
        <f>SUM(J8,S8)</f>
        <v>5603</v>
      </c>
      <c r="AC8" s="81">
        <v>0</v>
      </c>
      <c r="AD8" s="81">
        <v>0</v>
      </c>
      <c r="AE8" s="81">
        <f>SUM(AF8,+AK8)</f>
        <v>11206</v>
      </c>
      <c r="AF8" s="81">
        <f>SUM(AG8:AJ8)</f>
        <v>11206</v>
      </c>
      <c r="AG8" s="81">
        <v>0</v>
      </c>
      <c r="AH8" s="81">
        <v>0</v>
      </c>
      <c r="AI8" s="81">
        <v>11206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11206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" si="0">SUM(AE8,+BG8)</f>
        <v>11206</v>
      </c>
      <c r="CJ8" s="81">
        <f t="shared" ref="CJ8" si="1">SUM(AF8,+BH8)</f>
        <v>11206</v>
      </c>
      <c r="CK8" s="81">
        <f t="shared" ref="CK8" si="2">SUM(AG8,+BI8)</f>
        <v>0</v>
      </c>
      <c r="CL8" s="81">
        <f t="shared" ref="CL8" si="3">SUM(AH8,+BJ8)</f>
        <v>0</v>
      </c>
      <c r="CM8" s="81">
        <f t="shared" ref="CM8" si="4">SUM(AI8,+BK8)</f>
        <v>11206</v>
      </c>
      <c r="CN8" s="81">
        <f t="shared" ref="CN8" si="5">SUM(AJ8,+BL8)</f>
        <v>0</v>
      </c>
      <c r="CO8" s="81">
        <f t="shared" ref="CO8" si="6">SUM(AK8,+BM8)</f>
        <v>0</v>
      </c>
      <c r="CP8" s="89" t="s">
        <v>190</v>
      </c>
      <c r="CQ8" s="81">
        <f t="shared" ref="CQ8" si="7">SUM(AM8,+BO8)</f>
        <v>0</v>
      </c>
      <c r="CR8" s="81">
        <f t="shared" ref="CR8" si="8">SUM(AN8,+BP8)</f>
        <v>0</v>
      </c>
      <c r="CS8" s="81">
        <f t="shared" ref="CS8" si="9">SUM(AO8,+BQ8)</f>
        <v>0</v>
      </c>
      <c r="CT8" s="81">
        <f t="shared" ref="CT8" si="10">SUM(AP8,+BR8)</f>
        <v>0</v>
      </c>
      <c r="CU8" s="81">
        <f t="shared" ref="CU8" si="11">SUM(AQ8,+BS8)</f>
        <v>0</v>
      </c>
      <c r="CV8" s="81">
        <f t="shared" ref="CV8" si="12">SUM(AR8,+BT8)</f>
        <v>0</v>
      </c>
      <c r="CW8" s="81">
        <f t="shared" ref="CW8" si="13">SUM(AS8,+BU8)</f>
        <v>0</v>
      </c>
      <c r="CX8" s="81">
        <f t="shared" ref="CX8" si="14">SUM(AT8,+BV8)</f>
        <v>0</v>
      </c>
      <c r="CY8" s="81">
        <f t="shared" ref="CY8" si="15">SUM(AU8,+BW8)</f>
        <v>0</v>
      </c>
      <c r="CZ8" s="81">
        <f t="shared" ref="CZ8" si="16">SUM(AV8,+BX8)</f>
        <v>0</v>
      </c>
      <c r="DA8" s="81">
        <f t="shared" ref="DA8" si="17">SUM(AW8,+BY8)</f>
        <v>0</v>
      </c>
      <c r="DB8" s="81">
        <f t="shared" ref="DB8" si="18">SUM(AX8,+BZ8)</f>
        <v>0</v>
      </c>
      <c r="DC8" s="81">
        <f t="shared" ref="DC8" si="19">SUM(AY8,+CA8)</f>
        <v>0</v>
      </c>
      <c r="DD8" s="81">
        <f t="shared" ref="DD8" si="20">SUM(AZ8,+CB8)</f>
        <v>0</v>
      </c>
      <c r="DE8" s="81">
        <f t="shared" ref="DE8" si="21">SUM(BA8,+CC8)</f>
        <v>0</v>
      </c>
      <c r="DF8" s="81">
        <f t="shared" ref="DF8" si="22">SUM(BB8,+CD8)</f>
        <v>0</v>
      </c>
      <c r="DG8" s="89" t="s">
        <v>190</v>
      </c>
      <c r="DH8" s="81">
        <f t="shared" ref="DH8" si="23">SUM(BD8,+CF8)</f>
        <v>0</v>
      </c>
      <c r="DI8" s="81">
        <f t="shared" ref="DI8" si="24">SUM(BE8,+CG8)</f>
        <v>0</v>
      </c>
      <c r="DJ8" s="81">
        <f t="shared" ref="DJ8" si="25">SUM(BF8,+CH8)</f>
        <v>11206</v>
      </c>
    </row>
    <row r="9" spans="1:114" s="8" customFormat="1" ht="12" customHeight="1">
      <c r="B9" s="9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9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9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9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9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9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9"/>
      <c r="DH9" s="81"/>
      <c r="DI9" s="81"/>
      <c r="DJ9" s="81"/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9:DJ981">
    <cfRule type="expression" dxfId="182" priority="19" stopIfTrue="1">
      <formula>$A9&lt;&gt;""</formula>
    </cfRule>
  </conditionalFormatting>
  <conditionalFormatting sqref="A8:DJ8">
    <cfRule type="expression" dxfId="181" priority="2" stopIfTrue="1">
      <formula>$A8&lt;&gt;""</formula>
    </cfRule>
  </conditionalFormatting>
  <conditionalFormatting sqref="A7:DJ7">
    <cfRule type="expression" dxfId="16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7" man="1"/>
    <brk id="30" min="1" max="7" man="1"/>
    <brk id="38" min="1" max="7" man="1"/>
    <brk id="66" min="1" max="7" man="1"/>
    <brk id="94" min="1" max="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281</v>
      </c>
      <c r="B7" s="87" t="s">
        <v>282</v>
      </c>
      <c r="C7" s="76" t="s">
        <v>283</v>
      </c>
      <c r="D7" s="77">
        <f>SUM($D$8:$D$22)</f>
        <v>117471</v>
      </c>
      <c r="E7" s="77">
        <f>SUM($E$8:$E$22)</f>
        <v>63442</v>
      </c>
      <c r="F7" s="77">
        <f>SUM($F$8:$F$22)</f>
        <v>55753</v>
      </c>
      <c r="G7" s="77">
        <f>SUM($G$8:$G$22)</f>
        <v>0</v>
      </c>
      <c r="H7" s="77">
        <f>SUM($H$8:$H$22)</f>
        <v>0</v>
      </c>
      <c r="I7" s="77">
        <f>SUM($I$8:$I$22)</f>
        <v>0</v>
      </c>
      <c r="J7" s="77">
        <f>SUM($J$8:$J$22)</f>
        <v>5603</v>
      </c>
      <c r="K7" s="77">
        <f>SUM($K$8:$K$22)</f>
        <v>7689</v>
      </c>
      <c r="L7" s="77">
        <f>SUM($L$8:$L$22)</f>
        <v>54029</v>
      </c>
      <c r="M7" s="77">
        <f>SUM($M$8:$M$22)</f>
        <v>498</v>
      </c>
      <c r="N7" s="77">
        <f>SUM($N$8:$N$22)</f>
        <v>149</v>
      </c>
      <c r="O7" s="77">
        <f>SUM($O$8:$O$22)</f>
        <v>149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77">
        <f>SUM($S$8:$S$22)</f>
        <v>0</v>
      </c>
      <c r="T7" s="77">
        <f>SUM($T$8:$T$22)</f>
        <v>0</v>
      </c>
      <c r="U7" s="77">
        <f>SUM($U$8:$U$22)</f>
        <v>349</v>
      </c>
      <c r="V7" s="77">
        <f>SUM($V$8:$V$22)</f>
        <v>117969</v>
      </c>
      <c r="W7" s="77">
        <f>SUM($W$8:$W$22)</f>
        <v>63591</v>
      </c>
      <c r="X7" s="77">
        <f>SUM($X$8:$X$22)</f>
        <v>55902</v>
      </c>
      <c r="Y7" s="77">
        <f>SUM($Y$8:$Y$22)</f>
        <v>0</v>
      </c>
      <c r="Z7" s="77">
        <f>SUM($Z$8:$Z$22)</f>
        <v>0</v>
      </c>
      <c r="AA7" s="77">
        <f>SUM($AA$8:$AA$22)</f>
        <v>0</v>
      </c>
      <c r="AB7" s="77">
        <f>SUM($AB$8:$AB$22)</f>
        <v>5603</v>
      </c>
      <c r="AC7" s="77">
        <f>SUM($AC$8:$AC$22)</f>
        <v>7689</v>
      </c>
      <c r="AD7" s="77">
        <f>SUM($AD$8:$AD$22)</f>
        <v>54378</v>
      </c>
    </row>
    <row r="8" spans="1:30" s="8" customFormat="1" ht="12" customHeight="1">
      <c r="A8" s="8" t="s">
        <v>204</v>
      </c>
      <c r="B8" s="80" t="s">
        <v>202</v>
      </c>
      <c r="C8" s="8" t="s">
        <v>200</v>
      </c>
      <c r="D8" s="81">
        <f>SUM(E8,+L8)</f>
        <v>8597</v>
      </c>
      <c r="E8" s="81">
        <v>4213</v>
      </c>
      <c r="F8" s="81">
        <v>4213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4384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8597</v>
      </c>
      <c r="W8" s="81">
        <v>4213</v>
      </c>
      <c r="X8" s="81">
        <v>4213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4384</v>
      </c>
    </row>
    <row r="9" spans="1:30" s="8" customFormat="1" ht="12" customHeight="1">
      <c r="A9" s="8" t="s">
        <v>199</v>
      </c>
      <c r="B9" s="80" t="s">
        <v>209</v>
      </c>
      <c r="C9" s="8" t="s">
        <v>210</v>
      </c>
      <c r="D9" s="81">
        <f>SUM(E9,+L9)</f>
        <v>11716</v>
      </c>
      <c r="E9" s="81">
        <v>11716</v>
      </c>
      <c r="F9" s="81">
        <v>5293</v>
      </c>
      <c r="G9" s="81">
        <v>0</v>
      </c>
      <c r="H9" s="81">
        <v>0</v>
      </c>
      <c r="I9" s="81">
        <v>0</v>
      </c>
      <c r="J9" s="89">
        <v>0</v>
      </c>
      <c r="K9" s="81">
        <v>6423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11716</v>
      </c>
      <c r="W9" s="81">
        <v>11716</v>
      </c>
      <c r="X9" s="81">
        <v>5293</v>
      </c>
      <c r="Y9" s="81">
        <v>0</v>
      </c>
      <c r="Z9" s="81">
        <v>0</v>
      </c>
      <c r="AA9" s="81">
        <v>0</v>
      </c>
      <c r="AB9" s="89">
        <v>0</v>
      </c>
      <c r="AC9" s="81">
        <v>6423</v>
      </c>
      <c r="AD9" s="81">
        <v>0</v>
      </c>
    </row>
    <row r="10" spans="1:30" s="8" customFormat="1" ht="12" customHeight="1">
      <c r="A10" s="8" t="s">
        <v>199</v>
      </c>
      <c r="B10" s="80" t="s">
        <v>214</v>
      </c>
      <c r="C10" s="8" t="s">
        <v>215</v>
      </c>
      <c r="D10" s="81">
        <f>SUM(E10,+L10)</f>
        <v>15947</v>
      </c>
      <c r="E10" s="81">
        <v>8437</v>
      </c>
      <c r="F10" s="81">
        <v>7508</v>
      </c>
      <c r="G10" s="81">
        <v>0</v>
      </c>
      <c r="H10" s="81">
        <v>0</v>
      </c>
      <c r="I10" s="81">
        <v>0</v>
      </c>
      <c r="J10" s="89">
        <v>0</v>
      </c>
      <c r="K10" s="81">
        <v>929</v>
      </c>
      <c r="L10" s="81">
        <v>7510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15947</v>
      </c>
      <c r="W10" s="81">
        <v>8437</v>
      </c>
      <c r="X10" s="81">
        <v>7508</v>
      </c>
      <c r="Y10" s="81">
        <v>0</v>
      </c>
      <c r="Z10" s="81">
        <v>0</v>
      </c>
      <c r="AA10" s="81">
        <v>0</v>
      </c>
      <c r="AB10" s="89">
        <v>0</v>
      </c>
      <c r="AC10" s="81">
        <v>929</v>
      </c>
      <c r="AD10" s="81">
        <v>7510</v>
      </c>
    </row>
    <row r="11" spans="1:30" s="8" customFormat="1" ht="12" customHeight="1">
      <c r="A11" s="8" t="s">
        <v>199</v>
      </c>
      <c r="B11" s="80" t="s">
        <v>218</v>
      </c>
      <c r="C11" s="8" t="s">
        <v>219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224</v>
      </c>
      <c r="C12" s="8" t="s">
        <v>223</v>
      </c>
      <c r="D12" s="81">
        <f>SUM(E12,+L12)</f>
        <v>929</v>
      </c>
      <c r="E12" s="81">
        <v>464</v>
      </c>
      <c r="F12" s="81">
        <v>464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465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929</v>
      </c>
      <c r="W12" s="81">
        <v>464</v>
      </c>
      <c r="X12" s="81">
        <v>464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465</v>
      </c>
    </row>
    <row r="13" spans="1:30" s="8" customFormat="1" ht="12" customHeight="1">
      <c r="A13" s="8" t="s">
        <v>199</v>
      </c>
      <c r="B13" s="80" t="s">
        <v>227</v>
      </c>
      <c r="C13" s="8" t="s">
        <v>228</v>
      </c>
      <c r="D13" s="81">
        <f>SUM(E13,+L13)</f>
        <v>10985</v>
      </c>
      <c r="E13" s="81">
        <v>5492</v>
      </c>
      <c r="F13" s="81">
        <v>5492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5493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10985</v>
      </c>
      <c r="W13" s="81">
        <v>5492</v>
      </c>
      <c r="X13" s="81">
        <v>5492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5493</v>
      </c>
    </row>
    <row r="14" spans="1:30" s="8" customFormat="1" ht="12" customHeight="1">
      <c r="A14" s="8" t="s">
        <v>199</v>
      </c>
      <c r="B14" s="80" t="s">
        <v>231</v>
      </c>
      <c r="C14" s="8" t="s">
        <v>232</v>
      </c>
      <c r="D14" s="81">
        <f>SUM(E14,+L14)</f>
        <v>29331</v>
      </c>
      <c r="E14" s="81">
        <v>14665</v>
      </c>
      <c r="F14" s="81">
        <v>14665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14666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29331</v>
      </c>
      <c r="W14" s="81">
        <v>14665</v>
      </c>
      <c r="X14" s="81">
        <v>14665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14666</v>
      </c>
    </row>
    <row r="15" spans="1:30" s="8" customFormat="1" ht="12" customHeight="1">
      <c r="A15" s="8" t="s">
        <v>199</v>
      </c>
      <c r="B15" s="80" t="s">
        <v>235</v>
      </c>
      <c r="C15" s="8" t="s">
        <v>236</v>
      </c>
      <c r="D15" s="81">
        <f>SUM(E15,+L15)</f>
        <v>3653</v>
      </c>
      <c r="E15" s="81">
        <v>1655</v>
      </c>
      <c r="F15" s="81">
        <v>1655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1998</v>
      </c>
      <c r="M15" s="81">
        <f>SUM(N15,+U15)</f>
        <v>78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78</v>
      </c>
      <c r="V15" s="81">
        <v>3731</v>
      </c>
      <c r="W15" s="81">
        <v>1655</v>
      </c>
      <c r="X15" s="81">
        <v>1655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2076</v>
      </c>
    </row>
    <row r="16" spans="1:30" s="8" customFormat="1" ht="12" customHeight="1">
      <c r="A16" s="8" t="s">
        <v>199</v>
      </c>
      <c r="B16" s="80" t="s">
        <v>239</v>
      </c>
      <c r="C16" s="8" t="s">
        <v>240</v>
      </c>
      <c r="D16" s="81">
        <f>SUM(E16,+L16)</f>
        <v>3305</v>
      </c>
      <c r="E16" s="81">
        <v>1937</v>
      </c>
      <c r="F16" s="81">
        <v>1600</v>
      </c>
      <c r="G16" s="81">
        <v>0</v>
      </c>
      <c r="H16" s="81">
        <v>0</v>
      </c>
      <c r="I16" s="81">
        <v>0</v>
      </c>
      <c r="J16" s="89">
        <v>0</v>
      </c>
      <c r="K16" s="81">
        <v>337</v>
      </c>
      <c r="L16" s="81">
        <v>1368</v>
      </c>
      <c r="M16" s="81">
        <f>SUM(N16,+U16)</f>
        <v>233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233</v>
      </c>
      <c r="V16" s="81">
        <v>3538</v>
      </c>
      <c r="W16" s="81">
        <v>1937</v>
      </c>
      <c r="X16" s="81">
        <v>1600</v>
      </c>
      <c r="Y16" s="81">
        <v>0</v>
      </c>
      <c r="Z16" s="81">
        <v>0</v>
      </c>
      <c r="AA16" s="81">
        <v>0</v>
      </c>
      <c r="AB16" s="89">
        <v>0</v>
      </c>
      <c r="AC16" s="81">
        <v>337</v>
      </c>
      <c r="AD16" s="81">
        <v>1601</v>
      </c>
    </row>
    <row r="17" spans="1:30" s="8" customFormat="1" ht="12" customHeight="1">
      <c r="A17" s="8" t="s">
        <v>199</v>
      </c>
      <c r="B17" s="80" t="s">
        <v>243</v>
      </c>
      <c r="C17" s="8" t="s">
        <v>244</v>
      </c>
      <c r="D17" s="81">
        <f>SUM(E17,+L17)</f>
        <v>8296</v>
      </c>
      <c r="E17" s="81">
        <v>2733</v>
      </c>
      <c r="F17" s="81">
        <v>2733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5563</v>
      </c>
      <c r="M17" s="81">
        <f>SUM(N17,+U17)</f>
        <v>187</v>
      </c>
      <c r="N17" s="81">
        <v>149</v>
      </c>
      <c r="O17" s="81">
        <v>149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38</v>
      </c>
      <c r="V17" s="81">
        <v>8483</v>
      </c>
      <c r="W17" s="81">
        <v>2882</v>
      </c>
      <c r="X17" s="81">
        <v>2882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5601</v>
      </c>
    </row>
    <row r="18" spans="1:30" s="8" customFormat="1" ht="12" customHeight="1">
      <c r="A18" s="8" t="s">
        <v>199</v>
      </c>
      <c r="B18" s="80" t="s">
        <v>247</v>
      </c>
      <c r="C18" s="8" t="s">
        <v>248</v>
      </c>
      <c r="D18" s="81">
        <f>SUM(E18,+L18)</f>
        <v>10198</v>
      </c>
      <c r="E18" s="81">
        <v>5098</v>
      </c>
      <c r="F18" s="81">
        <v>5098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5100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10198</v>
      </c>
      <c r="W18" s="81">
        <v>5098</v>
      </c>
      <c r="X18" s="81">
        <v>5098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5100</v>
      </c>
    </row>
    <row r="19" spans="1:30" s="8" customFormat="1" ht="12" customHeight="1">
      <c r="A19" s="8" t="s">
        <v>199</v>
      </c>
      <c r="B19" s="80" t="s">
        <v>252</v>
      </c>
      <c r="C19" s="8" t="s">
        <v>254</v>
      </c>
      <c r="D19" s="81">
        <f>SUM(E19,+L19)</f>
        <v>6286</v>
      </c>
      <c r="E19" s="81">
        <v>1143</v>
      </c>
      <c r="F19" s="81">
        <v>1143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5143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6286</v>
      </c>
      <c r="W19" s="81">
        <v>1143</v>
      </c>
      <c r="X19" s="81">
        <v>1143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5143</v>
      </c>
    </row>
    <row r="20" spans="1:30" s="8" customFormat="1" ht="12" customHeight="1">
      <c r="A20" s="8" t="s">
        <v>199</v>
      </c>
      <c r="B20" s="80" t="s">
        <v>263</v>
      </c>
      <c r="C20" s="8" t="s">
        <v>264</v>
      </c>
      <c r="D20" s="81">
        <f>SUM(E20,+L20)</f>
        <v>2625</v>
      </c>
      <c r="E20" s="81">
        <v>286</v>
      </c>
      <c r="F20" s="81">
        <v>286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2339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2625</v>
      </c>
      <c r="W20" s="81">
        <v>286</v>
      </c>
      <c r="X20" s="81">
        <v>286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2339</v>
      </c>
    </row>
    <row r="21" spans="1:30" s="8" customFormat="1" ht="12" customHeight="1">
      <c r="A21" s="8" t="s">
        <v>199</v>
      </c>
      <c r="B21" s="80" t="s">
        <v>266</v>
      </c>
      <c r="C21" s="8" t="s">
        <v>268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276</v>
      </c>
      <c r="B22" s="80" t="s">
        <v>272</v>
      </c>
      <c r="C22" s="8" t="s">
        <v>274</v>
      </c>
      <c r="D22" s="81">
        <f>SUM(E22,+L22)</f>
        <v>5603</v>
      </c>
      <c r="E22" s="81">
        <v>5603</v>
      </c>
      <c r="F22" s="81">
        <v>5603</v>
      </c>
      <c r="G22" s="81">
        <v>0</v>
      </c>
      <c r="H22" s="81">
        <v>0</v>
      </c>
      <c r="I22" s="81">
        <v>0</v>
      </c>
      <c r="J22" s="89">
        <f>市町村分担金内訳!D8</f>
        <v>5603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市町村分担金内訳!E8</f>
        <v>0</v>
      </c>
      <c r="T22" s="81">
        <v>0</v>
      </c>
      <c r="U22" s="81">
        <v>0</v>
      </c>
      <c r="V22" s="81">
        <v>5603</v>
      </c>
      <c r="W22" s="81">
        <v>5603</v>
      </c>
      <c r="X22" s="81">
        <v>5603</v>
      </c>
      <c r="Y22" s="81">
        <v>0</v>
      </c>
      <c r="Z22" s="81">
        <v>0</v>
      </c>
      <c r="AA22" s="81">
        <v>0</v>
      </c>
      <c r="AB22" s="89">
        <f>SUM(J22,S22)</f>
        <v>5603</v>
      </c>
      <c r="AC22" s="81">
        <v>0</v>
      </c>
      <c r="AD22" s="81">
        <v>0</v>
      </c>
    </row>
    <row r="23" spans="1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1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1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3:AD995">
    <cfRule type="expression" dxfId="163" priority="19" stopIfTrue="1">
      <formula>$A23&lt;&gt;""</formula>
    </cfRule>
  </conditionalFormatting>
  <conditionalFormatting sqref="A22:AD22">
    <cfRule type="expression" dxfId="162" priority="2" stopIfTrue="1">
      <formula>$A22&lt;&gt;""</formula>
    </cfRule>
  </conditionalFormatting>
  <conditionalFormatting sqref="A8:AD8">
    <cfRule type="expression" dxfId="161" priority="17" stopIfTrue="1">
      <formula>$A8&lt;&gt;""</formula>
    </cfRule>
  </conditionalFormatting>
  <conditionalFormatting sqref="A9:AD9">
    <cfRule type="expression" dxfId="160" priority="16" stopIfTrue="1">
      <formula>$A9&lt;&gt;""</formula>
    </cfRule>
  </conditionalFormatting>
  <conditionalFormatting sqref="A10:AD10">
    <cfRule type="expression" dxfId="159" priority="15" stopIfTrue="1">
      <formula>$A10&lt;&gt;""</formula>
    </cfRule>
  </conditionalFormatting>
  <conditionalFormatting sqref="A11:AD11">
    <cfRule type="expression" dxfId="158" priority="14" stopIfTrue="1">
      <formula>$A11&lt;&gt;""</formula>
    </cfRule>
  </conditionalFormatting>
  <conditionalFormatting sqref="A12:AD12">
    <cfRule type="expression" dxfId="157" priority="13" stopIfTrue="1">
      <formula>$A12&lt;&gt;""</formula>
    </cfRule>
  </conditionalFormatting>
  <conditionalFormatting sqref="A13:AD13">
    <cfRule type="expression" dxfId="156" priority="12" stopIfTrue="1">
      <formula>$A13&lt;&gt;""</formula>
    </cfRule>
  </conditionalFormatting>
  <conditionalFormatting sqref="A14:AD14">
    <cfRule type="expression" dxfId="155" priority="11" stopIfTrue="1">
      <formula>$A14&lt;&gt;""</formula>
    </cfRule>
  </conditionalFormatting>
  <conditionalFormatting sqref="A15:AD15">
    <cfRule type="expression" dxfId="154" priority="10" stopIfTrue="1">
      <formula>$A15&lt;&gt;""</formula>
    </cfRule>
  </conditionalFormatting>
  <conditionalFormatting sqref="A16:AD16">
    <cfRule type="expression" dxfId="153" priority="9" stopIfTrue="1">
      <formula>$A16&lt;&gt;""</formula>
    </cfRule>
  </conditionalFormatting>
  <conditionalFormatting sqref="A17:AD17">
    <cfRule type="expression" dxfId="152" priority="8" stopIfTrue="1">
      <formula>$A17&lt;&gt;""</formula>
    </cfRule>
  </conditionalFormatting>
  <conditionalFormatting sqref="A18:AD18">
    <cfRule type="expression" dxfId="151" priority="7" stopIfTrue="1">
      <formula>$A18&lt;&gt;""</formula>
    </cfRule>
  </conditionalFormatting>
  <conditionalFormatting sqref="A19:AD19">
    <cfRule type="expression" dxfId="150" priority="6" stopIfTrue="1">
      <formula>$A19&lt;&gt;""</formula>
    </cfRule>
  </conditionalFormatting>
  <conditionalFormatting sqref="A20:AD20">
    <cfRule type="expression" dxfId="149" priority="5" stopIfTrue="1">
      <formula>$A20&lt;&gt;""</formula>
    </cfRule>
  </conditionalFormatting>
  <conditionalFormatting sqref="A21:AD21">
    <cfRule type="expression" dxfId="148" priority="4" stopIfTrue="1">
      <formula>$A21&lt;&gt;""</formula>
    </cfRule>
  </conditionalFormatting>
  <conditionalFormatting sqref="A7:AD7">
    <cfRule type="expression" dxfId="14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21" man="1"/>
    <brk id="21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280</v>
      </c>
      <c r="C7" s="76" t="s">
        <v>189</v>
      </c>
      <c r="D7" s="77">
        <f>SUM($D$8:$D$22)</f>
        <v>11206</v>
      </c>
      <c r="E7" s="77">
        <f>SUM($E$8:$E$22)</f>
        <v>11206</v>
      </c>
      <c r="F7" s="77">
        <f>SUM($F$8:$F$22)</f>
        <v>0</v>
      </c>
      <c r="G7" s="77">
        <f>SUM($G$8:$G$22)</f>
        <v>0</v>
      </c>
      <c r="H7" s="77">
        <f>SUM($H$8:$H$22)</f>
        <v>11206</v>
      </c>
      <c r="I7" s="77">
        <f>SUM($I$8:$I$22)</f>
        <v>0</v>
      </c>
      <c r="J7" s="77">
        <f>SUM($J$8:$J$22)</f>
        <v>0</v>
      </c>
      <c r="K7" s="77">
        <f>SUM($K$8:$K$22)</f>
        <v>0</v>
      </c>
      <c r="L7" s="77">
        <f>SUM($L$8:$L$22)</f>
        <v>92384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6187</v>
      </c>
      <c r="S7" s="77">
        <f>SUM($S$8:$S$22)</f>
        <v>4502</v>
      </c>
      <c r="T7" s="77">
        <f>SUM($T$8:$T$22)</f>
        <v>1685</v>
      </c>
      <c r="U7" s="77">
        <f>SUM($U$8:$U$22)</f>
        <v>0</v>
      </c>
      <c r="V7" s="77">
        <f>SUM($V$8:$V$22)</f>
        <v>0</v>
      </c>
      <c r="W7" s="77">
        <f>SUM($W$8:$W$22)</f>
        <v>86197</v>
      </c>
      <c r="X7" s="77">
        <f>SUM($X$8:$X$22)</f>
        <v>38798</v>
      </c>
      <c r="Y7" s="77">
        <f>SUM($Y$8:$Y$22)</f>
        <v>23283</v>
      </c>
      <c r="Z7" s="77">
        <f>SUM($Z$8:$Z$22)</f>
        <v>18588</v>
      </c>
      <c r="AA7" s="77">
        <f>SUM($AA$8:$AA$22)</f>
        <v>5528</v>
      </c>
      <c r="AB7" s="77">
        <f>SUM($AB$8:$AB$22)</f>
        <v>5603</v>
      </c>
      <c r="AC7" s="77">
        <f>SUM($AC$8:$AC$22)</f>
        <v>0</v>
      </c>
      <c r="AD7" s="77">
        <f>SUM($AD$8:$AD$22)</f>
        <v>13881</v>
      </c>
      <c r="AE7" s="77">
        <f>SUM($AE$8:$AE$22)</f>
        <v>117471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77">
        <f>SUM($AL$8:$AL$22)</f>
        <v>0</v>
      </c>
      <c r="AM7" s="77">
        <f>SUM($AM$8:$AM$22)</f>
        <v>0</v>
      </c>
      <c r="AN7" s="77">
        <f>SUM($AN$8:$AN$22)</f>
        <v>498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0</v>
      </c>
      <c r="AT7" s="77">
        <f>SUM($AT$8:$AT$22)</f>
        <v>0</v>
      </c>
      <c r="AU7" s="77">
        <f>SUM($AU$8:$AU$22)</f>
        <v>0</v>
      </c>
      <c r="AV7" s="77">
        <f>SUM($AV$8:$AV$22)</f>
        <v>0</v>
      </c>
      <c r="AW7" s="77">
        <f>SUM($AW$8:$AW$22)</f>
        <v>0</v>
      </c>
      <c r="AX7" s="77">
        <f>SUM($AX$8:$AX$22)</f>
        <v>0</v>
      </c>
      <c r="AY7" s="77">
        <f>SUM($AY$8:$AY$22)</f>
        <v>498</v>
      </c>
      <c r="AZ7" s="77">
        <f>SUM($AZ$8:$AZ$22)</f>
        <v>265</v>
      </c>
      <c r="BA7" s="77">
        <f>SUM($BA$8:$BA$22)</f>
        <v>0</v>
      </c>
      <c r="BB7" s="77">
        <f>SUM($BB$8:$BB$22)</f>
        <v>0</v>
      </c>
      <c r="BC7" s="77">
        <f>SUM($BC$8:$BC$22)</f>
        <v>233</v>
      </c>
      <c r="BD7" s="77">
        <f>SUM($BD$8:$BD$22)</f>
        <v>0</v>
      </c>
      <c r="BE7" s="77">
        <f>SUM($BE$8:$BE$22)</f>
        <v>0</v>
      </c>
      <c r="BF7" s="77">
        <f>SUM($BF$8:$BF$22)</f>
        <v>0</v>
      </c>
      <c r="BG7" s="77">
        <f>SUM($BG$8:$BG$22)</f>
        <v>498</v>
      </c>
      <c r="BH7" s="77">
        <f>SUM($BH$8:$BH$22)</f>
        <v>11206</v>
      </c>
      <c r="BI7" s="77">
        <f>SUM($BI$8:$BI$22)</f>
        <v>11206</v>
      </c>
      <c r="BJ7" s="77">
        <f>SUM($BJ$8:$BJ$22)</f>
        <v>0</v>
      </c>
      <c r="BK7" s="77">
        <f>SUM($BK$8:$BK$22)</f>
        <v>0</v>
      </c>
      <c r="BL7" s="77">
        <f>SUM($BL$8:$BL$22)</f>
        <v>11206</v>
      </c>
      <c r="BM7" s="77">
        <f>SUM($BM$8:$BM$22)</f>
        <v>0</v>
      </c>
      <c r="BN7" s="77">
        <f>SUM($BN$8:$BN$22)</f>
        <v>0</v>
      </c>
      <c r="BO7" s="77">
        <f>SUM($BO$8:$BO$22)</f>
        <v>0</v>
      </c>
      <c r="BP7" s="77">
        <f>SUM($BP$8:$BP$22)</f>
        <v>92882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6187</v>
      </c>
      <c r="BW7" s="77">
        <f>SUM($BW$8:$BW$22)</f>
        <v>4502</v>
      </c>
      <c r="BX7" s="77">
        <f>SUM($BX$8:$BX$22)</f>
        <v>1685</v>
      </c>
      <c r="BY7" s="77">
        <f>SUM($BY$8:$BY$22)</f>
        <v>0</v>
      </c>
      <c r="BZ7" s="77">
        <f>SUM($BZ$8:$BZ$22)</f>
        <v>0</v>
      </c>
      <c r="CA7" s="77">
        <f>SUM($CA$8:$CA$22)</f>
        <v>86695</v>
      </c>
      <c r="CB7" s="77">
        <f>SUM($CB$8:$CB$22)</f>
        <v>39063</v>
      </c>
      <c r="CC7" s="77">
        <f>SUM($CC$8:$CC$22)</f>
        <v>23283</v>
      </c>
      <c r="CD7" s="77">
        <f>SUM($CD$8:$CD$22)</f>
        <v>18588</v>
      </c>
      <c r="CE7" s="77">
        <f>SUM($CE$8:$CE$22)</f>
        <v>5761</v>
      </c>
      <c r="CF7" s="77">
        <f>SUM($CF$8:$CF$22)</f>
        <v>5603</v>
      </c>
      <c r="CG7" s="77">
        <f>SUM($CG$8:$CG$22)</f>
        <v>0</v>
      </c>
      <c r="CH7" s="77">
        <f>SUM($CH$8:$CH$22)</f>
        <v>13881</v>
      </c>
      <c r="CI7" s="77">
        <f>SUM($CI$8:$CI$22)</f>
        <v>117969</v>
      </c>
    </row>
    <row r="8" spans="1:87" s="8" customFormat="1" ht="12" customHeight="1">
      <c r="A8" s="8" t="s">
        <v>199</v>
      </c>
      <c r="B8" s="80" t="s">
        <v>202</v>
      </c>
      <c r="C8" s="8" t="s">
        <v>200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8597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8597</v>
      </c>
      <c r="X8" s="81">
        <v>1198</v>
      </c>
      <c r="Y8" s="81">
        <v>3663</v>
      </c>
      <c r="Z8" s="81">
        <v>0</v>
      </c>
      <c r="AA8" s="81">
        <v>3736</v>
      </c>
      <c r="AB8" s="89">
        <f>組合分担金内訳!E8</f>
        <v>0</v>
      </c>
      <c r="AC8" s="81">
        <v>0</v>
      </c>
      <c r="AD8" s="81">
        <v>0</v>
      </c>
      <c r="AE8" s="81">
        <v>8597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2" si="0">SUM(D8,AF8)</f>
        <v>0</v>
      </c>
      <c r="BI8" s="81">
        <f t="shared" ref="BI8:BI22" si="1">SUM(E8,AG8)</f>
        <v>0</v>
      </c>
      <c r="BJ8" s="81">
        <f t="shared" ref="BJ8:BJ22" si="2">SUM(F8,AH8)</f>
        <v>0</v>
      </c>
      <c r="BK8" s="81">
        <f t="shared" ref="BK8:BK22" si="3">SUM(G8,AI8)</f>
        <v>0</v>
      </c>
      <c r="BL8" s="81">
        <f t="shared" ref="BL8:BL22" si="4">SUM(H8,AJ8)</f>
        <v>0</v>
      </c>
      <c r="BM8" s="81">
        <f t="shared" ref="BM8:BM22" si="5">SUM(I8,AK8)</f>
        <v>0</v>
      </c>
      <c r="BN8" s="81">
        <f t="shared" ref="BN8:BN22" si="6">SUM(J8,AL8)</f>
        <v>0</v>
      </c>
      <c r="BO8" s="89">
        <f t="shared" ref="BO8:BO21" si="7">SUM(K8,AM8)</f>
        <v>0</v>
      </c>
      <c r="BP8" s="81">
        <f t="shared" ref="BP8:BP22" si="8">SUM(L8,AN8)</f>
        <v>8597</v>
      </c>
      <c r="BQ8" s="81">
        <f t="shared" ref="BQ8:BQ22" si="9">SUM(M8,AO8)</f>
        <v>0</v>
      </c>
      <c r="BR8" s="81">
        <f t="shared" ref="BR8:BR22" si="10">SUM(N8,AP8)</f>
        <v>0</v>
      </c>
      <c r="BS8" s="81">
        <f t="shared" ref="BS8:BS22" si="11">SUM(O8,AQ8)</f>
        <v>0</v>
      </c>
      <c r="BT8" s="81">
        <f t="shared" ref="BT8:BT22" si="12">SUM(P8,AR8)</f>
        <v>0</v>
      </c>
      <c r="BU8" s="81">
        <f t="shared" ref="BU8:BU22" si="13">SUM(Q8,AS8)</f>
        <v>0</v>
      </c>
      <c r="BV8" s="81">
        <f t="shared" ref="BV8:BV22" si="14">SUM(R8,AT8)</f>
        <v>0</v>
      </c>
      <c r="BW8" s="81">
        <f t="shared" ref="BW8:BW22" si="15">SUM(S8,AU8)</f>
        <v>0</v>
      </c>
      <c r="BX8" s="81">
        <f t="shared" ref="BX8:BX22" si="16">SUM(T8,AV8)</f>
        <v>0</v>
      </c>
      <c r="BY8" s="81">
        <f t="shared" ref="BY8:BY22" si="17">SUM(U8,AW8)</f>
        <v>0</v>
      </c>
      <c r="BZ8" s="81">
        <f t="shared" ref="BZ8:BZ22" si="18">SUM(V8,AX8)</f>
        <v>0</v>
      </c>
      <c r="CA8" s="81">
        <f t="shared" ref="CA8:CA22" si="19">SUM(W8,AY8)</f>
        <v>8597</v>
      </c>
      <c r="CB8" s="81">
        <f t="shared" ref="CB8:CB22" si="20">SUM(X8,AZ8)</f>
        <v>1198</v>
      </c>
      <c r="CC8" s="81">
        <f t="shared" ref="CC8:CC22" si="21">SUM(Y8,BA8)</f>
        <v>3663</v>
      </c>
      <c r="CD8" s="81">
        <f t="shared" ref="CD8:CD22" si="22">SUM(Z8,BB8)</f>
        <v>0</v>
      </c>
      <c r="CE8" s="81">
        <f t="shared" ref="CE8:CE22" si="23">SUM(AA8,BC8)</f>
        <v>3736</v>
      </c>
      <c r="CF8" s="89">
        <f t="shared" ref="CF8:CF21" si="24">SUM(AB8,BD8)</f>
        <v>0</v>
      </c>
      <c r="CG8" s="81">
        <f t="shared" ref="CG8:CG22" si="25">SUM(AC8,BE8)</f>
        <v>0</v>
      </c>
      <c r="CH8" s="81">
        <f t="shared" ref="CH8:CH22" si="26">SUM(AD8,BF8)</f>
        <v>0</v>
      </c>
      <c r="CI8" s="81">
        <f t="shared" ref="CI8:CI22" si="27">SUM(AE8,BG8)</f>
        <v>8597</v>
      </c>
    </row>
    <row r="9" spans="1:87" s="8" customFormat="1" ht="12" customHeight="1">
      <c r="A9" s="8" t="s">
        <v>199</v>
      </c>
      <c r="B9" s="80" t="s">
        <v>207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10130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10130</v>
      </c>
      <c r="X9" s="81">
        <v>8955</v>
      </c>
      <c r="Y9" s="81">
        <v>0</v>
      </c>
      <c r="Z9" s="81">
        <v>0</v>
      </c>
      <c r="AA9" s="81">
        <v>1175</v>
      </c>
      <c r="AB9" s="89">
        <f>組合分担金内訳!E9</f>
        <v>0</v>
      </c>
      <c r="AC9" s="81">
        <v>0</v>
      </c>
      <c r="AD9" s="81">
        <v>1586</v>
      </c>
      <c r="AE9" s="81">
        <v>11716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10130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10130</v>
      </c>
      <c r="CB9" s="81">
        <f t="shared" si="20"/>
        <v>8955</v>
      </c>
      <c r="CC9" s="81">
        <f t="shared" si="21"/>
        <v>0</v>
      </c>
      <c r="CD9" s="81">
        <f t="shared" si="22"/>
        <v>0</v>
      </c>
      <c r="CE9" s="81">
        <f t="shared" si="23"/>
        <v>1175</v>
      </c>
      <c r="CF9" s="89">
        <f t="shared" si="24"/>
        <v>0</v>
      </c>
      <c r="CG9" s="81">
        <f t="shared" si="25"/>
        <v>0</v>
      </c>
      <c r="CH9" s="81">
        <f t="shared" si="26"/>
        <v>1586</v>
      </c>
      <c r="CI9" s="81">
        <f t="shared" si="27"/>
        <v>11716</v>
      </c>
    </row>
    <row r="10" spans="1:87" s="8" customFormat="1" ht="12" customHeight="1">
      <c r="A10" s="8" t="s">
        <v>199</v>
      </c>
      <c r="B10" s="80" t="s">
        <v>214</v>
      </c>
      <c r="C10" s="8" t="s">
        <v>215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15947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5143</v>
      </c>
      <c r="S10" s="81">
        <v>4332</v>
      </c>
      <c r="T10" s="81">
        <v>811</v>
      </c>
      <c r="U10" s="81">
        <v>0</v>
      </c>
      <c r="V10" s="81">
        <v>0</v>
      </c>
      <c r="W10" s="81">
        <v>10804</v>
      </c>
      <c r="X10" s="81">
        <v>4125</v>
      </c>
      <c r="Y10" s="81">
        <v>6679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15947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15947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5143</v>
      </c>
      <c r="BW10" s="81">
        <f t="shared" si="15"/>
        <v>4332</v>
      </c>
      <c r="BX10" s="81">
        <f t="shared" si="16"/>
        <v>811</v>
      </c>
      <c r="BY10" s="81">
        <f t="shared" si="17"/>
        <v>0</v>
      </c>
      <c r="BZ10" s="81">
        <f t="shared" si="18"/>
        <v>0</v>
      </c>
      <c r="CA10" s="81">
        <f t="shared" si="19"/>
        <v>10804</v>
      </c>
      <c r="CB10" s="81">
        <f t="shared" si="20"/>
        <v>4125</v>
      </c>
      <c r="CC10" s="81">
        <f t="shared" si="21"/>
        <v>6679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15947</v>
      </c>
    </row>
    <row r="11" spans="1:87" s="8" customFormat="1" ht="12" customHeight="1">
      <c r="A11" s="8" t="s">
        <v>199</v>
      </c>
      <c r="B11" s="80" t="s">
        <v>218</v>
      </c>
      <c r="C11" s="8" t="s">
        <v>219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222</v>
      </c>
      <c r="C12" s="8" t="s">
        <v>223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929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929</v>
      </c>
      <c r="X12" s="81">
        <v>195</v>
      </c>
      <c r="Y12" s="81">
        <v>0</v>
      </c>
      <c r="Z12" s="81">
        <v>734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929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929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929</v>
      </c>
      <c r="CB12" s="81">
        <f t="shared" si="20"/>
        <v>195</v>
      </c>
      <c r="CC12" s="81">
        <f t="shared" si="21"/>
        <v>0</v>
      </c>
      <c r="CD12" s="81">
        <f t="shared" si="22"/>
        <v>734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929</v>
      </c>
    </row>
    <row r="13" spans="1:87" s="8" customFormat="1" ht="12" customHeight="1">
      <c r="A13" s="8" t="s">
        <v>199</v>
      </c>
      <c r="B13" s="80" t="s">
        <v>227</v>
      </c>
      <c r="C13" s="8" t="s">
        <v>228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8127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170</v>
      </c>
      <c r="S13" s="81">
        <v>170</v>
      </c>
      <c r="T13" s="81">
        <v>0</v>
      </c>
      <c r="U13" s="81">
        <v>0</v>
      </c>
      <c r="V13" s="81">
        <v>0</v>
      </c>
      <c r="W13" s="81">
        <v>7957</v>
      </c>
      <c r="X13" s="81">
        <v>535</v>
      </c>
      <c r="Y13" s="81">
        <v>7422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2858</v>
      </c>
      <c r="AE13" s="81">
        <v>10985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8127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170</v>
      </c>
      <c r="BW13" s="81">
        <f t="shared" si="15"/>
        <v>170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7957</v>
      </c>
      <c r="CB13" s="81">
        <f t="shared" si="20"/>
        <v>535</v>
      </c>
      <c r="CC13" s="81">
        <f t="shared" si="21"/>
        <v>7422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2858</v>
      </c>
      <c r="CI13" s="81">
        <f t="shared" si="27"/>
        <v>10985</v>
      </c>
    </row>
    <row r="14" spans="1:87" s="8" customFormat="1" ht="12" customHeight="1">
      <c r="A14" s="8" t="s">
        <v>199</v>
      </c>
      <c r="B14" s="80" t="s">
        <v>231</v>
      </c>
      <c r="C14" s="8" t="s">
        <v>232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27834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27834</v>
      </c>
      <c r="X14" s="81">
        <v>5329</v>
      </c>
      <c r="Y14" s="81">
        <v>5021</v>
      </c>
      <c r="Z14" s="81">
        <v>17440</v>
      </c>
      <c r="AA14" s="81">
        <v>44</v>
      </c>
      <c r="AB14" s="89">
        <f>組合分担金内訳!E14</f>
        <v>0</v>
      </c>
      <c r="AC14" s="81">
        <v>0</v>
      </c>
      <c r="AD14" s="81">
        <v>1497</v>
      </c>
      <c r="AE14" s="81">
        <v>29331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27834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27834</v>
      </c>
      <c r="CB14" s="81">
        <f t="shared" si="20"/>
        <v>5329</v>
      </c>
      <c r="CC14" s="81">
        <f t="shared" si="21"/>
        <v>5021</v>
      </c>
      <c r="CD14" s="81">
        <f t="shared" si="22"/>
        <v>17440</v>
      </c>
      <c r="CE14" s="81">
        <f t="shared" si="23"/>
        <v>44</v>
      </c>
      <c r="CF14" s="89">
        <f t="shared" si="24"/>
        <v>0</v>
      </c>
      <c r="CG14" s="81">
        <f t="shared" si="25"/>
        <v>0</v>
      </c>
      <c r="CH14" s="81">
        <f t="shared" si="26"/>
        <v>1497</v>
      </c>
      <c r="CI14" s="81">
        <f t="shared" si="27"/>
        <v>29331</v>
      </c>
    </row>
    <row r="15" spans="1:87" s="8" customFormat="1" ht="12" customHeight="1">
      <c r="A15" s="8" t="s">
        <v>199</v>
      </c>
      <c r="B15" s="80" t="s">
        <v>235</v>
      </c>
      <c r="C15" s="8" t="s">
        <v>236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3653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3653</v>
      </c>
      <c r="X15" s="81">
        <v>2741</v>
      </c>
      <c r="Y15" s="81">
        <v>498</v>
      </c>
      <c r="Z15" s="81">
        <v>414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3653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78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78</v>
      </c>
      <c r="AZ15" s="81">
        <v>78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78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3731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3731</v>
      </c>
      <c r="CB15" s="81">
        <f t="shared" si="20"/>
        <v>2819</v>
      </c>
      <c r="CC15" s="81">
        <f t="shared" si="21"/>
        <v>498</v>
      </c>
      <c r="CD15" s="81">
        <f t="shared" si="22"/>
        <v>414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3731</v>
      </c>
    </row>
    <row r="16" spans="1:87" s="8" customFormat="1" ht="12" customHeight="1">
      <c r="A16" s="8" t="s">
        <v>199</v>
      </c>
      <c r="B16" s="80" t="s">
        <v>239</v>
      </c>
      <c r="C16" s="8" t="s">
        <v>240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3238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3238</v>
      </c>
      <c r="X16" s="81">
        <v>3238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67</v>
      </c>
      <c r="AE16" s="81">
        <v>3305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233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233</v>
      </c>
      <c r="AZ16" s="81">
        <v>0</v>
      </c>
      <c r="BA16" s="81">
        <v>0</v>
      </c>
      <c r="BB16" s="81">
        <v>0</v>
      </c>
      <c r="BC16" s="81">
        <v>233</v>
      </c>
      <c r="BD16" s="89">
        <f>組合分担金内訳!H16</f>
        <v>0</v>
      </c>
      <c r="BE16" s="81">
        <v>0</v>
      </c>
      <c r="BF16" s="81">
        <v>0</v>
      </c>
      <c r="BG16" s="81">
        <v>233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3471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3471</v>
      </c>
      <c r="CB16" s="81">
        <f t="shared" si="20"/>
        <v>3238</v>
      </c>
      <c r="CC16" s="81">
        <f t="shared" si="21"/>
        <v>0</v>
      </c>
      <c r="CD16" s="81">
        <f t="shared" si="22"/>
        <v>0</v>
      </c>
      <c r="CE16" s="81">
        <f t="shared" si="23"/>
        <v>233</v>
      </c>
      <c r="CF16" s="89">
        <f t="shared" si="24"/>
        <v>0</v>
      </c>
      <c r="CG16" s="81">
        <f t="shared" si="25"/>
        <v>0</v>
      </c>
      <c r="CH16" s="81">
        <f t="shared" si="26"/>
        <v>67</v>
      </c>
      <c r="CI16" s="81">
        <f t="shared" si="27"/>
        <v>3538</v>
      </c>
    </row>
    <row r="17" spans="1:87" s="8" customFormat="1" ht="12" customHeight="1">
      <c r="A17" s="8" t="s">
        <v>199</v>
      </c>
      <c r="B17" s="80" t="s">
        <v>243</v>
      </c>
      <c r="C17" s="8" t="s">
        <v>244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550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550</v>
      </c>
      <c r="X17" s="81">
        <v>550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7746</v>
      </c>
      <c r="AE17" s="81">
        <v>8296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187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187</v>
      </c>
      <c r="AZ17" s="81">
        <v>187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187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737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737</v>
      </c>
      <c r="CB17" s="81">
        <f t="shared" si="20"/>
        <v>737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7746</v>
      </c>
      <c r="CI17" s="81">
        <f t="shared" si="27"/>
        <v>8483</v>
      </c>
    </row>
    <row r="18" spans="1:87" s="8" customFormat="1" ht="12" customHeight="1">
      <c r="A18" s="8" t="s">
        <v>199</v>
      </c>
      <c r="B18" s="80" t="s">
        <v>247</v>
      </c>
      <c r="C18" s="8" t="s">
        <v>248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10071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874</v>
      </c>
      <c r="S18" s="81">
        <v>0</v>
      </c>
      <c r="T18" s="81">
        <v>874</v>
      </c>
      <c r="U18" s="81">
        <v>0</v>
      </c>
      <c r="V18" s="81">
        <v>0</v>
      </c>
      <c r="W18" s="81">
        <v>9197</v>
      </c>
      <c r="X18" s="81">
        <v>9197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127</v>
      </c>
      <c r="AE18" s="81">
        <v>10198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10071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874</v>
      </c>
      <c r="BW18" s="81">
        <f t="shared" si="15"/>
        <v>0</v>
      </c>
      <c r="BX18" s="81">
        <f t="shared" si="16"/>
        <v>874</v>
      </c>
      <c r="BY18" s="81">
        <f t="shared" si="17"/>
        <v>0</v>
      </c>
      <c r="BZ18" s="81">
        <f t="shared" si="18"/>
        <v>0</v>
      </c>
      <c r="CA18" s="81">
        <f t="shared" si="19"/>
        <v>9197</v>
      </c>
      <c r="CB18" s="81">
        <f t="shared" si="20"/>
        <v>9197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127</v>
      </c>
      <c r="CI18" s="81">
        <f t="shared" si="27"/>
        <v>10198</v>
      </c>
    </row>
    <row r="19" spans="1:87" s="8" customFormat="1" ht="12" customHeight="1">
      <c r="A19" s="8" t="s">
        <v>199</v>
      </c>
      <c r="B19" s="80" t="s">
        <v>252</v>
      </c>
      <c r="C19" s="8" t="s">
        <v>254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2735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2735</v>
      </c>
      <c r="X19" s="81">
        <v>2735</v>
      </c>
      <c r="Y19" s="81">
        <v>0</v>
      </c>
      <c r="Z19" s="81">
        <v>0</v>
      </c>
      <c r="AA19" s="81">
        <v>0</v>
      </c>
      <c r="AB19" s="89">
        <f>組合分担金内訳!E19</f>
        <v>3551</v>
      </c>
      <c r="AC19" s="81">
        <v>0</v>
      </c>
      <c r="AD19" s="81">
        <v>0</v>
      </c>
      <c r="AE19" s="81">
        <v>2735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2735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2735</v>
      </c>
      <c r="CB19" s="81">
        <f t="shared" si="20"/>
        <v>2735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3551</v>
      </c>
      <c r="CG19" s="81">
        <f t="shared" si="25"/>
        <v>0</v>
      </c>
      <c r="CH19" s="81">
        <f t="shared" si="26"/>
        <v>0</v>
      </c>
      <c r="CI19" s="81">
        <f t="shared" si="27"/>
        <v>2735</v>
      </c>
    </row>
    <row r="20" spans="1:87" s="8" customFormat="1" ht="12" customHeight="1">
      <c r="A20" s="8" t="s">
        <v>199</v>
      </c>
      <c r="B20" s="80" t="s">
        <v>263</v>
      </c>
      <c r="C20" s="8" t="s">
        <v>262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573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573</v>
      </c>
      <c r="X20" s="81">
        <v>0</v>
      </c>
      <c r="Y20" s="81">
        <v>0</v>
      </c>
      <c r="Z20" s="81">
        <v>0</v>
      </c>
      <c r="AA20" s="81">
        <v>573</v>
      </c>
      <c r="AB20" s="89">
        <f>組合分担金内訳!E20</f>
        <v>2052</v>
      </c>
      <c r="AC20" s="81">
        <v>0</v>
      </c>
      <c r="AD20" s="81">
        <v>0</v>
      </c>
      <c r="AE20" s="81">
        <v>573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573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573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573</v>
      </c>
      <c r="CF20" s="89">
        <f t="shared" si="24"/>
        <v>2052</v>
      </c>
      <c r="CG20" s="81">
        <f t="shared" si="25"/>
        <v>0</v>
      </c>
      <c r="CH20" s="81">
        <f t="shared" si="26"/>
        <v>0</v>
      </c>
      <c r="CI20" s="81">
        <f t="shared" si="27"/>
        <v>573</v>
      </c>
    </row>
    <row r="21" spans="1:87" s="8" customFormat="1" ht="12" customHeight="1">
      <c r="A21" s="8" t="s">
        <v>199</v>
      </c>
      <c r="B21" s="80" t="s">
        <v>266</v>
      </c>
      <c r="C21" s="8" t="s">
        <v>267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204</v>
      </c>
      <c r="B22" s="80" t="s">
        <v>277</v>
      </c>
      <c r="C22" s="8" t="s">
        <v>275</v>
      </c>
      <c r="D22" s="81">
        <v>11206</v>
      </c>
      <c r="E22" s="81">
        <v>11206</v>
      </c>
      <c r="F22" s="81">
        <v>0</v>
      </c>
      <c r="G22" s="81">
        <v>0</v>
      </c>
      <c r="H22" s="81">
        <v>11206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11206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11206</v>
      </c>
      <c r="BI22" s="81">
        <f t="shared" si="1"/>
        <v>11206</v>
      </c>
      <c r="BJ22" s="81">
        <f t="shared" si="2"/>
        <v>0</v>
      </c>
      <c r="BK22" s="81">
        <f t="shared" si="3"/>
        <v>0</v>
      </c>
      <c r="BL22" s="81">
        <f t="shared" si="4"/>
        <v>11206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11206</v>
      </c>
    </row>
    <row r="23" spans="1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1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1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3:CI995">
    <cfRule type="expression" dxfId="144" priority="19" stopIfTrue="1">
      <formula>$A23&lt;&gt;""</formula>
    </cfRule>
  </conditionalFormatting>
  <conditionalFormatting sqref="A22:CI22">
    <cfRule type="expression" dxfId="143" priority="2" stopIfTrue="1">
      <formula>$A22&lt;&gt;""</formula>
    </cfRule>
  </conditionalFormatting>
  <conditionalFormatting sqref="A8:CI8">
    <cfRule type="expression" dxfId="142" priority="17" stopIfTrue="1">
      <formula>$A8&lt;&gt;""</formula>
    </cfRule>
  </conditionalFormatting>
  <conditionalFormatting sqref="A9:CI9">
    <cfRule type="expression" dxfId="141" priority="16" stopIfTrue="1">
      <formula>$A9&lt;&gt;""</formula>
    </cfRule>
  </conditionalFormatting>
  <conditionalFormatting sqref="A10:CI10">
    <cfRule type="expression" dxfId="140" priority="15" stopIfTrue="1">
      <formula>$A10&lt;&gt;""</formula>
    </cfRule>
  </conditionalFormatting>
  <conditionalFormatting sqref="A11:CI11">
    <cfRule type="expression" dxfId="139" priority="14" stopIfTrue="1">
      <formula>$A11&lt;&gt;""</formula>
    </cfRule>
  </conditionalFormatting>
  <conditionalFormatting sqref="A12:CI12">
    <cfRule type="expression" dxfId="138" priority="13" stopIfTrue="1">
      <formula>$A12&lt;&gt;""</formula>
    </cfRule>
  </conditionalFormatting>
  <conditionalFormatting sqref="A13:CI13">
    <cfRule type="expression" dxfId="137" priority="12" stopIfTrue="1">
      <formula>$A13&lt;&gt;""</formula>
    </cfRule>
  </conditionalFormatting>
  <conditionalFormatting sqref="A14:CI14">
    <cfRule type="expression" dxfId="136" priority="11" stopIfTrue="1">
      <formula>$A14&lt;&gt;""</formula>
    </cfRule>
  </conditionalFormatting>
  <conditionalFormatting sqref="A15:CI15">
    <cfRule type="expression" dxfId="135" priority="10" stopIfTrue="1">
      <formula>$A15&lt;&gt;""</formula>
    </cfRule>
  </conditionalFormatting>
  <conditionalFormatting sqref="A16:CI16">
    <cfRule type="expression" dxfId="134" priority="9" stopIfTrue="1">
      <formula>$A16&lt;&gt;""</formula>
    </cfRule>
  </conditionalFormatting>
  <conditionalFormatting sqref="A17:CI17">
    <cfRule type="expression" dxfId="133" priority="8" stopIfTrue="1">
      <formula>$A17&lt;&gt;""</formula>
    </cfRule>
  </conditionalFormatting>
  <conditionalFormatting sqref="A18:CI18">
    <cfRule type="expression" dxfId="132" priority="7" stopIfTrue="1">
      <formula>$A18&lt;&gt;""</formula>
    </cfRule>
  </conditionalFormatting>
  <conditionalFormatting sqref="A19:CI19">
    <cfRule type="expression" dxfId="131" priority="6" stopIfTrue="1">
      <formula>$A19&lt;&gt;""</formula>
    </cfRule>
  </conditionalFormatting>
  <conditionalFormatting sqref="A20:CI20">
    <cfRule type="expression" dxfId="130" priority="5" stopIfTrue="1">
      <formula>$A20&lt;&gt;""</formula>
    </cfRule>
  </conditionalFormatting>
  <conditionalFormatting sqref="A21:CI21">
    <cfRule type="expression" dxfId="129" priority="4" stopIfTrue="1">
      <formula>$A21&lt;&gt;""</formula>
    </cfRule>
  </conditionalFormatting>
  <conditionalFormatting sqref="A7:CI7">
    <cfRule type="expression" dxfId="12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21" man="1"/>
    <brk id="67" min="1" max="2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280</v>
      </c>
      <c r="C7" s="76" t="s">
        <v>189</v>
      </c>
      <c r="D7" s="96">
        <f>SUM($D$8:$D$21)</f>
        <v>0</v>
      </c>
      <c r="E7" s="96">
        <f>SUM($E$8:$E$21)</f>
        <v>5603</v>
      </c>
      <c r="F7" s="96">
        <f>SUM($F$8:$F$21)</f>
        <v>5603</v>
      </c>
      <c r="G7" s="96">
        <f>SUM($G$8:$G$21)</f>
        <v>0</v>
      </c>
      <c r="H7" s="96">
        <f>SUM($H$8:$H$21)</f>
        <v>0</v>
      </c>
      <c r="I7" s="96">
        <f>SUM($I$8:$I$21)</f>
        <v>0</v>
      </c>
      <c r="J7" s="96">
        <f>COUNTIF($J$8:$J$21,"&lt;&gt;") - COUNTIF($J$8:$J$21,"&lt; &gt;")</f>
        <v>2</v>
      </c>
      <c r="K7" s="96">
        <f>COUNTIF($K$8:$K$21,"&lt;&gt;") - COUNTIF($K$8:$K$21,"&lt; &gt;")</f>
        <v>2</v>
      </c>
      <c r="L7" s="96">
        <f>SUM($L$8:$L$21)</f>
        <v>0</v>
      </c>
      <c r="M7" s="96">
        <f>SUM($M$8:$M$21)</f>
        <v>5603</v>
      </c>
      <c r="N7" s="96">
        <f>SUM($N$8:$N$21)</f>
        <v>5603</v>
      </c>
      <c r="O7" s="96">
        <f>SUM($O$8:$O$21)</f>
        <v>0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SUM($V$8:$V$21)</f>
        <v>0</v>
      </c>
      <c r="W7" s="96">
        <f>SUM($W$8:$W$21)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SUM($AD$8:$AD$21)</f>
        <v>0</v>
      </c>
      <c r="AE7" s="96">
        <f>SUM($AE$8:$AE$21)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SUM($AL$8:$AL$21)</f>
        <v>0</v>
      </c>
      <c r="AM7" s="96">
        <f>SUM($AM$8:$AM$21)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SUM($AT$8:$AT$21)</f>
        <v>0</v>
      </c>
      <c r="AU7" s="96">
        <f>SUM($AU$8:$AU$21)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SUM($BB$8:$BB$21)</f>
        <v>0</v>
      </c>
      <c r="BC7" s="96">
        <f>SUM($BC$8:$BC$21)</f>
        <v>0</v>
      </c>
      <c r="BD7" s="96">
        <f>SUM($BD$8:$BD$21)</f>
        <v>0</v>
      </c>
      <c r="BE7" s="96">
        <f>SUM($BE$8:$BE$21)</f>
        <v>0</v>
      </c>
    </row>
    <row r="8" spans="1:57" s="8" customFormat="1" ht="12" customHeight="1">
      <c r="A8" s="8" t="s">
        <v>205</v>
      </c>
      <c r="B8" s="80" t="s">
        <v>206</v>
      </c>
      <c r="C8" s="8" t="s">
        <v>203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211</v>
      </c>
      <c r="B9" s="80" t="s">
        <v>212</v>
      </c>
      <c r="C9" s="8" t="s">
        <v>213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204</v>
      </c>
      <c r="B10" s="80" t="s">
        <v>216</v>
      </c>
      <c r="C10" s="8" t="s">
        <v>217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220</v>
      </c>
      <c r="C11" s="8" t="s">
        <v>221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204</v>
      </c>
      <c r="B12" s="80" t="s">
        <v>225</v>
      </c>
      <c r="C12" s="8" t="s">
        <v>226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229</v>
      </c>
      <c r="C13" s="8" t="s">
        <v>230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204</v>
      </c>
      <c r="B14" s="80" t="s">
        <v>233</v>
      </c>
      <c r="C14" s="8" t="s">
        <v>234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211</v>
      </c>
      <c r="B15" s="80" t="s">
        <v>237</v>
      </c>
      <c r="C15" s="8" t="s">
        <v>238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241</v>
      </c>
      <c r="C16" s="8" t="s">
        <v>242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245</v>
      </c>
      <c r="C17" s="8" t="s">
        <v>246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204</v>
      </c>
      <c r="B18" s="80" t="s">
        <v>249</v>
      </c>
      <c r="C18" s="8" t="s">
        <v>250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257</v>
      </c>
      <c r="C19" s="8" t="s">
        <v>258</v>
      </c>
      <c r="D19" s="78">
        <f>SUM(L19,T19,AB19,AJ19,AR19,AZ19)</f>
        <v>0</v>
      </c>
      <c r="E19" s="78">
        <f>SUM(M19,U19,AC19,AK19,AS19,BA19)</f>
        <v>3551</v>
      </c>
      <c r="F19" s="78">
        <f>SUM(D19:E19)</f>
        <v>3551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255</v>
      </c>
      <c r="K19" s="79" t="s">
        <v>256</v>
      </c>
      <c r="L19" s="78">
        <v>0</v>
      </c>
      <c r="M19" s="78">
        <v>3551</v>
      </c>
      <c r="N19" s="78">
        <f>SUM(L19,+M19)</f>
        <v>3551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265</v>
      </c>
      <c r="B20" s="80" t="s">
        <v>260</v>
      </c>
      <c r="C20" s="8" t="s">
        <v>262</v>
      </c>
      <c r="D20" s="78">
        <f>SUM(L20,T20,AB20,AJ20,AR20,AZ20)</f>
        <v>0</v>
      </c>
      <c r="E20" s="78">
        <f>SUM(M20,U20,AC20,AK20,AS20,BA20)</f>
        <v>2052</v>
      </c>
      <c r="F20" s="78">
        <f>SUM(D20:E20)</f>
        <v>2052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255</v>
      </c>
      <c r="K20" s="79" t="s">
        <v>256</v>
      </c>
      <c r="L20" s="78">
        <v>0</v>
      </c>
      <c r="M20" s="78">
        <v>2052</v>
      </c>
      <c r="N20" s="78">
        <f>SUM(L20,+M20)</f>
        <v>2052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269</v>
      </c>
      <c r="B21" s="80" t="s">
        <v>270</v>
      </c>
      <c r="C21" s="8" t="s">
        <v>271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B22" s="80" t="s">
        <v>201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1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1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3:BE995">
    <cfRule type="expression" dxfId="125" priority="19" stopIfTrue="1">
      <formula>$A23&lt;&gt;""</formula>
    </cfRule>
  </conditionalFormatting>
  <conditionalFormatting sqref="A22:BE22">
    <cfRule type="expression" dxfId="124" priority="2" stopIfTrue="1">
      <formula>$A22&lt;&gt;""</formula>
    </cfRule>
  </conditionalFormatting>
  <conditionalFormatting sqref="A8:BE8">
    <cfRule type="expression" dxfId="123" priority="17" stopIfTrue="1">
      <formula>$A8&lt;&gt;""</formula>
    </cfRule>
  </conditionalFormatting>
  <conditionalFormatting sqref="A9:BE9">
    <cfRule type="expression" dxfId="122" priority="16" stopIfTrue="1">
      <formula>$A9&lt;&gt;""</formula>
    </cfRule>
  </conditionalFormatting>
  <conditionalFormatting sqref="A10:BE10">
    <cfRule type="expression" dxfId="121" priority="15" stopIfTrue="1">
      <formula>$A10&lt;&gt;""</formula>
    </cfRule>
  </conditionalFormatting>
  <conditionalFormatting sqref="A11:BE11">
    <cfRule type="expression" dxfId="120" priority="14" stopIfTrue="1">
      <formula>$A11&lt;&gt;""</formula>
    </cfRule>
  </conditionalFormatting>
  <conditionalFormatting sqref="A12:BE12">
    <cfRule type="expression" dxfId="119" priority="13" stopIfTrue="1">
      <formula>$A12&lt;&gt;""</formula>
    </cfRule>
  </conditionalFormatting>
  <conditionalFormatting sqref="A13:BE13">
    <cfRule type="expression" dxfId="118" priority="12" stopIfTrue="1">
      <formula>$A13&lt;&gt;""</formula>
    </cfRule>
  </conditionalFormatting>
  <conditionalFormatting sqref="A14:BE14">
    <cfRule type="expression" dxfId="117" priority="11" stopIfTrue="1">
      <formula>$A14&lt;&gt;""</formula>
    </cfRule>
  </conditionalFormatting>
  <conditionalFormatting sqref="A15:BE15">
    <cfRule type="expression" dxfId="116" priority="10" stopIfTrue="1">
      <formula>$A15&lt;&gt;""</formula>
    </cfRule>
  </conditionalFormatting>
  <conditionalFormatting sqref="A16:BE16">
    <cfRule type="expression" dxfId="115" priority="9" stopIfTrue="1">
      <formula>$A16&lt;&gt;""</formula>
    </cfRule>
  </conditionalFormatting>
  <conditionalFormatting sqref="A17:BE17">
    <cfRule type="expression" dxfId="114" priority="8" stopIfTrue="1">
      <formula>$A17&lt;&gt;""</formula>
    </cfRule>
  </conditionalFormatting>
  <conditionalFormatting sqref="A18:BE18">
    <cfRule type="expression" dxfId="113" priority="7" stopIfTrue="1">
      <formula>$A18&lt;&gt;""</formula>
    </cfRule>
  </conditionalFormatting>
  <conditionalFormatting sqref="A19:BE19">
    <cfRule type="expression" dxfId="112" priority="6" stopIfTrue="1">
      <formula>$A19&lt;&gt;""</formula>
    </cfRule>
  </conditionalFormatting>
  <conditionalFormatting sqref="A20:BE20">
    <cfRule type="expression" dxfId="111" priority="5" stopIfTrue="1">
      <formula>$A20&lt;&gt;""</formula>
    </cfRule>
  </conditionalFormatting>
  <conditionalFormatting sqref="A21:BE21">
    <cfRule type="expression" dxfId="110" priority="4" stopIfTrue="1">
      <formula>$A21&lt;&gt;""</formula>
    </cfRule>
  </conditionalFormatting>
  <conditionalFormatting sqref="A7:BE7">
    <cfRule type="expression" dxfId="10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280</v>
      </c>
      <c r="C7" s="76" t="s">
        <v>189</v>
      </c>
      <c r="D7" s="96">
        <f>SUM($D$8:$D$8)</f>
        <v>5603</v>
      </c>
      <c r="E7" s="96">
        <f>SUM($E$8:$E$8)</f>
        <v>0</v>
      </c>
      <c r="F7" s="96">
        <f>COUNTIF($F$8:$F$8,"&lt;&gt;") - COUNTIF($F$8:$F$8,"&lt; &gt;")</f>
        <v>1</v>
      </c>
      <c r="G7" s="96">
        <f>COUNTIF($G$8:$G$8,"&lt;&gt;") - COUNTIF($G$8:$G$8,"&lt; &gt;")</f>
        <v>1</v>
      </c>
      <c r="H7" s="96">
        <f>SUM($H$8:$H$8)</f>
        <v>3551</v>
      </c>
      <c r="I7" s="96">
        <f>SUM($I$8:$I$8)</f>
        <v>0</v>
      </c>
      <c r="J7" s="96">
        <f>COUNTIF($J$8:$J$8,"&lt;&gt;") - COUNTIF($J$8:$J$8,"&lt; &gt;")</f>
        <v>1</v>
      </c>
      <c r="K7" s="96">
        <f>COUNTIF($K$8:$K$8,"&lt;&gt;") - COUNTIF($K$8:$K$8,"&lt; &gt;")</f>
        <v>1</v>
      </c>
      <c r="L7" s="96">
        <f>SUM($L$8:$L$8)</f>
        <v>2052</v>
      </c>
      <c r="M7" s="96">
        <f>SUM($M$8:$M$8)</f>
        <v>0</v>
      </c>
      <c r="N7" s="96">
        <f>COUNTIF($N$8:$N$8,"&lt;&gt;") - COUNTIF($N$8:$N$8,"&lt; &gt;")</f>
        <v>0</v>
      </c>
      <c r="O7" s="96">
        <f>COUNTIF($O$8:$O$8,"&lt;&gt;") - COUNTIF($O$8:$O$8,"&lt; &gt;")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COUNTIF($V$8:$V$8,"&lt;&gt;") - COUNTIF($V$8:$V$8,"&lt; &gt;")</f>
        <v>0</v>
      </c>
      <c r="W7" s="96">
        <f>COUNTIF($W$8:$W$8,"&lt;&gt;") - COUNTIF($W$8:$W$8,"&lt; &gt;")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COUNTIF($AD$8:$AD$8,"&lt;&gt;") - COUNTIF($AD$8:$AD$8,"&lt; &gt;")</f>
        <v>0</v>
      </c>
      <c r="AE7" s="96">
        <f>COUNTIF($AE$8:$AE$8,"&lt;&gt;") - COUNTIF($AE$8:$AE$8,"&lt; &gt;")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COUNTIF($AL$8:$AL$8,"&lt;&gt;") - COUNTIF($AL$8:$AL$8,"&lt; &gt;")</f>
        <v>0</v>
      </c>
      <c r="AM7" s="96">
        <f>COUNTIF($AM$8:$AM$8,"&lt;&gt;") - COUNTIF($AM$8:$AM$8,"&lt; &gt;")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COUNTIF($AT$8:$AT$8,"&lt;&gt;") - COUNTIF($AT$8:$AT$8,"&lt; &gt;")</f>
        <v>0</v>
      </c>
      <c r="AU7" s="96">
        <f>COUNTIF($AU$8:$AU$8,"&lt;&gt;") - COUNTIF($AU$8:$AU$8,"&lt; &gt;")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COUNTIF($BB$8:$BB$8,"&lt;&gt;") - COUNTIF($BB$8:$BB$8,"&lt; &gt;")</f>
        <v>0</v>
      </c>
      <c r="BC7" s="96">
        <f>COUNTIF($BC$8:$BC$8,"&lt;&gt;") - COUNTIF($BC$8:$BC$8,"&lt; &gt;")</f>
        <v>0</v>
      </c>
      <c r="BD7" s="96">
        <f>SUM($BD$8:$BD$8)</f>
        <v>0</v>
      </c>
      <c r="BE7" s="96">
        <f>SUM($BE$8:$BE$8)</f>
        <v>0</v>
      </c>
      <c r="BF7" s="96">
        <f>COUNTIF($BF$8:$BF$8,"&lt;&gt;") - COUNTIF($BF$8:$BF$8,"&lt; &gt;")</f>
        <v>0</v>
      </c>
      <c r="BG7" s="96">
        <f>COUNTIF($BG$8:$BG$8,"&lt;&gt;") - COUNTIF($BG$8:$BG$8,"&lt; &gt;")</f>
        <v>0</v>
      </c>
      <c r="BH7" s="96">
        <f>SUM($BH$8:$BH$8)</f>
        <v>0</v>
      </c>
      <c r="BI7" s="96">
        <f>SUM($BI$8:$BI$8)</f>
        <v>0</v>
      </c>
      <c r="BJ7" s="96">
        <f>COUNTIF($BJ$8:$BJ$8,"&lt;&gt;") - COUNTIF($BJ$8:$BJ$8,"&lt; &gt;")</f>
        <v>0</v>
      </c>
      <c r="BK7" s="96">
        <f>COUNTIF($BK$8:$BK$8,"&lt;&gt;") - COUNTIF($BK$8:$BK$8,"&lt; &gt;")</f>
        <v>0</v>
      </c>
      <c r="BL7" s="96">
        <f>SUM($BL$8:$BL$8)</f>
        <v>0</v>
      </c>
      <c r="BM7" s="96">
        <f>SUM($BM$8:$BM$8)</f>
        <v>0</v>
      </c>
      <c r="BN7" s="96">
        <f>COUNTIF($BN$8:$BN$8,"&lt;&gt;") - COUNTIF($BN$8:$BN$8,"&lt; &gt;")</f>
        <v>0</v>
      </c>
      <c r="BO7" s="96">
        <f>COUNTIF($BO$8:$BO$8,"&lt;&gt;") - COUNTIF($BO$8:$BO$8,"&lt; &gt;")</f>
        <v>0</v>
      </c>
      <c r="BP7" s="96">
        <f>SUM($BP$8:$BP$8)</f>
        <v>0</v>
      </c>
      <c r="BQ7" s="96">
        <f>SUM($BQ$8:$BQ$8)</f>
        <v>0</v>
      </c>
      <c r="BR7" s="96">
        <f>COUNTIF($BR$8:$BR$8,"&lt;&gt;") - COUNTIF($BR$8:$BR$8,"&lt; &gt;")</f>
        <v>0</v>
      </c>
      <c r="BS7" s="96">
        <f>COUNTIF($BS$8:$BS$8,"&lt;&gt;") - COUNTIF($BS$8:$BS$8,"&lt; &gt;")</f>
        <v>0</v>
      </c>
      <c r="BT7" s="96">
        <f>SUM($BT$8:$BT$8)</f>
        <v>0</v>
      </c>
      <c r="BU7" s="96">
        <f>SUM($BU$8:$BU$8)</f>
        <v>0</v>
      </c>
      <c r="BV7" s="96">
        <f>COUNTIF($BV$8:$BV$8,"&lt;&gt;") - COUNTIF($BV$8:$BV$8,"&lt; &gt;")</f>
        <v>0</v>
      </c>
      <c r="BW7" s="96">
        <f>COUNTIF($BW$8:$BW$8,"&lt;&gt;") - COUNTIF($BW$8:$BW$8,"&lt; &gt;")</f>
        <v>0</v>
      </c>
      <c r="BX7" s="96">
        <f>SUM($BX$8:$BX$8)</f>
        <v>0</v>
      </c>
      <c r="BY7" s="96">
        <f>SUM($BY$8:$BY$8)</f>
        <v>0</v>
      </c>
      <c r="BZ7" s="96">
        <f>COUNTIF($BZ$8:$BZ$8,"&lt;&gt;") - COUNTIF($BZ$8:$BZ$8,"&lt; &gt;")</f>
        <v>0</v>
      </c>
      <c r="CA7" s="96">
        <f>COUNTIF($CA$8:$CA$8,"&lt;&gt;") - COUNTIF($CA$8:$CA$8,"&lt; &gt;")</f>
        <v>0</v>
      </c>
      <c r="CB7" s="96">
        <f>SUM($CB$8:$CB$8)</f>
        <v>0</v>
      </c>
      <c r="CC7" s="96">
        <f>SUM($CC$8:$CC$8)</f>
        <v>0</v>
      </c>
      <c r="CD7" s="96">
        <f>COUNTIF($CD$8:$CD$8,"&lt;&gt;") - COUNTIF($CD$8:$CD$8,"&lt; &gt;")</f>
        <v>0</v>
      </c>
      <c r="CE7" s="96">
        <f>COUNTIF($CE$8:$CE$8,"&lt;&gt;") - COUNTIF($CE$8:$CE$8,"&lt; &gt;")</f>
        <v>0</v>
      </c>
      <c r="CF7" s="96">
        <f>SUM($CF$8:$CF$8)</f>
        <v>0</v>
      </c>
      <c r="CG7" s="96">
        <f>SUM($CG$8:$CG$8)</f>
        <v>0</v>
      </c>
      <c r="CH7" s="96">
        <f>COUNTIF($CH$8:$CH$8,"&lt;&gt;") - COUNTIF($CH$8:$CH$8,"&lt; &gt;")</f>
        <v>0</v>
      </c>
      <c r="CI7" s="96">
        <f>COUNTIF($CI$8:$CI$8,"&lt;&gt;") - COUNTIF($CI$8:$CI$8,"&lt; &gt;")</f>
        <v>0</v>
      </c>
      <c r="CJ7" s="96">
        <f>SUM($CJ$8:$CJ$8)</f>
        <v>0</v>
      </c>
      <c r="CK7" s="96">
        <f>SUM($CK$8:$CK$8)</f>
        <v>0</v>
      </c>
      <c r="CL7" s="96">
        <f>COUNTIF($CL$8:$CL$8,"&lt;&gt;") - COUNTIF($CL$8:$CL$8,"&lt; &gt;")</f>
        <v>0</v>
      </c>
      <c r="CM7" s="96">
        <f>COUNTIF($CM$8:$CM$8,"&lt;&gt;") - COUNTIF($CM$8:$CM$8,"&lt; &gt;")</f>
        <v>0</v>
      </c>
      <c r="CN7" s="96">
        <f>SUM($CN$8:$CN$8)</f>
        <v>0</v>
      </c>
      <c r="CO7" s="96">
        <f>SUM($CO$8:$CO$8)</f>
        <v>0</v>
      </c>
      <c r="CP7" s="96">
        <f>COUNTIF($CP$8:$CP$8,"&lt;&gt;") - COUNTIF($CP$8:$CP$8,"&lt; &gt;")</f>
        <v>0</v>
      </c>
      <c r="CQ7" s="96">
        <f>COUNTIF($CQ$8:$CQ$8,"&lt;&gt;") - COUNTIF($CQ$8:$CQ$8,"&lt; &gt;")</f>
        <v>0</v>
      </c>
      <c r="CR7" s="96">
        <f>SUM($CR$8:$CR$8)</f>
        <v>0</v>
      </c>
      <c r="CS7" s="96">
        <f>SUM($CS$8:$CS$8)</f>
        <v>0</v>
      </c>
      <c r="CT7" s="96">
        <f>COUNTIF($CT$8:$CT$8,"&lt;&gt;") - COUNTIF($CT$8:$CT$8,"&lt; &gt;")</f>
        <v>0</v>
      </c>
      <c r="CU7" s="96">
        <f>COUNTIF($CU$8:$CU$8,"&lt;&gt;") - COUNTIF($CU$8:$CU$8,"&lt; &gt;")</f>
        <v>0</v>
      </c>
      <c r="CV7" s="96">
        <f>SUM($CV$8:$CV$8)</f>
        <v>0</v>
      </c>
      <c r="CW7" s="96">
        <f>SUM($CW$8:$CW$8)</f>
        <v>0</v>
      </c>
      <c r="CX7" s="96">
        <f>COUNTIF($CX$8:$CX$8,"&lt;&gt;") - COUNTIF($CX$8:$CX$8,"&lt; &gt;")</f>
        <v>0</v>
      </c>
      <c r="CY7" s="96">
        <f>COUNTIF($CY$8:$CY$8,"&lt;&gt;") - COUNTIF($CY$8:$CY$8,"&lt; &gt;")</f>
        <v>0</v>
      </c>
      <c r="CZ7" s="96">
        <f>SUM($CZ$8:$CZ$8)</f>
        <v>0</v>
      </c>
      <c r="DA7" s="96">
        <f>SUM($DA$8:$DA$8)</f>
        <v>0</v>
      </c>
      <c r="DB7" s="96">
        <f>COUNTIF($DB$8:$DB$8,"&lt;&gt;") - COUNTIF($DB$8:$DB$8,"&lt; &gt;")</f>
        <v>0</v>
      </c>
      <c r="DC7" s="96">
        <f>COUNTIF($DC$8:$DC$8,"&lt;&gt;") - COUNTIF($DC$8:$DC$8,"&lt; &gt;")</f>
        <v>0</v>
      </c>
      <c r="DD7" s="96">
        <f>SUM($DD$8:$DD$8)</f>
        <v>0</v>
      </c>
      <c r="DE7" s="96">
        <f>SUM($DE$8:$DE$8)</f>
        <v>0</v>
      </c>
      <c r="DF7" s="96">
        <f>COUNTIF($DF$8:$DF$8,"&lt;&gt;") - COUNTIF($DF$8:$DF$8,"&lt; &gt;")</f>
        <v>0</v>
      </c>
      <c r="DG7" s="96">
        <f>COUNTIF($DG$8:$DG$8,"&lt;&gt;") - COUNTIF($DG$8:$DG$8,"&lt; &gt;")</f>
        <v>0</v>
      </c>
      <c r="DH7" s="96">
        <f>SUM($DH$8:$DH$8)</f>
        <v>0</v>
      </c>
      <c r="DI7" s="96">
        <f>SUM($DI$8:$DI$8)</f>
        <v>0</v>
      </c>
      <c r="DJ7" s="96">
        <f>COUNTIF($DJ$8:$DJ$8,"&lt;&gt;") - COUNTIF($DJ$8:$DJ$8,"&lt; &gt;")</f>
        <v>0</v>
      </c>
      <c r="DK7" s="96">
        <f>COUNTIF($DK$8:$DK$8,"&lt;&gt;") - COUNTIF($DK$8:$DK$8,"&lt; &gt;")</f>
        <v>0</v>
      </c>
      <c r="DL7" s="96">
        <f>SUM($DL$8:$DL$8)</f>
        <v>0</v>
      </c>
      <c r="DM7" s="96">
        <f>SUM($DM$8:$DM$8)</f>
        <v>0</v>
      </c>
      <c r="DN7" s="96">
        <f>COUNTIF($DN$8:$DN$8,"&lt;&gt;") - COUNTIF($DN$8:$DN$8,"&lt; &gt;")</f>
        <v>0</v>
      </c>
      <c r="DO7" s="96">
        <f>COUNTIF($DO$8:$DO$8,"&lt;&gt;") - COUNTIF($DO$8:$DO$8,"&lt; &gt;")</f>
        <v>0</v>
      </c>
      <c r="DP7" s="96">
        <f>SUM($DP$8:$DP$8)</f>
        <v>0</v>
      </c>
      <c r="DQ7" s="96">
        <f>SUM($DQ$8:$DQ$8)</f>
        <v>0</v>
      </c>
      <c r="DR7" s="96">
        <f>COUNTIF($DR$8:$DR$8,"&lt;&gt;") - COUNTIF($DR$8:$DR$8,"&lt; &gt;")</f>
        <v>0</v>
      </c>
      <c r="DS7" s="96">
        <f>COUNTIF($DS$8:$DS$8,"&lt;&gt;") - COUNTIF($DS$8:$DS$8,"&lt; &gt;")</f>
        <v>0</v>
      </c>
      <c r="DT7" s="96">
        <f>SUM($DT$8:$DT$8)</f>
        <v>0</v>
      </c>
      <c r="DU7" s="96">
        <f>SUM($DU$8:$DU$8)</f>
        <v>0</v>
      </c>
    </row>
    <row r="8" spans="1:125" s="8" customFormat="1" ht="12" customHeight="1">
      <c r="A8" s="8" t="s">
        <v>278</v>
      </c>
      <c r="B8" s="80" t="s">
        <v>279</v>
      </c>
      <c r="C8" s="8" t="s">
        <v>273</v>
      </c>
      <c r="D8" s="78">
        <f>SUM(H8,L8,P8,T8,X8,AB8,AF8,AJ8,AN8,AR8,AV8,AZ8,BD8,BH8,BL8,BP8,BT8,BX8,CB8,CF8,CJ8,CN8,CR8,CV8,CZ8,DD8,DH8,DL8,DP8,DT8)</f>
        <v>5603</v>
      </c>
      <c r="E8" s="78">
        <f>SUM(I8,M8,Q8,U8,Y8,AC8,AG8,AK8,AO8,AS8,AW8,BA8,BE8,BI8,BM8,BQ8,BU8,BY8,CC8,CG8,CK8,CO8,CS8,CW8,DA8,DE8,DI8,DM8,DQ8,DU8)</f>
        <v>0</v>
      </c>
      <c r="F8" s="92" t="s">
        <v>251</v>
      </c>
      <c r="G8" s="79" t="s">
        <v>253</v>
      </c>
      <c r="H8" s="78">
        <v>3551</v>
      </c>
      <c r="I8" s="78">
        <v>0</v>
      </c>
      <c r="J8" s="98" t="s">
        <v>259</v>
      </c>
      <c r="K8" s="99" t="s">
        <v>261</v>
      </c>
      <c r="L8" s="97">
        <v>2052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100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B9" s="91"/>
      <c r="D9" s="81"/>
      <c r="E9" s="81"/>
      <c r="F9" s="92"/>
      <c r="G9" s="92"/>
      <c r="H9" s="92"/>
      <c r="I9" s="92"/>
      <c r="J9" s="92"/>
      <c r="K9" s="78"/>
      <c r="L9" s="81"/>
      <c r="M9" s="81"/>
      <c r="N9" s="92"/>
      <c r="O9" s="78"/>
      <c r="P9" s="81"/>
      <c r="Q9" s="81"/>
      <c r="R9" s="92"/>
      <c r="S9" s="78"/>
      <c r="T9" s="81"/>
      <c r="U9" s="81"/>
      <c r="V9" s="92"/>
      <c r="W9" s="78"/>
      <c r="X9" s="81"/>
      <c r="Y9" s="81"/>
      <c r="Z9" s="92"/>
      <c r="AA9" s="78"/>
      <c r="AB9" s="81"/>
      <c r="AC9" s="81"/>
      <c r="AD9" s="92"/>
      <c r="AE9" s="78"/>
      <c r="AF9" s="81"/>
      <c r="AG9" s="81"/>
      <c r="AH9" s="92"/>
      <c r="AI9" s="78"/>
      <c r="AJ9" s="81"/>
      <c r="AK9" s="81"/>
      <c r="AL9" s="92"/>
      <c r="AM9" s="78"/>
      <c r="AN9" s="81"/>
      <c r="AO9" s="81"/>
      <c r="AP9" s="92"/>
      <c r="AQ9" s="78"/>
      <c r="AR9" s="81"/>
      <c r="AS9" s="81"/>
      <c r="AT9" s="92"/>
      <c r="AU9" s="78"/>
      <c r="AV9" s="81"/>
      <c r="AW9" s="81"/>
      <c r="AX9" s="92"/>
      <c r="AY9" s="78"/>
      <c r="AZ9" s="81"/>
      <c r="BA9" s="81"/>
      <c r="BB9" s="92"/>
      <c r="BC9" s="78"/>
      <c r="BD9" s="81"/>
      <c r="BE9" s="81"/>
      <c r="BF9" s="92"/>
      <c r="BG9" s="78"/>
      <c r="BH9" s="81"/>
      <c r="BI9" s="81"/>
      <c r="BJ9" s="92"/>
      <c r="BK9" s="78"/>
      <c r="BL9" s="81"/>
      <c r="BM9" s="81"/>
      <c r="BN9" s="92"/>
      <c r="BO9" s="78"/>
      <c r="BP9" s="81"/>
      <c r="BQ9" s="81"/>
      <c r="BR9" s="92"/>
      <c r="BS9" s="78"/>
      <c r="BT9" s="81"/>
      <c r="BU9" s="81"/>
      <c r="BV9" s="92"/>
      <c r="BW9" s="78"/>
      <c r="BX9" s="81"/>
      <c r="BY9" s="81"/>
      <c r="BZ9" s="92"/>
      <c r="CA9" s="78"/>
      <c r="CB9" s="81"/>
      <c r="CC9" s="81"/>
      <c r="CD9" s="92"/>
      <c r="CE9" s="78"/>
      <c r="CF9" s="81"/>
      <c r="CG9" s="81"/>
      <c r="CH9" s="92"/>
      <c r="CI9" s="78"/>
      <c r="CJ9" s="81"/>
      <c r="CK9" s="81"/>
      <c r="CL9" s="92"/>
      <c r="CM9" s="78"/>
      <c r="CN9" s="81"/>
      <c r="CO9" s="81"/>
      <c r="CP9" s="92"/>
      <c r="CQ9" s="78"/>
      <c r="CR9" s="81"/>
      <c r="CS9" s="81"/>
      <c r="CT9" s="92"/>
      <c r="CU9" s="78"/>
      <c r="CV9" s="81"/>
      <c r="CW9" s="81"/>
      <c r="CX9" s="92"/>
      <c r="CY9" s="78"/>
      <c r="CZ9" s="81"/>
      <c r="DA9" s="81"/>
      <c r="DB9" s="92"/>
      <c r="DC9" s="78"/>
      <c r="DD9" s="81"/>
      <c r="DE9" s="81"/>
      <c r="DF9" s="92"/>
      <c r="DG9" s="78"/>
      <c r="DH9" s="81"/>
      <c r="DI9" s="81"/>
      <c r="DJ9" s="92"/>
      <c r="DK9" s="78"/>
      <c r="DL9" s="81"/>
      <c r="DM9" s="81"/>
      <c r="DN9" s="92"/>
      <c r="DO9" s="78"/>
      <c r="DP9" s="81"/>
      <c r="DQ9" s="81"/>
      <c r="DR9" s="92"/>
      <c r="DS9" s="78"/>
      <c r="DT9" s="81"/>
      <c r="DU9" s="81"/>
    </row>
    <row r="10" spans="1:125" s="8" customFormat="1" ht="12" customHeight="1">
      <c r="B10" s="91"/>
      <c r="D10" s="81"/>
      <c r="E10" s="81"/>
      <c r="F10" s="92"/>
      <c r="G10" s="92"/>
      <c r="H10" s="92"/>
      <c r="I10" s="92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92"/>
      <c r="H11" s="92"/>
      <c r="I11" s="92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9:DU981">
    <cfRule type="expression" dxfId="105" priority="93" stopIfTrue="1">
      <formula>$A9&lt;&gt;""</formula>
    </cfRule>
  </conditionalFormatting>
  <conditionalFormatting sqref="BJ8:BQ8">
    <cfRule type="expression" dxfId="104" priority="16" stopIfTrue="1">
      <formula>$A22&lt;&gt;""</formula>
    </cfRule>
  </conditionalFormatting>
  <conditionalFormatting sqref="A7:DU7">
    <cfRule type="expression" dxfId="75" priority="1" stopIfTrue="1">
      <formula>$A7&lt;&gt;""</formula>
    </cfRule>
  </conditionalFormatting>
  <conditionalFormatting sqref="BN8:BQ8 A8:I8">
    <cfRule type="expression" dxfId="59" priority="17" stopIfTrue="1">
      <formula>$A8&lt;&gt;""</formula>
    </cfRule>
  </conditionalFormatting>
  <conditionalFormatting sqref="BR8:BU8 J8:M8">
    <cfRule type="expression" dxfId="58" priority="18" stopIfTrue="1">
      <formula>$A9&lt;&gt;""</formula>
    </cfRule>
  </conditionalFormatting>
  <conditionalFormatting sqref="BR8:BU8">
    <cfRule type="expression" dxfId="57" priority="15" stopIfTrue="1">
      <formula>$A23&lt;&gt;""</formula>
    </cfRule>
  </conditionalFormatting>
  <conditionalFormatting sqref="BV8:BY8 N8:Q8">
    <cfRule type="expression" dxfId="56" priority="19" stopIfTrue="1">
      <formula>$A10&lt;&gt;""</formula>
    </cfRule>
  </conditionalFormatting>
  <conditionalFormatting sqref="BV8:BY8">
    <cfRule type="expression" dxfId="55" priority="14" stopIfTrue="1">
      <formula>$A24&lt;&gt;""</formula>
    </cfRule>
  </conditionalFormatting>
  <conditionalFormatting sqref="BZ8:CC8 R8:U8">
    <cfRule type="expression" dxfId="54" priority="20" stopIfTrue="1">
      <formula>$A11&lt;&gt;""</formula>
    </cfRule>
  </conditionalFormatting>
  <conditionalFormatting sqref="BZ8:CC8">
    <cfRule type="expression" dxfId="53" priority="13" stopIfTrue="1">
      <formula>$A25&lt;&gt;""</formula>
    </cfRule>
  </conditionalFormatting>
  <conditionalFormatting sqref="CD8:CG8 V8:Y8">
    <cfRule type="expression" dxfId="52" priority="21" stopIfTrue="1">
      <formula>$A12&lt;&gt;""</formula>
    </cfRule>
  </conditionalFormatting>
  <conditionalFormatting sqref="CD8:CG8">
    <cfRule type="expression" dxfId="51" priority="12" stopIfTrue="1">
      <formula>$A26&lt;&gt;""</formula>
    </cfRule>
  </conditionalFormatting>
  <conditionalFormatting sqref="CH8:CK8 Z8:AC8">
    <cfRule type="expression" dxfId="50" priority="22" stopIfTrue="1">
      <formula>$A13&lt;&gt;""</formula>
    </cfRule>
  </conditionalFormatting>
  <conditionalFormatting sqref="CH8:CK8">
    <cfRule type="expression" dxfId="49" priority="11" stopIfTrue="1">
      <formula>$A27&lt;&gt;""</formula>
    </cfRule>
  </conditionalFormatting>
  <conditionalFormatting sqref="CL8:CO8 AD8:AG8">
    <cfRule type="expression" dxfId="48" priority="23" stopIfTrue="1">
      <formula>$A14&lt;&gt;""</formula>
    </cfRule>
  </conditionalFormatting>
  <conditionalFormatting sqref="CL8:CO8">
    <cfRule type="expression" dxfId="47" priority="10" stopIfTrue="1">
      <formula>$A28&lt;&gt;""</formula>
    </cfRule>
  </conditionalFormatting>
  <conditionalFormatting sqref="CP8:CS8 AH8:AK8">
    <cfRule type="expression" dxfId="46" priority="24" stopIfTrue="1">
      <formula>$A15&lt;&gt;""</formula>
    </cfRule>
  </conditionalFormatting>
  <conditionalFormatting sqref="CP8:CS8">
    <cfRule type="expression" dxfId="45" priority="9" stopIfTrue="1">
      <formula>$A29&lt;&gt;""</formula>
    </cfRule>
  </conditionalFormatting>
  <conditionalFormatting sqref="CT8:CW8 AL8:AO8">
    <cfRule type="expression" dxfId="44" priority="25" stopIfTrue="1">
      <formula>$A16&lt;&gt;""</formula>
    </cfRule>
  </conditionalFormatting>
  <conditionalFormatting sqref="CT8:CW8">
    <cfRule type="expression" dxfId="43" priority="8" stopIfTrue="1">
      <formula>$A30&lt;&gt;""</formula>
    </cfRule>
  </conditionalFormatting>
  <conditionalFormatting sqref="CX8:DA8 AP8:AS8">
    <cfRule type="expression" dxfId="42" priority="26" stopIfTrue="1">
      <formula>$A17&lt;&gt;""</formula>
    </cfRule>
  </conditionalFormatting>
  <conditionalFormatting sqref="CX8:DA8">
    <cfRule type="expression" dxfId="41" priority="7" stopIfTrue="1">
      <formula>$A31&lt;&gt;""</formula>
    </cfRule>
  </conditionalFormatting>
  <conditionalFormatting sqref="DB8:DE8 AT8:AW8">
    <cfRule type="expression" dxfId="40" priority="27" stopIfTrue="1">
      <formula>$A18&lt;&gt;""</formula>
    </cfRule>
  </conditionalFormatting>
  <conditionalFormatting sqref="DB8:DE8">
    <cfRule type="expression" dxfId="39" priority="6" stopIfTrue="1">
      <formula>$A32&lt;&gt;""</formula>
    </cfRule>
  </conditionalFormatting>
  <conditionalFormatting sqref="DF8:DI8 AX8:BA8">
    <cfRule type="expression" dxfId="38" priority="28" stopIfTrue="1">
      <formula>$A19&lt;&gt;""</formula>
    </cfRule>
  </conditionalFormatting>
  <conditionalFormatting sqref="DF8:DI8">
    <cfRule type="expression" dxfId="37" priority="5" stopIfTrue="1">
      <formula>$A33&lt;&gt;""</formula>
    </cfRule>
  </conditionalFormatting>
  <conditionalFormatting sqref="DJ8:DM8 BB8:BE8">
    <cfRule type="expression" dxfId="36" priority="29" stopIfTrue="1">
      <formula>$A20&lt;&gt;""</formula>
    </cfRule>
  </conditionalFormatting>
  <conditionalFormatting sqref="DJ8:DM8">
    <cfRule type="expression" dxfId="35" priority="4" stopIfTrue="1">
      <formula>$A34&lt;&gt;""</formula>
    </cfRule>
  </conditionalFormatting>
  <conditionalFormatting sqref="DN8:DQ8 BF8:BI8">
    <cfRule type="expression" dxfId="34" priority="30" stopIfTrue="1">
      <formula>$A21&lt;&gt;""</formula>
    </cfRule>
  </conditionalFormatting>
  <conditionalFormatting sqref="DN8:DQ8">
    <cfRule type="expression" dxfId="33" priority="3" stopIfTrue="1">
      <formula>$A35&lt;&gt;""</formula>
    </cfRule>
  </conditionalFormatting>
  <conditionalFormatting sqref="DR8:DU8">
    <cfRule type="expression" dxfId="32" priority="2" stopIfTrue="1">
      <formula>$A36&lt;&gt;""</formula>
    </cfRule>
    <cfRule type="expression" dxfId="31" priority="31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7" man="1"/>
    <brk id="21" min="1" max="7" man="1"/>
    <brk id="33" min="1" max="7" man="1"/>
    <brk id="45" min="1" max="7" man="1"/>
    <brk id="57" min="1" max="7" man="1"/>
    <brk id="69" min="1" max="7" man="1"/>
    <brk id="81" min="1" max="7" man="1"/>
    <brk id="93" min="1" max="7" man="1"/>
    <brk id="105" min="1" max="7" man="1"/>
    <brk id="117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2024-01-15T10:10:43Z</dcterms:modified>
</cp:coreProperties>
</file>