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45宮崎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水洗化人口等!$A$6:$AD$32</definedName>
    <definedName name="_xlnm.Print_Area" localSheetId="2">し尿集計結果!$A$1:$M$37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N8" i="2" s="1"/>
  <c r="V9" i="2"/>
  <c r="V10" i="2"/>
  <c r="V11" i="2"/>
  <c r="N11" i="2" s="1"/>
  <c r="V12" i="2"/>
  <c r="N12" i="2" s="1"/>
  <c r="V13" i="2"/>
  <c r="V14" i="2"/>
  <c r="N14" i="2" s="1"/>
  <c r="V15" i="2"/>
  <c r="V16" i="2"/>
  <c r="V17" i="2"/>
  <c r="N17" i="2" s="1"/>
  <c r="V18" i="2"/>
  <c r="N18" i="2" s="1"/>
  <c r="V19" i="2"/>
  <c r="V20" i="2"/>
  <c r="N20" i="2" s="1"/>
  <c r="V21" i="2"/>
  <c r="V22" i="2"/>
  <c r="V23" i="2"/>
  <c r="N23" i="2" s="1"/>
  <c r="V24" i="2"/>
  <c r="N24" i="2" s="1"/>
  <c r="V25" i="2"/>
  <c r="V26" i="2"/>
  <c r="N26" i="2" s="1"/>
  <c r="V27" i="2"/>
  <c r="V28" i="2"/>
  <c r="V29" i="2"/>
  <c r="N29" i="2" s="1"/>
  <c r="V30" i="2"/>
  <c r="N30" i="2" s="1"/>
  <c r="V31" i="2"/>
  <c r="V32" i="2"/>
  <c r="N32" i="2" s="1"/>
  <c r="V3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N9" i="2"/>
  <c r="N10" i="2"/>
  <c r="N13" i="2"/>
  <c r="N15" i="2"/>
  <c r="N16" i="2"/>
  <c r="N19" i="2"/>
  <c r="N21" i="2"/>
  <c r="N22" i="2"/>
  <c r="N25" i="2"/>
  <c r="N27" i="2"/>
  <c r="N28" i="2"/>
  <c r="N31" i="2"/>
  <c r="N3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H9" i="2"/>
  <c r="D9" i="2" s="1"/>
  <c r="H10" i="2"/>
  <c r="D10" i="2" s="1"/>
  <c r="H11" i="2"/>
  <c r="H12" i="2"/>
  <c r="D12" i="2" s="1"/>
  <c r="H13" i="2"/>
  <c r="H14" i="2"/>
  <c r="H15" i="2"/>
  <c r="D15" i="2" s="1"/>
  <c r="H16" i="2"/>
  <c r="D16" i="2" s="1"/>
  <c r="H17" i="2"/>
  <c r="H18" i="2"/>
  <c r="D18" i="2" s="1"/>
  <c r="H19" i="2"/>
  <c r="H20" i="2"/>
  <c r="H21" i="2"/>
  <c r="D21" i="2" s="1"/>
  <c r="H22" i="2"/>
  <c r="D22" i="2" s="1"/>
  <c r="H23" i="2"/>
  <c r="H24" i="2"/>
  <c r="D24" i="2" s="1"/>
  <c r="H25" i="2"/>
  <c r="H26" i="2"/>
  <c r="H27" i="2"/>
  <c r="D27" i="2" s="1"/>
  <c r="H28" i="2"/>
  <c r="D28" i="2" s="1"/>
  <c r="H29" i="2"/>
  <c r="H30" i="2"/>
  <c r="D30" i="2" s="1"/>
  <c r="H31" i="2"/>
  <c r="H32" i="2"/>
  <c r="H33" i="2"/>
  <c r="D33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D8" i="2"/>
  <c r="D11" i="2"/>
  <c r="D13" i="2"/>
  <c r="D14" i="2"/>
  <c r="D17" i="2"/>
  <c r="D19" i="2"/>
  <c r="D20" i="2"/>
  <c r="D23" i="2"/>
  <c r="D25" i="2"/>
  <c r="D26" i="2"/>
  <c r="D29" i="2"/>
  <c r="D31" i="2"/>
  <c r="D32" i="2"/>
  <c r="T12" i="1"/>
  <c r="T18" i="1"/>
  <c r="T24" i="1"/>
  <c r="T30" i="1"/>
  <c r="P8" i="1"/>
  <c r="P9" i="1"/>
  <c r="I9" i="1" s="1"/>
  <c r="D9" i="1" s="1"/>
  <c r="P10" i="1"/>
  <c r="I10" i="1" s="1"/>
  <c r="D10" i="1" s="1"/>
  <c r="P11" i="1"/>
  <c r="P12" i="1"/>
  <c r="P13" i="1"/>
  <c r="P14" i="1"/>
  <c r="P15" i="1"/>
  <c r="I15" i="1" s="1"/>
  <c r="D15" i="1" s="1"/>
  <c r="P16" i="1"/>
  <c r="I16" i="1" s="1"/>
  <c r="D16" i="1" s="1"/>
  <c r="P17" i="1"/>
  <c r="P18" i="1"/>
  <c r="P19" i="1"/>
  <c r="P20" i="1"/>
  <c r="P21" i="1"/>
  <c r="I21" i="1" s="1"/>
  <c r="D21" i="1" s="1"/>
  <c r="P22" i="1"/>
  <c r="I22" i="1" s="1"/>
  <c r="D22" i="1" s="1"/>
  <c r="P23" i="1"/>
  <c r="P24" i="1"/>
  <c r="P25" i="1"/>
  <c r="P26" i="1"/>
  <c r="P27" i="1"/>
  <c r="I27" i="1" s="1"/>
  <c r="D27" i="1" s="1"/>
  <c r="P28" i="1"/>
  <c r="I28" i="1" s="1"/>
  <c r="D28" i="1" s="1"/>
  <c r="P29" i="1"/>
  <c r="P30" i="1"/>
  <c r="P31" i="1"/>
  <c r="P32" i="1"/>
  <c r="P33" i="1"/>
  <c r="I33" i="1" s="1"/>
  <c r="D33" i="1" s="1"/>
  <c r="L12" i="1"/>
  <c r="L18" i="1"/>
  <c r="L24" i="1"/>
  <c r="L30" i="1"/>
  <c r="I8" i="1"/>
  <c r="I11" i="1"/>
  <c r="I12" i="1"/>
  <c r="I13" i="1"/>
  <c r="I14" i="1"/>
  <c r="I17" i="1"/>
  <c r="I18" i="1"/>
  <c r="I19" i="1"/>
  <c r="I20" i="1"/>
  <c r="I23" i="1"/>
  <c r="I24" i="1"/>
  <c r="I25" i="1"/>
  <c r="I26" i="1"/>
  <c r="I29" i="1"/>
  <c r="I30" i="1"/>
  <c r="I31" i="1"/>
  <c r="I32" i="1"/>
  <c r="F11" i="1"/>
  <c r="F12" i="1"/>
  <c r="F17" i="1"/>
  <c r="F18" i="1"/>
  <c r="F23" i="1"/>
  <c r="F24" i="1"/>
  <c r="F29" i="1"/>
  <c r="F3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8" i="1"/>
  <c r="L8" i="1" s="1"/>
  <c r="D11" i="1"/>
  <c r="N11" i="1" s="1"/>
  <c r="D12" i="1"/>
  <c r="N12" i="1" s="1"/>
  <c r="D13" i="1"/>
  <c r="J13" i="1" s="1"/>
  <c r="D14" i="1"/>
  <c r="J14" i="1" s="1"/>
  <c r="D17" i="1"/>
  <c r="T17" i="1" s="1"/>
  <c r="D18" i="1"/>
  <c r="N18" i="1" s="1"/>
  <c r="D19" i="1"/>
  <c r="N19" i="1" s="1"/>
  <c r="D20" i="1"/>
  <c r="T20" i="1" s="1"/>
  <c r="D23" i="1"/>
  <c r="N23" i="1" s="1"/>
  <c r="D24" i="1"/>
  <c r="N24" i="1" s="1"/>
  <c r="D25" i="1"/>
  <c r="J25" i="1" s="1"/>
  <c r="D26" i="1"/>
  <c r="F26" i="1" s="1"/>
  <c r="D29" i="1"/>
  <c r="T29" i="1" s="1"/>
  <c r="D30" i="1"/>
  <c r="J30" i="1" s="1"/>
  <c r="D31" i="1"/>
  <c r="N31" i="1" s="1"/>
  <c r="D32" i="1"/>
  <c r="L32" i="1" s="1"/>
  <c r="J22" i="1" l="1"/>
  <c r="T22" i="1"/>
  <c r="L22" i="1"/>
  <c r="F22" i="1"/>
  <c r="N22" i="1"/>
  <c r="T21" i="1"/>
  <c r="J21" i="1"/>
  <c r="N21" i="1"/>
  <c r="L21" i="1"/>
  <c r="F21" i="1"/>
  <c r="T28" i="1"/>
  <c r="L28" i="1"/>
  <c r="F28" i="1"/>
  <c r="J28" i="1"/>
  <c r="N28" i="1"/>
  <c r="J10" i="1"/>
  <c r="T10" i="1"/>
  <c r="L10" i="1"/>
  <c r="F10" i="1"/>
  <c r="N10" i="1"/>
  <c r="T27" i="1"/>
  <c r="L27" i="1"/>
  <c r="F27" i="1"/>
  <c r="J27" i="1"/>
  <c r="N27" i="1"/>
  <c r="T9" i="1"/>
  <c r="F9" i="1"/>
  <c r="J9" i="1"/>
  <c r="N9" i="1"/>
  <c r="L9" i="1"/>
  <c r="N16" i="1"/>
  <c r="J16" i="1"/>
  <c r="T16" i="1"/>
  <c r="L16" i="1"/>
  <c r="F16" i="1"/>
  <c r="T33" i="1"/>
  <c r="J33" i="1"/>
  <c r="N33" i="1"/>
  <c r="L33" i="1"/>
  <c r="F33" i="1"/>
  <c r="T15" i="1"/>
  <c r="L15" i="1"/>
  <c r="F15" i="1"/>
  <c r="J15" i="1"/>
  <c r="N15" i="1"/>
  <c r="N26" i="1"/>
  <c r="J31" i="1"/>
  <c r="J19" i="1"/>
  <c r="N29" i="1"/>
  <c r="N17" i="1"/>
  <c r="F32" i="1"/>
  <c r="F20" i="1"/>
  <c r="F14" i="1"/>
  <c r="F8" i="1"/>
  <c r="J24" i="1"/>
  <c r="J18" i="1"/>
  <c r="J12" i="1"/>
  <c r="L26" i="1"/>
  <c r="L20" i="1"/>
  <c r="L14" i="1"/>
  <c r="T32" i="1"/>
  <c r="T26" i="1"/>
  <c r="T14" i="1"/>
  <c r="T8" i="1"/>
  <c r="F31" i="1"/>
  <c r="F25" i="1"/>
  <c r="F19" i="1"/>
  <c r="F13" i="1"/>
  <c r="J29" i="1"/>
  <c r="J23" i="1"/>
  <c r="J17" i="1"/>
  <c r="J11" i="1"/>
  <c r="L31" i="1"/>
  <c r="L25" i="1"/>
  <c r="L19" i="1"/>
  <c r="L13" i="1"/>
  <c r="T31" i="1"/>
  <c r="T25" i="1"/>
  <c r="T19" i="1"/>
  <c r="T13" i="1"/>
  <c r="N14" i="1"/>
  <c r="L29" i="1"/>
  <c r="L23" i="1"/>
  <c r="L17" i="1"/>
  <c r="L11" i="1"/>
  <c r="N25" i="1"/>
  <c r="N13" i="1"/>
  <c r="T23" i="1"/>
  <c r="T11" i="1"/>
  <c r="J32" i="1"/>
  <c r="J26" i="1"/>
  <c r="J20" i="1"/>
  <c r="J8" i="1"/>
  <c r="N30" i="1"/>
  <c r="N20" i="1"/>
  <c r="N32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<sst xmlns="http://schemas.openxmlformats.org/spreadsheetml/2006/main" count="728" uniqueCount="314">
  <si>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</si>
  <si>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</si>
  <si>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</si>
  <si>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</si>
  <si>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</si>
  <si>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</si>
  <si>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</si>
  <si>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</si>
  <si>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</si>
  <si>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</si>
  <si>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</si>
  <si>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</si>
  <si>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</si>
  <si>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</si>
  <si>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</si>
  <si>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</si>
  <si>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</si>
  <si>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</si>
  <si>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</si>
  <si>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</si>
  <si>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</si>
  <si>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</si>
  <si>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</si>
  <si>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</si>
  <si>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</si>
  <si>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</si>
  <si>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</si>
  <si>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</si>
  <si>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</si>
  <si>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</si>
  <si>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</si>
  <si>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</si>
  <si>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</si>
  <si>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</si>
  <si>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</si>
  <si>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</si>
  <si>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</si>
  <si>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</si>
  <si>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</si>
  <si>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</si>
  <si>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</si>
  <si>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</si>
  <si>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</si>
  <si>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</si>
  <si>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</si>
  <si>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</si>
  <si>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</si>
  <si>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</si>
  <si>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</si>
  <si>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</si>
  <si>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</si>
  <si>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</si>
  <si>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</si>
  <si>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</si>
  <si>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</si>
  <si>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</si>
  <si>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</si>
  <si>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</si>
  <si>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</si>
  <si>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</si>
  <si>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</si>
  <si>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</si>
  <si>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</si>
  <si>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</si>
  <si>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</si>
  <si>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</si>
  <si>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</si>
  <si>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</si>
  <si>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</si>
  <si>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</si>
  <si>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</si>
  <si>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</si>
  <si>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</si>
  <si>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</si>
  <si>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</si>
  <si>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</si>
  <si>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</si>
  <si>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</si>
  <si>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</si>
  <si>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</si>
  <si>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</si>
  <si>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</si>
  <si>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</si>
  <si>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</si>
  <si>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</si>
  <si>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</si>
  <si>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</si>
  <si>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</si>
  <si>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</si>
  <si>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</si>
  <si>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</si>
  <si>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</si>
  <si>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</si>
  <si>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</si>
  <si>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</si>
  <si>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</si>
  <si>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</si>
  <si>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</si>
  <si>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</si>
  <si>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</si>
  <si>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</si>
  <si>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</si>
  <si>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</si>
  <si>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</si>
  <si>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</si>
  <si>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</si>
  <si>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</si>
  <si>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</si>
  <si>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</si>
  <si>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</si>
  <si>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</si>
  <si>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</si>
  <si>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</si>
  <si>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</si>
  <si>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</si>
  <si>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</si>
  <si>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</si>
  <si>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</si>
  <si>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</si>
  <si>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</si>
  <si>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</si>
  <si>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</si>
  <si>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</si>
  <si>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</si>
  <si>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</si>
  <si>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</si>
  <si>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</si>
  <si>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</si>
  <si>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</si>
  <si>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</si>
  <si>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</si>
  <si>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</si>
  <si>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</si>
  <si>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</si>
  <si>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</si>
  <si>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</si>
  <si>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</si>
  <si>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</si>
  <si>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</si>
  <si>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</si>
  <si>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</si>
  <si>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</si>
  <si>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</si>
  <si>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</si>
  <si>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</si>
  <si>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</si>
  <si>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</si>
  <si>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</si>
  <si>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</si>
  <si>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</si>
  <si>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</si>
  <si>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</si>
  <si>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</si>
  <si>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</si>
  <si>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</si>
  <si>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</si>
  <si>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</si>
  <si>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</si>
  <si>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</si>
  <si>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</si>
  <si>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</si>
  <si>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</si>
  <si>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</si>
  <si>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</si>
  <si>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</si>
  <si>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</si>
  <si>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</si>
  <si>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</si>
  <si>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</si>
  <si>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</si>
  <si>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</si>
  <si>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</si>
  <si>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</si>
  <si>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</si>
  <si>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</si>
  <si>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</si>
  <si>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</si>
  <si>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</si>
  <si>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</si>
  <si>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</si>
  <si>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</si>
  <si>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</si>
  <si>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</si>
  <si>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</si>
  <si>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</si>
  <si>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</si>
  <si>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</si>
  <si>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</si>
  <si>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</si>
  <si>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</si>
  <si>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</si>
  <si>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</si>
  <si>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</si>
  <si>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</si>
  <si>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</si>
  <si>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</si>
  <si>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</si>
  <si>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</si>
  <si>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</si>
  <si>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</si>
  <si>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</si>
  <si>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</si>
  <si>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</si>
  <si>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</si>
  <si>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</si>
  <si>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</si>
  <si>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</si>
  <si>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</si>
  <si>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</si>
  <si>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</si>
  <si>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</si>
  <si>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</si>
  <si>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</si>
  <si>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</si>
  <si>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</si>
  <si>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</si>
  <si>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</si>
  <si>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</si>
  <si>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</si>
  <si>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</si>
  <si>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</si>
  <si>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</si>
  <si>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</si>
  <si>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</si>
  <si>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</si>
  <si>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</si>
  <si>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</si>
  <si>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</si>
  <si>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</si>
  <si>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</si>
  <si>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</si>
  <si>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</si>
  <si>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</si>
  <si>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</si>
  <si>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</si>
  <si>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</si>
  <si>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</si>
  <si>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</si>
  <si>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</si>
  <si>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</si>
  <si>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</si>
  <si>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</si>
  <si>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</si>
  <si>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</si>
  <si>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</si>
  <si>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</si>
  <si>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</si>
  <si>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</si>
  <si>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</si>
  <si>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</si>
  <si>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</si>
  <si>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</si>
  <si>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</si>
  <si>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</si>
  <si>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</si>
  <si>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</si>
  <si>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</si>
  <si>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45000</t>
  </si>
  <si>
    <t>水洗化人口等（令和4年度実績）</t>
    <phoneticPr fontId="3"/>
  </si>
  <si>
    <t>し尿処理の状況（令和4年度実績）</t>
    <phoneticPr fontId="3"/>
  </si>
  <si>
    <t>45201</t>
  </si>
  <si>
    <t>宮崎市</t>
  </si>
  <si>
    <t/>
  </si>
  <si>
    <t>○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</si>
  <si>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</si>
  <si>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</si>
  <si>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</si>
  <si>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</si>
  <si>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</si>
  <si>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</si>
  <si>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</si>
  <si>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</si>
  <si>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</si>
  <si>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</si>
  <si>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</si>
  <si>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</si>
  <si>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</si>
  <si>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</si>
  <si>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</si>
  <si>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</si>
  <si>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</si>
  <si>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</si>
  <si>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</si>
  <si>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</si>
  <si>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</si>
  <si>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</si>
  <si>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</si>
  <si>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</si>
  <si>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</si>
  <si>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</si>
  <si>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</si>
  <si>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</si>
  <si>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</si>
  <si>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</si>
  <si>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</si>
  <si>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</si>
  <si>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</si>
  <si>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</si>
  <si>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</si>
  <si>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</si>
  <si>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</si>
  <si>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</si>
  <si>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</si>
  <si>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</si>
  <si>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</si>
  <si>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</si>
  <si>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</si>
  <si>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美郷町</t>
  </si>
  <si>
    <t>45441</t>
  </si>
  <si>
    <t>高千穂町</t>
  </si>
  <si>
    <t>45442</t>
  </si>
  <si>
    <t>日之影町</t>
  </si>
  <si>
    <t>45443</t>
  </si>
  <si>
    <t>五ヶ瀬町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</si>
</sst>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9</v>
      </c>
      <c r="B7" s="108" t="s">
        <v>257</v>
      </c>
      <c r="C7" s="92" t="s">
        <v>199</v>
      </c>
      <c r="D7" s="93">
        <f>+SUM(E7,+I7)</f>
        <v>1069891</v>
      </c>
      <c r="E7" s="93">
        <f>+SUM(G7+H7)</f>
        <v>67273</v>
      </c>
      <c r="F7" s="94">
        <f>IF(D7&gt;0,E7/D7*100,"-")</f>
        <v>6.2878367983280548</v>
      </c>
      <c r="G7" s="93">
        <f>SUM(G$8:G$207)</f>
        <v>67273</v>
      </c>
      <c r="H7" s="93">
        <f>SUM(H$8:H$207)</f>
        <v>0</v>
      </c>
      <c r="I7" s="93">
        <f>+SUM(K7,+M7,O7+P7)</f>
        <v>1002618</v>
      </c>
      <c r="J7" s="94">
        <f>IF(D7&gt;0,I7/D7*100,"-")</f>
        <v>93.712163201671956</v>
      </c>
      <c r="K7" s="93">
        <f>SUM(K$8:K$207)</f>
        <v>610102</v>
      </c>
      <c r="L7" s="94">
        <f>IF(D7&gt;0,K7/D7*100,"-")</f>
        <v>57.024687561630103</v>
      </c>
      <c r="M7" s="93">
        <f>SUM(M$8:M$207)</f>
        <v>0</v>
      </c>
      <c r="N7" s="94">
        <f>IF(D7&gt;0,M7/D7*100,"-")</f>
        <v>0</v>
      </c>
      <c r="O7" s="91">
        <f>SUM(O$8:O$207)</f>
        <v>34526</v>
      </c>
      <c r="P7" s="93">
        <f>SUM(Q7:S7)</f>
        <v>357990</v>
      </c>
      <c r="Q7" s="93">
        <f>SUM(Q$8:Q$207)</f>
        <v>94208</v>
      </c>
      <c r="R7" s="93">
        <f>SUM(R$8:R$207)</f>
        <v>248040</v>
      </c>
      <c r="S7" s="93">
        <f>SUM(S$8:S$207)</f>
        <v>15742</v>
      </c>
      <c r="T7" s="94">
        <f>IF(D7&gt;0,P7/D7*100,"-")</f>
        <v>33.46041793042469</v>
      </c>
      <c r="U7" s="93">
        <f>SUM(U$8:U$207)</f>
        <v>7968</v>
      </c>
      <c r="V7" s="95">
        <f t="shared" ref="V7:AC7" si="0">COUNTIF(V$8:V$207,"○")</f>
        <v>15</v>
      </c>
      <c r="W7" s="95">
        <f t="shared" si="0"/>
        <v>0</v>
      </c>
      <c r="X7" s="95">
        <f t="shared" si="0"/>
        <v>2</v>
      </c>
      <c r="Y7" s="95">
        <f t="shared" si="0"/>
        <v>9</v>
      </c>
      <c r="Z7" s="95">
        <f t="shared" si="0"/>
        <v>11</v>
      </c>
      <c r="AA7" s="95">
        <f t="shared" si="0"/>
        <v>1</v>
      </c>
      <c r="AB7" s="95">
        <f t="shared" si="0"/>
        <v>2</v>
      </c>
      <c r="AC7" s="95">
        <f t="shared" si="0"/>
        <v>12</v>
      </c>
    </row>
    <row r="8" spans="1:31" ht="13.5" customHeight="1">
      <c r="A8" s="85" t="s">
        <v>9</v>
      </c>
      <c r="B8" s="86" t="s">
        <v>260</v>
      </c>
      <c r="C8" s="85" t="s">
        <v>261</v>
      </c>
      <c r="D8" s="87">
        <f>+SUM(E8,+I8)</f>
        <v>399927</v>
      </c>
      <c r="E8" s="87">
        <f>+SUM(G8+H8)</f>
        <v>9499</v>
      </c>
      <c r="F8" s="106">
        <f>IF(D8&gt;0,E8/D8*100,"-")</f>
        <v>2.3751834709834543</v>
      </c>
      <c r="G8" s="87">
        <v>9499</v>
      </c>
      <c r="H8" s="87">
        <v>0</v>
      </c>
      <c r="I8" s="87">
        <f>+SUM(K8,+M8,O8+P8)</f>
        <v>390428</v>
      </c>
      <c r="J8" s="88">
        <f>IF(D8&gt;0,I8/D8*100,"-")</f>
        <v>97.624816529016542</v>
      </c>
      <c r="K8" s="87">
        <v>343826</v>
      </c>
      <c r="L8" s="88">
        <f>IF(D8&gt;0,K8/D8*100,"-")</f>
        <v>85.972189924661251</v>
      </c>
      <c r="M8" s="87">
        <v>0</v>
      </c>
      <c r="N8" s="88">
        <f>IF(D8&gt;0,M8/D8*100,"-")</f>
        <v>0</v>
      </c>
      <c r="O8" s="87">
        <v>11087</v>
      </c>
      <c r="P8" s="87">
        <f>SUM(Q8:S8)</f>
        <v>35515</v>
      </c>
      <c r="Q8" s="87">
        <v>11878</v>
      </c>
      <c r="R8" s="87">
        <v>23637</v>
      </c>
      <c r="S8" s="87">
        <v>0</v>
      </c>
      <c r="T8" s="88">
        <f>IF(D8&gt;0,P8/D8*100,"-")</f>
        <v>8.8803706676468455</v>
      </c>
      <c r="U8" s="87">
        <v>2576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9</v>
      </c>
      <c r="B9" s="86" t="s">
        <v>264</v>
      </c>
      <c r="C9" s="85" t="s">
        <v>265</v>
      </c>
      <c r="D9" s="87">
        <f>+SUM(E9,+I9)</f>
        <v>161808</v>
      </c>
      <c r="E9" s="87">
        <f>+SUM(G9+H9)</f>
        <v>7443</v>
      </c>
      <c r="F9" s="106">
        <f>IF(D9&gt;0,E9/D9*100,"-")</f>
        <v>4.5998961732423611</v>
      </c>
      <c r="G9" s="87">
        <v>7443</v>
      </c>
      <c r="H9" s="87">
        <v>0</v>
      </c>
      <c r="I9" s="87">
        <f>+SUM(K9,+M9,O9+P9)</f>
        <v>154365</v>
      </c>
      <c r="J9" s="88">
        <f>IF(D9&gt;0,I9/D9*100,"-")</f>
        <v>95.400103826757643</v>
      </c>
      <c r="K9" s="87">
        <v>71854</v>
      </c>
      <c r="L9" s="88">
        <f>IF(D9&gt;0,K9/D9*100,"-")</f>
        <v>44.40695144863048</v>
      </c>
      <c r="M9" s="87">
        <v>0</v>
      </c>
      <c r="N9" s="88">
        <f>IF(D9&gt;0,M9/D9*100,"-")</f>
        <v>0</v>
      </c>
      <c r="O9" s="87">
        <v>11565</v>
      </c>
      <c r="P9" s="87">
        <f>SUM(Q9:S9)</f>
        <v>70946</v>
      </c>
      <c r="Q9" s="87">
        <v>8327</v>
      </c>
      <c r="R9" s="87">
        <v>62619</v>
      </c>
      <c r="S9" s="87">
        <v>0</v>
      </c>
      <c r="T9" s="88">
        <f>IF(D9&gt;0,P9/D9*100,"-")</f>
        <v>43.845792544249974</v>
      </c>
      <c r="U9" s="87">
        <v>1787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9</v>
      </c>
      <c r="B10" s="86" t="s">
        <v>266</v>
      </c>
      <c r="C10" s="85" t="s">
        <v>267</v>
      </c>
      <c r="D10" s="87">
        <f>+SUM(E10,+I10)</f>
        <v>117887</v>
      </c>
      <c r="E10" s="87">
        <f>+SUM(G10+H10)</f>
        <v>2653</v>
      </c>
      <c r="F10" s="106">
        <f>IF(D10&gt;0,E10/D10*100,"-")</f>
        <v>2.250460186449736</v>
      </c>
      <c r="G10" s="87">
        <v>2653</v>
      </c>
      <c r="H10" s="87">
        <v>0</v>
      </c>
      <c r="I10" s="87">
        <f>+SUM(K10,+M10,O10+P10)</f>
        <v>115234</v>
      </c>
      <c r="J10" s="88">
        <f>IF(D10&gt;0,I10/D10*100,"-")</f>
        <v>97.749539813550271</v>
      </c>
      <c r="K10" s="87">
        <v>87478</v>
      </c>
      <c r="L10" s="88">
        <f>IF(D10&gt;0,K10/D10*100,"-")</f>
        <v>74.204958986147744</v>
      </c>
      <c r="M10" s="87">
        <v>0</v>
      </c>
      <c r="N10" s="88">
        <f>IF(D10&gt;0,M10/D10*100,"-")</f>
        <v>0</v>
      </c>
      <c r="O10" s="87">
        <v>4277</v>
      </c>
      <c r="P10" s="87">
        <f>SUM(Q10:S10)</f>
        <v>23479</v>
      </c>
      <c r="Q10" s="87">
        <v>5330</v>
      </c>
      <c r="R10" s="87">
        <v>15862</v>
      </c>
      <c r="S10" s="87">
        <v>2287</v>
      </c>
      <c r="T10" s="88">
        <f>IF(D10&gt;0,P10/D10*100,"-")</f>
        <v>19.916530236582489</v>
      </c>
      <c r="U10" s="87">
        <v>496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9</v>
      </c>
      <c r="B11" s="86" t="s">
        <v>268</v>
      </c>
      <c r="C11" s="85" t="s">
        <v>269</v>
      </c>
      <c r="D11" s="87">
        <f>+SUM(E11,+I11)</f>
        <v>50212</v>
      </c>
      <c r="E11" s="87">
        <f>+SUM(G11+H11)</f>
        <v>7345</v>
      </c>
      <c r="F11" s="106">
        <f>IF(D11&gt;0,E11/D11*100,"-")</f>
        <v>14.627977375926074</v>
      </c>
      <c r="G11" s="87">
        <v>7345</v>
      </c>
      <c r="H11" s="87">
        <v>0</v>
      </c>
      <c r="I11" s="87">
        <f>+SUM(K11,+M11,O11+P11)</f>
        <v>42867</v>
      </c>
      <c r="J11" s="88">
        <f>IF(D11&gt;0,I11/D11*100,"-")</f>
        <v>85.372022624073935</v>
      </c>
      <c r="K11" s="87">
        <v>16809</v>
      </c>
      <c r="L11" s="88">
        <f>IF(D11&gt;0,K11/D11*100,"-")</f>
        <v>33.476061499243208</v>
      </c>
      <c r="M11" s="87">
        <v>0</v>
      </c>
      <c r="N11" s="88">
        <f>IF(D11&gt;0,M11/D11*100,"-")</f>
        <v>0</v>
      </c>
      <c r="O11" s="87">
        <v>590</v>
      </c>
      <c r="P11" s="87">
        <f>SUM(Q11:S11)</f>
        <v>25468</v>
      </c>
      <c r="Q11" s="87">
        <v>12078</v>
      </c>
      <c r="R11" s="87">
        <v>13390</v>
      </c>
      <c r="S11" s="87">
        <v>0</v>
      </c>
      <c r="T11" s="88">
        <f>IF(D11&gt;0,P11/D11*100,"-")</f>
        <v>50.720943200828486</v>
      </c>
      <c r="U11" s="87">
        <v>420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9</v>
      </c>
      <c r="B12" s="86" t="s">
        <v>270</v>
      </c>
      <c r="C12" s="85" t="s">
        <v>271</v>
      </c>
      <c r="D12" s="87">
        <f>+SUM(E12,+I12)</f>
        <v>43643</v>
      </c>
      <c r="E12" s="87">
        <f>+SUM(G12+H12)</f>
        <v>4857</v>
      </c>
      <c r="F12" s="106">
        <f>IF(D12&gt;0,E12/D12*100,"-")</f>
        <v>11.128932474852784</v>
      </c>
      <c r="G12" s="87">
        <v>4857</v>
      </c>
      <c r="H12" s="87">
        <v>0</v>
      </c>
      <c r="I12" s="87">
        <f>+SUM(K12,+M12,O12+P12)</f>
        <v>38786</v>
      </c>
      <c r="J12" s="88">
        <f>IF(D12&gt;0,I12/D12*100,"-")</f>
        <v>88.871067525147225</v>
      </c>
      <c r="K12" s="87">
        <v>8644</v>
      </c>
      <c r="L12" s="88">
        <f>IF(D12&gt;0,K12/D12*100,"-")</f>
        <v>19.806154480672731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30142</v>
      </c>
      <c r="Q12" s="87">
        <v>0</v>
      </c>
      <c r="R12" s="87">
        <v>19264</v>
      </c>
      <c r="S12" s="87">
        <v>10878</v>
      </c>
      <c r="T12" s="88">
        <f>IF(D12&gt;0,P12/D12*100,"-")</f>
        <v>69.06491304447448</v>
      </c>
      <c r="U12" s="87">
        <v>543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9</v>
      </c>
      <c r="B13" s="86" t="s">
        <v>272</v>
      </c>
      <c r="C13" s="85" t="s">
        <v>273</v>
      </c>
      <c r="D13" s="87">
        <f>+SUM(E13,+I13)</f>
        <v>59598</v>
      </c>
      <c r="E13" s="87">
        <f>+SUM(G13+H13)</f>
        <v>2814</v>
      </c>
      <c r="F13" s="106">
        <f>IF(D13&gt;0,E13/D13*100,"-")</f>
        <v>4.7216349541930933</v>
      </c>
      <c r="G13" s="87">
        <v>2814</v>
      </c>
      <c r="H13" s="87">
        <v>0</v>
      </c>
      <c r="I13" s="87">
        <f>+SUM(K13,+M13,O13+P13)</f>
        <v>56784</v>
      </c>
      <c r="J13" s="88">
        <f>IF(D13&gt;0,I13/D13*100,"-")</f>
        <v>95.278365045806908</v>
      </c>
      <c r="K13" s="87">
        <v>32094</v>
      </c>
      <c r="L13" s="88">
        <f>IF(D13&gt;0,K13/D13*100,"-")</f>
        <v>53.850800362428274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24690</v>
      </c>
      <c r="Q13" s="87">
        <v>10487</v>
      </c>
      <c r="R13" s="87">
        <v>14203</v>
      </c>
      <c r="S13" s="87">
        <v>0</v>
      </c>
      <c r="T13" s="88">
        <f>IF(D13&gt;0,P13/D13*100,"-")</f>
        <v>41.427564683378634</v>
      </c>
      <c r="U13" s="87">
        <v>357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9</v>
      </c>
      <c r="B14" s="86" t="s">
        <v>274</v>
      </c>
      <c r="C14" s="85" t="s">
        <v>275</v>
      </c>
      <c r="D14" s="87">
        <f>+SUM(E14,+I14)</f>
        <v>17101</v>
      </c>
      <c r="E14" s="87">
        <f>+SUM(G14+H14)</f>
        <v>2740</v>
      </c>
      <c r="F14" s="106">
        <f>IF(D14&gt;0,E14/D14*100,"-")</f>
        <v>16.022454827203088</v>
      </c>
      <c r="G14" s="87">
        <v>2740</v>
      </c>
      <c r="H14" s="87">
        <v>0</v>
      </c>
      <c r="I14" s="87">
        <f>+SUM(K14,+M14,O14+P14)</f>
        <v>14361</v>
      </c>
      <c r="J14" s="88">
        <f>IF(D14&gt;0,I14/D14*100,"-")</f>
        <v>83.977545172796908</v>
      </c>
      <c r="K14" s="87">
        <v>2718</v>
      </c>
      <c r="L14" s="88">
        <f>IF(D14&gt;0,K14/D14*100,"-")</f>
        <v>15.893807379685398</v>
      </c>
      <c r="M14" s="87">
        <v>0</v>
      </c>
      <c r="N14" s="88">
        <f>IF(D14&gt;0,M14/D14*100,"-")</f>
        <v>0</v>
      </c>
      <c r="O14" s="87">
        <v>455</v>
      </c>
      <c r="P14" s="87">
        <f>SUM(Q14:S14)</f>
        <v>11188</v>
      </c>
      <c r="Q14" s="87">
        <v>3353</v>
      </c>
      <c r="R14" s="87">
        <v>7835</v>
      </c>
      <c r="S14" s="87">
        <v>0</v>
      </c>
      <c r="T14" s="88">
        <f>IF(D14&gt;0,P14/D14*100,"-")</f>
        <v>65.423074673995671</v>
      </c>
      <c r="U14" s="87">
        <v>103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9</v>
      </c>
      <c r="B15" s="86" t="s">
        <v>276</v>
      </c>
      <c r="C15" s="85" t="s">
        <v>277</v>
      </c>
      <c r="D15" s="87">
        <f>+SUM(E15,+I15)</f>
        <v>28924</v>
      </c>
      <c r="E15" s="87">
        <f>+SUM(G15+H15)</f>
        <v>3336</v>
      </c>
      <c r="F15" s="106">
        <f>IF(D15&gt;0,E15/D15*100,"-")</f>
        <v>11.533674457198174</v>
      </c>
      <c r="G15" s="87">
        <v>3336</v>
      </c>
      <c r="H15" s="87">
        <v>0</v>
      </c>
      <c r="I15" s="87">
        <f>+SUM(K15,+M15,O15+P15)</f>
        <v>25588</v>
      </c>
      <c r="J15" s="88">
        <f>IF(D15&gt;0,I15/D15*100,"-")</f>
        <v>88.466325542801826</v>
      </c>
      <c r="K15" s="87">
        <v>13817</v>
      </c>
      <c r="L15" s="88">
        <f>IF(D15&gt;0,K15/D15*100,"-")</f>
        <v>47.770017978149632</v>
      </c>
      <c r="M15" s="87">
        <v>0</v>
      </c>
      <c r="N15" s="88">
        <f>IF(D15&gt;0,M15/D15*100,"-")</f>
        <v>0</v>
      </c>
      <c r="O15" s="87">
        <v>2089</v>
      </c>
      <c r="P15" s="87">
        <f>SUM(Q15:S15)</f>
        <v>9682</v>
      </c>
      <c r="Q15" s="87">
        <v>1954</v>
      </c>
      <c r="R15" s="87">
        <v>7728</v>
      </c>
      <c r="S15" s="87">
        <v>0</v>
      </c>
      <c r="T15" s="88">
        <f>IF(D15&gt;0,P15/D15*100,"-")</f>
        <v>33.473931683031395</v>
      </c>
      <c r="U15" s="87">
        <v>148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9</v>
      </c>
      <c r="B16" s="86" t="s">
        <v>278</v>
      </c>
      <c r="C16" s="85" t="s">
        <v>279</v>
      </c>
      <c r="D16" s="87">
        <f>+SUM(E16,+I16)</f>
        <v>18095</v>
      </c>
      <c r="E16" s="87">
        <f>+SUM(G16+H16)</f>
        <v>3474</v>
      </c>
      <c r="F16" s="106">
        <f>IF(D16&gt;0,E16/D16*100,"-")</f>
        <v>19.198673666758772</v>
      </c>
      <c r="G16" s="87">
        <v>3474</v>
      </c>
      <c r="H16" s="87">
        <v>0</v>
      </c>
      <c r="I16" s="87">
        <f>+SUM(K16,+M16,O16+P16)</f>
        <v>14621</v>
      </c>
      <c r="J16" s="88">
        <f>IF(D16&gt;0,I16/D16*100,"-")</f>
        <v>80.801326333241235</v>
      </c>
      <c r="K16" s="87">
        <v>0</v>
      </c>
      <c r="L16" s="88">
        <f>IF(D16&gt;0,K16/D16*100,"-")</f>
        <v>0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14621</v>
      </c>
      <c r="Q16" s="87">
        <v>14621</v>
      </c>
      <c r="R16" s="87">
        <v>0</v>
      </c>
      <c r="S16" s="87">
        <v>0</v>
      </c>
      <c r="T16" s="88">
        <f>IF(D16&gt;0,P16/D16*100,"-")</f>
        <v>80.801326333241235</v>
      </c>
      <c r="U16" s="87">
        <v>367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9</v>
      </c>
      <c r="B17" s="86" t="s">
        <v>280</v>
      </c>
      <c r="C17" s="85" t="s">
        <v>281</v>
      </c>
      <c r="D17" s="87">
        <f>+SUM(E17,+I17)</f>
        <v>25973</v>
      </c>
      <c r="E17" s="87">
        <f>+SUM(G17+H17)</f>
        <v>2226</v>
      </c>
      <c r="F17" s="106">
        <f>IF(D17&gt;0,E17/D17*100,"-")</f>
        <v>8.5704385323220258</v>
      </c>
      <c r="G17" s="87">
        <v>2226</v>
      </c>
      <c r="H17" s="87">
        <v>0</v>
      </c>
      <c r="I17" s="87">
        <f>+SUM(K17,+M17,O17+P17)</f>
        <v>23747</v>
      </c>
      <c r="J17" s="88">
        <f>IF(D17&gt;0,I17/D17*100,"-")</f>
        <v>91.429561467677985</v>
      </c>
      <c r="K17" s="87">
        <v>7506</v>
      </c>
      <c r="L17" s="88">
        <f>IF(D17&gt;0,K17/D17*100,"-")</f>
        <v>28.899241520040043</v>
      </c>
      <c r="M17" s="87">
        <v>0</v>
      </c>
      <c r="N17" s="88">
        <f>IF(D17&gt;0,M17/D17*100,"-")</f>
        <v>0</v>
      </c>
      <c r="O17" s="87">
        <v>1489</v>
      </c>
      <c r="P17" s="87">
        <f>SUM(Q17:S17)</f>
        <v>14752</v>
      </c>
      <c r="Q17" s="87">
        <v>4173</v>
      </c>
      <c r="R17" s="87">
        <v>10579</v>
      </c>
      <c r="S17" s="87">
        <v>0</v>
      </c>
      <c r="T17" s="88">
        <f>IF(D17&gt;0,P17/D17*100,"-")</f>
        <v>56.797443499018208</v>
      </c>
      <c r="U17" s="87">
        <v>156</v>
      </c>
      <c r="V17" s="85"/>
      <c r="W17" s="85"/>
      <c r="X17" s="85" t="s">
        <v>263</v>
      </c>
      <c r="Y17" s="85"/>
      <c r="Z17" s="85"/>
      <c r="AA17" s="85"/>
      <c r="AB17" s="85" t="s">
        <v>263</v>
      </c>
      <c r="AC17" s="85"/>
      <c r="AD17" s="184" t="s">
        <v>262</v>
      </c>
    </row>
    <row r="18" spans="1:30" ht="13.5" customHeight="1">
      <c r="A18" s="85" t="s">
        <v>9</v>
      </c>
      <c r="B18" s="86" t="s">
        <v>282</v>
      </c>
      <c r="C18" s="85" t="s">
        <v>283</v>
      </c>
      <c r="D18" s="87">
        <f>+SUM(E18,+I18)</f>
        <v>8878</v>
      </c>
      <c r="E18" s="87">
        <f>+SUM(G18+H18)</f>
        <v>865</v>
      </c>
      <c r="F18" s="106">
        <f>IF(D18&gt;0,E18/D18*100,"-")</f>
        <v>9.743185402117593</v>
      </c>
      <c r="G18" s="87">
        <v>865</v>
      </c>
      <c r="H18" s="87">
        <v>0</v>
      </c>
      <c r="I18" s="87">
        <f>+SUM(K18,+M18,O18+P18)</f>
        <v>8013</v>
      </c>
      <c r="J18" s="88">
        <f>IF(D18&gt;0,I18/D18*100,"-")</f>
        <v>90.256814597882411</v>
      </c>
      <c r="K18" s="87">
        <v>0</v>
      </c>
      <c r="L18" s="88">
        <f>IF(D18&gt;0,K18/D18*100,"-")</f>
        <v>0</v>
      </c>
      <c r="M18" s="87">
        <v>0</v>
      </c>
      <c r="N18" s="88">
        <f>IF(D18&gt;0,M18/D18*100,"-")</f>
        <v>0</v>
      </c>
      <c r="O18" s="87">
        <v>465</v>
      </c>
      <c r="P18" s="87">
        <f>SUM(Q18:S18)</f>
        <v>7548</v>
      </c>
      <c r="Q18" s="87">
        <v>2465</v>
      </c>
      <c r="R18" s="87">
        <v>5083</v>
      </c>
      <c r="S18" s="87">
        <v>0</v>
      </c>
      <c r="T18" s="88">
        <f>IF(D18&gt;0,P18/D18*100,"-")</f>
        <v>85.019148456859654</v>
      </c>
      <c r="U18" s="87">
        <v>37</v>
      </c>
      <c r="V18" s="85"/>
      <c r="W18" s="85"/>
      <c r="X18" s="85"/>
      <c r="Y18" s="85" t="s">
        <v>263</v>
      </c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9</v>
      </c>
      <c r="B19" s="86" t="s">
        <v>284</v>
      </c>
      <c r="C19" s="85" t="s">
        <v>285</v>
      </c>
      <c r="D19" s="87">
        <f>+SUM(E19,+I19)</f>
        <v>18597</v>
      </c>
      <c r="E19" s="87">
        <f>+SUM(G19+H19)</f>
        <v>4982</v>
      </c>
      <c r="F19" s="106">
        <f>IF(D19&gt;0,E19/D19*100,"-")</f>
        <v>26.789267086089154</v>
      </c>
      <c r="G19" s="87">
        <v>4982</v>
      </c>
      <c r="H19" s="87">
        <v>0</v>
      </c>
      <c r="I19" s="87">
        <f>+SUM(K19,+M19,O19+P19)</f>
        <v>13615</v>
      </c>
      <c r="J19" s="88">
        <f>IF(D19&gt;0,I19/D19*100,"-")</f>
        <v>73.210732913910846</v>
      </c>
      <c r="K19" s="87">
        <v>6066</v>
      </c>
      <c r="L19" s="88">
        <f>IF(D19&gt;0,K19/D19*100,"-")</f>
        <v>32.618164220035489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7549</v>
      </c>
      <c r="Q19" s="87">
        <v>2181</v>
      </c>
      <c r="R19" s="87">
        <v>5368</v>
      </c>
      <c r="S19" s="87">
        <v>0</v>
      </c>
      <c r="T19" s="88">
        <f>IF(D19&gt;0,P19/D19*100,"-")</f>
        <v>40.592568693875357</v>
      </c>
      <c r="U19" s="87">
        <v>174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9</v>
      </c>
      <c r="B20" s="86" t="s">
        <v>286</v>
      </c>
      <c r="C20" s="85" t="s">
        <v>287</v>
      </c>
      <c r="D20" s="87">
        <f>+SUM(E20,+I20)</f>
        <v>7012</v>
      </c>
      <c r="E20" s="87">
        <f>+SUM(G20+H20)</f>
        <v>1186</v>
      </c>
      <c r="F20" s="106">
        <f>IF(D20&gt;0,E20/D20*100,"-")</f>
        <v>16.913861950941246</v>
      </c>
      <c r="G20" s="87">
        <v>1186</v>
      </c>
      <c r="H20" s="87">
        <v>0</v>
      </c>
      <c r="I20" s="87">
        <f>+SUM(K20,+M20,O20+P20)</f>
        <v>5826</v>
      </c>
      <c r="J20" s="88">
        <f>IF(D20&gt;0,I20/D20*100,"-")</f>
        <v>83.086138049058761</v>
      </c>
      <c r="K20" s="87">
        <v>2963</v>
      </c>
      <c r="L20" s="88">
        <f>IF(D20&gt;0,K20/D20*100,"-")</f>
        <v>42.256132344552192</v>
      </c>
      <c r="M20" s="87">
        <v>0</v>
      </c>
      <c r="N20" s="88">
        <f>IF(D20&gt;0,M20/D20*100,"-")</f>
        <v>0</v>
      </c>
      <c r="O20" s="87">
        <v>117</v>
      </c>
      <c r="P20" s="87">
        <f>SUM(Q20:S20)</f>
        <v>2746</v>
      </c>
      <c r="Q20" s="87">
        <v>0</v>
      </c>
      <c r="R20" s="87">
        <v>2746</v>
      </c>
      <c r="S20" s="87">
        <v>0</v>
      </c>
      <c r="T20" s="88">
        <f>IF(D20&gt;0,P20/D20*100,"-")</f>
        <v>39.161437535653164</v>
      </c>
      <c r="U20" s="87">
        <v>20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9</v>
      </c>
      <c r="B21" s="86" t="s">
        <v>288</v>
      </c>
      <c r="C21" s="85" t="s">
        <v>289</v>
      </c>
      <c r="D21" s="87">
        <f>+SUM(E21,+I21)</f>
        <v>19783</v>
      </c>
      <c r="E21" s="87">
        <f>+SUM(G21+H21)</f>
        <v>1835</v>
      </c>
      <c r="F21" s="106">
        <f>IF(D21&gt;0,E21/D21*100,"-")</f>
        <v>9.2756407016124953</v>
      </c>
      <c r="G21" s="87">
        <v>1835</v>
      </c>
      <c r="H21" s="87">
        <v>0</v>
      </c>
      <c r="I21" s="87">
        <f>+SUM(K21,+M21,O21+P21)</f>
        <v>17948</v>
      </c>
      <c r="J21" s="88">
        <f>IF(D21&gt;0,I21/D21*100,"-")</f>
        <v>90.724359298387498</v>
      </c>
      <c r="K21" s="87">
        <v>6283</v>
      </c>
      <c r="L21" s="88">
        <f>IF(D21&gt;0,K21/D21*100,"-")</f>
        <v>31.759591568518424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11665</v>
      </c>
      <c r="Q21" s="87">
        <v>5745</v>
      </c>
      <c r="R21" s="87">
        <v>5920</v>
      </c>
      <c r="S21" s="87">
        <v>0</v>
      </c>
      <c r="T21" s="88">
        <f>IF(D21&gt;0,P21/D21*100,"-")</f>
        <v>58.964767729869081</v>
      </c>
      <c r="U21" s="87">
        <v>73</v>
      </c>
      <c r="V21" s="85" t="s">
        <v>263</v>
      </c>
      <c r="W21" s="85"/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9</v>
      </c>
      <c r="B22" s="86" t="s">
        <v>290</v>
      </c>
      <c r="C22" s="85" t="s">
        <v>291</v>
      </c>
      <c r="D22" s="87">
        <f>+SUM(E22,+I22)</f>
        <v>16933</v>
      </c>
      <c r="E22" s="87">
        <f>+SUM(G22+H22)</f>
        <v>2668</v>
      </c>
      <c r="F22" s="106">
        <f>IF(D22&gt;0,E22/D22*100,"-")</f>
        <v>15.756215673536881</v>
      </c>
      <c r="G22" s="87">
        <v>2668</v>
      </c>
      <c r="H22" s="87">
        <v>0</v>
      </c>
      <c r="I22" s="87">
        <f>+SUM(K22,+M22,O22+P22)</f>
        <v>14265</v>
      </c>
      <c r="J22" s="88">
        <f>IF(D22&gt;0,I22/D22*100,"-")</f>
        <v>84.243784326463128</v>
      </c>
      <c r="K22" s="87">
        <v>0</v>
      </c>
      <c r="L22" s="88">
        <f>IF(D22&gt;0,K22/D22*100,"-")</f>
        <v>0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14265</v>
      </c>
      <c r="Q22" s="87">
        <v>2398</v>
      </c>
      <c r="R22" s="87">
        <v>9545</v>
      </c>
      <c r="S22" s="87">
        <v>2322</v>
      </c>
      <c r="T22" s="88">
        <f>IF(D22&gt;0,P22/D22*100,"-")</f>
        <v>84.243784326463128</v>
      </c>
      <c r="U22" s="87">
        <v>153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9</v>
      </c>
      <c r="B23" s="86" t="s">
        <v>292</v>
      </c>
      <c r="C23" s="85" t="s">
        <v>293</v>
      </c>
      <c r="D23" s="87">
        <f>+SUM(E23,+I23)</f>
        <v>1076</v>
      </c>
      <c r="E23" s="87">
        <f>+SUM(G23+H23)</f>
        <v>113</v>
      </c>
      <c r="F23" s="106">
        <f>IF(D23&gt;0,E23/D23*100,"-")</f>
        <v>10.50185873605948</v>
      </c>
      <c r="G23" s="87">
        <v>113</v>
      </c>
      <c r="H23" s="87">
        <v>0</v>
      </c>
      <c r="I23" s="87">
        <f>+SUM(K23,+M23,O23+P23)</f>
        <v>963</v>
      </c>
      <c r="J23" s="88">
        <f>IF(D23&gt;0,I23/D23*100,"-")</f>
        <v>89.498141263940525</v>
      </c>
      <c r="K23" s="87">
        <v>434</v>
      </c>
      <c r="L23" s="88">
        <f>IF(D23&gt;0,K23/D23*100,"-")</f>
        <v>40.334572490706321</v>
      </c>
      <c r="M23" s="87">
        <v>0</v>
      </c>
      <c r="N23" s="88">
        <f>IF(D23&gt;0,M23/D23*100,"-")</f>
        <v>0</v>
      </c>
      <c r="O23" s="87">
        <v>78</v>
      </c>
      <c r="P23" s="87">
        <f>SUM(Q23:S23)</f>
        <v>451</v>
      </c>
      <c r="Q23" s="87">
        <v>16</v>
      </c>
      <c r="R23" s="87">
        <v>435</v>
      </c>
      <c r="S23" s="87">
        <v>0</v>
      </c>
      <c r="T23" s="88">
        <f>IF(D23&gt;0,P23/D23*100,"-")</f>
        <v>41.914498141263941</v>
      </c>
      <c r="U23" s="87">
        <v>2</v>
      </c>
      <c r="V23" s="85" t="s">
        <v>263</v>
      </c>
      <c r="W23" s="85"/>
      <c r="X23" s="85"/>
      <c r="Y23" s="85"/>
      <c r="Z23" s="85"/>
      <c r="AA23" s="85" t="s">
        <v>263</v>
      </c>
      <c r="AB23" s="85"/>
      <c r="AC23" s="85"/>
      <c r="AD23" s="184" t="s">
        <v>262</v>
      </c>
    </row>
    <row r="24" spans="1:30" ht="13.5" customHeight="1">
      <c r="A24" s="85" t="s">
        <v>9</v>
      </c>
      <c r="B24" s="86" t="s">
        <v>294</v>
      </c>
      <c r="C24" s="85" t="s">
        <v>295</v>
      </c>
      <c r="D24" s="87">
        <f>+SUM(E24,+I24)</f>
        <v>4922</v>
      </c>
      <c r="E24" s="87">
        <f>+SUM(G24+H24)</f>
        <v>354</v>
      </c>
      <c r="F24" s="106">
        <f>IF(D24&gt;0,E24/D24*100,"-")</f>
        <v>7.192198293376677</v>
      </c>
      <c r="G24" s="87">
        <v>354</v>
      </c>
      <c r="H24" s="87">
        <v>0</v>
      </c>
      <c r="I24" s="87">
        <f>+SUM(K24,+M24,O24+P24)</f>
        <v>4568</v>
      </c>
      <c r="J24" s="88">
        <f>IF(D24&gt;0,I24/D24*100,"-")</f>
        <v>92.807801706623323</v>
      </c>
      <c r="K24" s="87">
        <v>3442</v>
      </c>
      <c r="L24" s="88">
        <f>IF(D24&gt;0,K24/D24*100,"-")</f>
        <v>69.930922389272652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1126</v>
      </c>
      <c r="Q24" s="87">
        <v>0</v>
      </c>
      <c r="R24" s="87">
        <v>871</v>
      </c>
      <c r="S24" s="87">
        <v>255</v>
      </c>
      <c r="T24" s="88">
        <f>IF(D24&gt;0,P24/D24*100,"-")</f>
        <v>22.876879317350671</v>
      </c>
      <c r="U24" s="87">
        <v>7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9</v>
      </c>
      <c r="B25" s="86" t="s">
        <v>296</v>
      </c>
      <c r="C25" s="85" t="s">
        <v>297</v>
      </c>
      <c r="D25" s="87">
        <f>+SUM(E25,+I25)</f>
        <v>15094</v>
      </c>
      <c r="E25" s="87">
        <f>+SUM(G25+H25)</f>
        <v>3170</v>
      </c>
      <c r="F25" s="106">
        <f>IF(D25&gt;0,E25/D25*100,"-")</f>
        <v>21.001722538757122</v>
      </c>
      <c r="G25" s="87">
        <v>3170</v>
      </c>
      <c r="H25" s="87">
        <v>0</v>
      </c>
      <c r="I25" s="87">
        <f>+SUM(K25,+M25,O25+P25)</f>
        <v>11924</v>
      </c>
      <c r="J25" s="88">
        <f>IF(D25&gt;0,I25/D25*100,"-")</f>
        <v>78.998277461242878</v>
      </c>
      <c r="K25" s="87">
        <v>2616</v>
      </c>
      <c r="L25" s="88">
        <f>IF(D25&gt;0,K25/D25*100,"-")</f>
        <v>17.331389956274016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9308</v>
      </c>
      <c r="Q25" s="87">
        <v>2784</v>
      </c>
      <c r="R25" s="87">
        <v>6524</v>
      </c>
      <c r="S25" s="87">
        <v>0</v>
      </c>
      <c r="T25" s="88">
        <f>IF(D25&gt;0,P25/D25*100,"-")</f>
        <v>61.666887504968862</v>
      </c>
      <c r="U25" s="87">
        <v>266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9</v>
      </c>
      <c r="B26" s="86" t="s">
        <v>298</v>
      </c>
      <c r="C26" s="85" t="s">
        <v>299</v>
      </c>
      <c r="D26" s="87">
        <f>+SUM(E26,+I26)</f>
        <v>10151</v>
      </c>
      <c r="E26" s="87">
        <f>+SUM(G26+H26)</f>
        <v>1652</v>
      </c>
      <c r="F26" s="106">
        <f>IF(D26&gt;0,E26/D26*100,"-")</f>
        <v>16.274258693724754</v>
      </c>
      <c r="G26" s="87">
        <v>1652</v>
      </c>
      <c r="H26" s="87">
        <v>0</v>
      </c>
      <c r="I26" s="87">
        <f>+SUM(K26,+M26,O26+P26)</f>
        <v>8499</v>
      </c>
      <c r="J26" s="88">
        <f>IF(D26&gt;0,I26/D26*100,"-")</f>
        <v>83.725741306275253</v>
      </c>
      <c r="K26" s="87">
        <v>0</v>
      </c>
      <c r="L26" s="88">
        <f>IF(D26&gt;0,K26/D26*100,"-")</f>
        <v>0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8499</v>
      </c>
      <c r="Q26" s="87">
        <v>2716</v>
      </c>
      <c r="R26" s="87">
        <v>5783</v>
      </c>
      <c r="S26" s="87">
        <v>0</v>
      </c>
      <c r="T26" s="88">
        <f>IF(D26&gt;0,P26/D26*100,"-")</f>
        <v>83.725741306275253</v>
      </c>
      <c r="U26" s="87">
        <v>104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9</v>
      </c>
      <c r="B27" s="86" t="s">
        <v>300</v>
      </c>
      <c r="C27" s="85" t="s">
        <v>301</v>
      </c>
      <c r="D27" s="87">
        <f>+SUM(E27,+I27)</f>
        <v>17412</v>
      </c>
      <c r="E27" s="87">
        <f>+SUM(G27+H27)</f>
        <v>1422</v>
      </c>
      <c r="F27" s="106">
        <f>IF(D27&gt;0,E27/D27*100,"-")</f>
        <v>8.1667815299793247</v>
      </c>
      <c r="G27" s="87">
        <v>1422</v>
      </c>
      <c r="H27" s="87">
        <v>0</v>
      </c>
      <c r="I27" s="87">
        <f>+SUM(K27,+M27,O27+P27)</f>
        <v>15990</v>
      </c>
      <c r="J27" s="88">
        <f>IF(D27&gt;0,I27/D27*100,"-")</f>
        <v>91.833218470020668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15990</v>
      </c>
      <c r="Q27" s="87">
        <v>2410</v>
      </c>
      <c r="R27" s="87">
        <v>13580</v>
      </c>
      <c r="S27" s="87">
        <v>0</v>
      </c>
      <c r="T27" s="88">
        <f>IF(D27&gt;0,P27/D27*100,"-")</f>
        <v>91.833218470020668</v>
      </c>
      <c r="U27" s="87">
        <v>89</v>
      </c>
      <c r="V27" s="85"/>
      <c r="W27" s="85"/>
      <c r="X27" s="85"/>
      <c r="Y27" s="85" t="s">
        <v>263</v>
      </c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9</v>
      </c>
      <c r="B28" s="86" t="s">
        <v>302</v>
      </c>
      <c r="C28" s="85" t="s">
        <v>303</v>
      </c>
      <c r="D28" s="87">
        <f>+SUM(E28,+I28)</f>
        <v>1514</v>
      </c>
      <c r="E28" s="87">
        <f>+SUM(G28+H28)</f>
        <v>29</v>
      </c>
      <c r="F28" s="106">
        <f>IF(D28&gt;0,E28/D28*100,"-")</f>
        <v>1.915455746367239</v>
      </c>
      <c r="G28" s="87">
        <v>29</v>
      </c>
      <c r="H28" s="87">
        <v>0</v>
      </c>
      <c r="I28" s="87">
        <f>+SUM(K28,+M28,O28+P28)</f>
        <v>1485</v>
      </c>
      <c r="J28" s="88">
        <f>IF(D28&gt;0,I28/D28*100,"-")</f>
        <v>98.084544253632771</v>
      </c>
      <c r="K28" s="87">
        <v>195</v>
      </c>
      <c r="L28" s="88">
        <f>IF(D28&gt;0,K28/D28*100,"-")</f>
        <v>12.87978863936592</v>
      </c>
      <c r="M28" s="87">
        <v>0</v>
      </c>
      <c r="N28" s="88">
        <f>IF(D28&gt;0,M28/D28*100,"-")</f>
        <v>0</v>
      </c>
      <c r="O28" s="87">
        <v>35</v>
      </c>
      <c r="P28" s="87">
        <f>SUM(Q28:S28)</f>
        <v>1255</v>
      </c>
      <c r="Q28" s="87">
        <v>20</v>
      </c>
      <c r="R28" s="87">
        <v>1235</v>
      </c>
      <c r="S28" s="87">
        <v>0</v>
      </c>
      <c r="T28" s="88">
        <f>IF(D28&gt;0,P28/D28*100,"-")</f>
        <v>82.892998678996037</v>
      </c>
      <c r="U28" s="87">
        <v>2</v>
      </c>
      <c r="V28" s="85"/>
      <c r="W28" s="85"/>
      <c r="X28" s="85" t="s">
        <v>263</v>
      </c>
      <c r="Y28" s="85"/>
      <c r="Z28" s="85"/>
      <c r="AA28" s="85"/>
      <c r="AB28" s="85" t="s">
        <v>263</v>
      </c>
      <c r="AC28" s="85"/>
      <c r="AD28" s="184" t="s">
        <v>262</v>
      </c>
    </row>
    <row r="29" spans="1:30" ht="13.5" customHeight="1">
      <c r="A29" s="85" t="s">
        <v>9</v>
      </c>
      <c r="B29" s="86" t="s">
        <v>304</v>
      </c>
      <c r="C29" s="85" t="s">
        <v>305</v>
      </c>
      <c r="D29" s="87">
        <f>+SUM(E29,+I29)</f>
        <v>2514</v>
      </c>
      <c r="E29" s="87">
        <f>+SUM(G29+H29)</f>
        <v>137</v>
      </c>
      <c r="F29" s="106">
        <f>IF(D29&gt;0,E29/D29*100,"-")</f>
        <v>5.4494828957836114</v>
      </c>
      <c r="G29" s="87">
        <v>137</v>
      </c>
      <c r="H29" s="87">
        <v>0</v>
      </c>
      <c r="I29" s="87">
        <f>+SUM(K29,+M29,O29+P29)</f>
        <v>2377</v>
      </c>
      <c r="J29" s="88">
        <f>IF(D29&gt;0,I29/D29*100,"-")</f>
        <v>94.550517104216397</v>
      </c>
      <c r="K29" s="87">
        <v>0</v>
      </c>
      <c r="L29" s="88">
        <f>IF(D29&gt;0,K29/D29*100,"-")</f>
        <v>0</v>
      </c>
      <c r="M29" s="87">
        <v>0</v>
      </c>
      <c r="N29" s="88">
        <f>IF(D29&gt;0,M29/D29*100,"-")</f>
        <v>0</v>
      </c>
      <c r="O29" s="87">
        <v>39</v>
      </c>
      <c r="P29" s="87">
        <f>SUM(Q29:S29)</f>
        <v>2338</v>
      </c>
      <c r="Q29" s="87">
        <v>115</v>
      </c>
      <c r="R29" s="87">
        <v>2223</v>
      </c>
      <c r="S29" s="87">
        <v>0</v>
      </c>
      <c r="T29" s="88">
        <f>IF(D29&gt;0,P29/D29*100,"-")</f>
        <v>92.999204455051711</v>
      </c>
      <c r="U29" s="87">
        <v>8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9</v>
      </c>
      <c r="B30" s="86" t="s">
        <v>306</v>
      </c>
      <c r="C30" s="85" t="s">
        <v>307</v>
      </c>
      <c r="D30" s="87">
        <f>+SUM(E30,+I30)</f>
        <v>4765</v>
      </c>
      <c r="E30" s="87">
        <f>+SUM(G30+H30)</f>
        <v>129</v>
      </c>
      <c r="F30" s="106">
        <f>IF(D30&gt;0,E30/D30*100,"-")</f>
        <v>2.7072402938090239</v>
      </c>
      <c r="G30" s="87">
        <v>129</v>
      </c>
      <c r="H30" s="87">
        <v>0</v>
      </c>
      <c r="I30" s="87">
        <f>+SUM(K30,+M30,O30+P30)</f>
        <v>4636</v>
      </c>
      <c r="J30" s="88">
        <f>IF(D30&gt;0,I30/D30*100,"-")</f>
        <v>97.292759706190978</v>
      </c>
      <c r="K30" s="87">
        <v>0</v>
      </c>
      <c r="L30" s="88">
        <f>IF(D30&gt;0,K30/D30*100,"-")</f>
        <v>0</v>
      </c>
      <c r="M30" s="87">
        <v>0</v>
      </c>
      <c r="N30" s="88">
        <f>IF(D30&gt;0,M30/D30*100,"-")</f>
        <v>0</v>
      </c>
      <c r="O30" s="87">
        <v>2022</v>
      </c>
      <c r="P30" s="87">
        <f>SUM(Q30:S30)</f>
        <v>2614</v>
      </c>
      <c r="Q30" s="87">
        <v>69</v>
      </c>
      <c r="R30" s="87">
        <v>2545</v>
      </c>
      <c r="S30" s="87">
        <v>0</v>
      </c>
      <c r="T30" s="88">
        <f>IF(D30&gt;0,P30/D30*100,"-")</f>
        <v>54.858342077649525</v>
      </c>
      <c r="U30" s="87">
        <v>10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9</v>
      </c>
      <c r="B31" s="86" t="s">
        <v>308</v>
      </c>
      <c r="C31" s="85" t="s">
        <v>309</v>
      </c>
      <c r="D31" s="87">
        <f>+SUM(E31,+I31)</f>
        <v>11371</v>
      </c>
      <c r="E31" s="87">
        <f>+SUM(G31+H31)</f>
        <v>645</v>
      </c>
      <c r="F31" s="106">
        <f>IF(D31&gt;0,E31/D31*100,"-")</f>
        <v>5.6723243338316767</v>
      </c>
      <c r="G31" s="87">
        <v>645</v>
      </c>
      <c r="H31" s="87">
        <v>0</v>
      </c>
      <c r="I31" s="87">
        <f>+SUM(K31,+M31,O31+P31)</f>
        <v>10726</v>
      </c>
      <c r="J31" s="88">
        <f>IF(D31&gt;0,I31/D31*100,"-")</f>
        <v>94.327675666168318</v>
      </c>
      <c r="K31" s="87">
        <v>3357</v>
      </c>
      <c r="L31" s="88">
        <f>IF(D31&gt;0,K31/D31*100,"-")</f>
        <v>29.522469439803007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7369</v>
      </c>
      <c r="Q31" s="87">
        <v>781</v>
      </c>
      <c r="R31" s="87">
        <v>6588</v>
      </c>
      <c r="S31" s="87">
        <v>0</v>
      </c>
      <c r="T31" s="88">
        <f>IF(D31&gt;0,P31/D31*100,"-")</f>
        <v>64.805206226365314</v>
      </c>
      <c r="U31" s="87">
        <v>56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9</v>
      </c>
      <c r="B32" s="86" t="s">
        <v>310</v>
      </c>
      <c r="C32" s="85" t="s">
        <v>311</v>
      </c>
      <c r="D32" s="87">
        <f>+SUM(E32,+I32)</f>
        <v>3607</v>
      </c>
      <c r="E32" s="87">
        <f>+SUM(G32+H32)</f>
        <v>881</v>
      </c>
      <c r="F32" s="106">
        <f>IF(D32&gt;0,E32/D32*100,"-")</f>
        <v>24.424729692265039</v>
      </c>
      <c r="G32" s="87">
        <v>881</v>
      </c>
      <c r="H32" s="87">
        <v>0</v>
      </c>
      <c r="I32" s="87">
        <f>+SUM(K32,+M32,O32+P32)</f>
        <v>2726</v>
      </c>
      <c r="J32" s="88">
        <f>IF(D32&gt;0,I32/D32*100,"-")</f>
        <v>75.575270307734968</v>
      </c>
      <c r="K32" s="87">
        <v>0</v>
      </c>
      <c r="L32" s="88">
        <f>IF(D32&gt;0,K32/D32*100,"-")</f>
        <v>0</v>
      </c>
      <c r="M32" s="87">
        <v>0</v>
      </c>
      <c r="N32" s="88">
        <f>IF(D32&gt;0,M32/D32*100,"-")</f>
        <v>0</v>
      </c>
      <c r="O32" s="87">
        <v>218</v>
      </c>
      <c r="P32" s="87">
        <f>SUM(Q32:S32)</f>
        <v>2508</v>
      </c>
      <c r="Q32" s="87">
        <v>154</v>
      </c>
      <c r="R32" s="87">
        <v>2354</v>
      </c>
      <c r="S32" s="87">
        <v>0</v>
      </c>
      <c r="T32" s="88">
        <f>IF(D32&gt;0,P32/D32*100,"-")</f>
        <v>69.531466592736351</v>
      </c>
      <c r="U32" s="87">
        <v>5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9</v>
      </c>
      <c r="B33" s="86" t="s">
        <v>312</v>
      </c>
      <c r="C33" s="85" t="s">
        <v>313</v>
      </c>
      <c r="D33" s="87">
        <f>+SUM(E33,+I33)</f>
        <v>3094</v>
      </c>
      <c r="E33" s="87">
        <f>+SUM(G33+H33)</f>
        <v>818</v>
      </c>
      <c r="F33" s="106">
        <f>IF(D33&gt;0,E33/D33*100,"-")</f>
        <v>26.438267614738205</v>
      </c>
      <c r="G33" s="87">
        <v>818</v>
      </c>
      <c r="H33" s="87">
        <v>0</v>
      </c>
      <c r="I33" s="87">
        <f>+SUM(K33,+M33,O33+P33)</f>
        <v>2276</v>
      </c>
      <c r="J33" s="88">
        <f>IF(D33&gt;0,I33/D33*100,"-")</f>
        <v>73.561732385261806</v>
      </c>
      <c r="K33" s="87">
        <v>0</v>
      </c>
      <c r="L33" s="88">
        <f>IF(D33&gt;0,K33/D33*100,"-")</f>
        <v>0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2276</v>
      </c>
      <c r="Q33" s="87">
        <v>153</v>
      </c>
      <c r="R33" s="87">
        <v>2123</v>
      </c>
      <c r="S33" s="87">
        <v>0</v>
      </c>
      <c r="T33" s="88">
        <f>IF(D33&gt;0,P33/D33*100,"-")</f>
        <v>73.561732385261806</v>
      </c>
      <c r="U33" s="87">
        <v>9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30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30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30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30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3">
    <sortCondition ref="A8:A33"/>
    <sortCondition ref="B8:B33"/>
    <sortCondition ref="C8:C33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宮崎県</v>
      </c>
      <c r="B7" s="90" t="str">
        <f>水洗化人口等!B7</f>
        <v>45000</v>
      </c>
      <c r="C7" s="89" t="s">
        <v>199</v>
      </c>
      <c r="D7" s="91">
        <f>SUM(E7,+H7,+K7)</f>
        <v>343517</v>
      </c>
      <c r="E7" s="91">
        <f>SUM(F7:G7)</f>
        <v>768</v>
      </c>
      <c r="F7" s="91">
        <f>SUM(F$8:F$207)</f>
        <v>126</v>
      </c>
      <c r="G7" s="91">
        <f>SUM(G$8:G$207)</f>
        <v>642</v>
      </c>
      <c r="H7" s="91">
        <f>SUM(I7:J7)</f>
        <v>39480</v>
      </c>
      <c r="I7" s="91">
        <f>SUM(I$8:I$207)</f>
        <v>20397</v>
      </c>
      <c r="J7" s="91">
        <f>SUM(J$8:J$207)</f>
        <v>19083</v>
      </c>
      <c r="K7" s="91">
        <f>SUM(L7:M7)</f>
        <v>303269</v>
      </c>
      <c r="L7" s="91">
        <f>SUM(L$8:L$207)</f>
        <v>40227</v>
      </c>
      <c r="M7" s="91">
        <f>SUM(M$8:M$207)</f>
        <v>263042</v>
      </c>
      <c r="N7" s="91">
        <f>SUM(O7,+V7,+AC7)</f>
        <v>343517</v>
      </c>
      <c r="O7" s="91">
        <f>SUM(P7:U7)</f>
        <v>60750</v>
      </c>
      <c r="P7" s="91">
        <f t="shared" ref="P7:U7" si="0">SUM(P$8:P$207)</f>
        <v>40866</v>
      </c>
      <c r="Q7" s="91">
        <f t="shared" si="0"/>
        <v>0</v>
      </c>
      <c r="R7" s="91">
        <f t="shared" si="0"/>
        <v>0</v>
      </c>
      <c r="S7" s="91">
        <f t="shared" si="0"/>
        <v>16908</v>
      </c>
      <c r="T7" s="91">
        <f t="shared" si="0"/>
        <v>0</v>
      </c>
      <c r="U7" s="91">
        <f t="shared" si="0"/>
        <v>2976</v>
      </c>
      <c r="V7" s="91">
        <f>SUM(W7:AB7)</f>
        <v>282767</v>
      </c>
      <c r="W7" s="91">
        <f t="shared" ref="W7:AB7" si="1">SUM(W$8:W$207)</f>
        <v>197465</v>
      </c>
      <c r="X7" s="91">
        <f t="shared" si="1"/>
        <v>504</v>
      </c>
      <c r="Y7" s="91">
        <f t="shared" si="1"/>
        <v>0</v>
      </c>
      <c r="Z7" s="91">
        <f t="shared" si="1"/>
        <v>78123</v>
      </c>
      <c r="AA7" s="91">
        <f t="shared" si="1"/>
        <v>0</v>
      </c>
      <c r="AB7" s="91">
        <f t="shared" si="1"/>
        <v>6675</v>
      </c>
      <c r="AC7" s="91">
        <f>SUM(AD7:AE7)</f>
        <v>0</v>
      </c>
      <c r="AD7" s="91">
        <f>SUM(AD$8:AD$207)</f>
        <v>0</v>
      </c>
      <c r="AE7" s="91">
        <f>SUM(AE$8:AE$207)</f>
        <v>0</v>
      </c>
      <c r="AF7" s="91">
        <f>SUM(AG7:AI7)</f>
        <v>35542</v>
      </c>
      <c r="AG7" s="91">
        <f>SUM(AG$8:AG$207)</f>
        <v>35542</v>
      </c>
      <c r="AH7" s="91">
        <f>SUM(AH$8:AH$207)</f>
        <v>0</v>
      </c>
      <c r="AI7" s="91">
        <f>SUM(AI$8:AI$207)</f>
        <v>0</v>
      </c>
      <c r="AJ7" s="91">
        <f>SUM(AK7:AS7)</f>
        <v>36180</v>
      </c>
      <c r="AK7" s="91">
        <f t="shared" ref="AK7:AS7" si="2">SUM(AK$8:AK$207)</f>
        <v>701</v>
      </c>
      <c r="AL7" s="91">
        <f t="shared" si="2"/>
        <v>0</v>
      </c>
      <c r="AM7" s="91">
        <f t="shared" si="2"/>
        <v>2983</v>
      </c>
      <c r="AN7" s="91">
        <f t="shared" si="2"/>
        <v>2191</v>
      </c>
      <c r="AO7" s="91">
        <f t="shared" si="2"/>
        <v>0</v>
      </c>
      <c r="AP7" s="91">
        <f t="shared" si="2"/>
        <v>29599</v>
      </c>
      <c r="AQ7" s="91">
        <f t="shared" si="2"/>
        <v>232</v>
      </c>
      <c r="AR7" s="91">
        <f t="shared" si="2"/>
        <v>6</v>
      </c>
      <c r="AS7" s="91">
        <f t="shared" si="2"/>
        <v>468</v>
      </c>
      <c r="AT7" s="91">
        <f>SUM(AU7:AY7)</f>
        <v>65</v>
      </c>
      <c r="AU7" s="91">
        <f>SUM(AU$8:AU$207)</f>
        <v>60</v>
      </c>
      <c r="AV7" s="91">
        <f>SUM(AV$8:AV$207)</f>
        <v>3</v>
      </c>
      <c r="AW7" s="91">
        <f>SUM(AW$8:AW$207)</f>
        <v>2</v>
      </c>
      <c r="AX7" s="91">
        <f>SUM(AX$8:AX$207)</f>
        <v>0</v>
      </c>
      <c r="AY7" s="91">
        <f>SUM(AY$8:AY$207)</f>
        <v>0</v>
      </c>
      <c r="AZ7" s="91">
        <f>SUM(BA7:BC7)</f>
        <v>55</v>
      </c>
      <c r="BA7" s="91">
        <f>SUM(BA$8:BA$207)</f>
        <v>55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9</v>
      </c>
      <c r="B8" s="96" t="s">
        <v>260</v>
      </c>
      <c r="C8" s="85" t="s">
        <v>261</v>
      </c>
      <c r="D8" s="87">
        <f>SUM(E8,+H8,+K8)</f>
        <v>32714</v>
      </c>
      <c r="E8" s="87">
        <f>SUM(F8:G8)</f>
        <v>0</v>
      </c>
      <c r="F8" s="87">
        <v>0</v>
      </c>
      <c r="G8" s="87">
        <v>0</v>
      </c>
      <c r="H8" s="87">
        <f>SUM(I8:J8)</f>
        <v>8328</v>
      </c>
      <c r="I8" s="87">
        <v>8328</v>
      </c>
      <c r="J8" s="87">
        <v>0</v>
      </c>
      <c r="K8" s="87">
        <f>SUM(L8:M8)</f>
        <v>24386</v>
      </c>
      <c r="L8" s="87">
        <v>0</v>
      </c>
      <c r="M8" s="87">
        <v>24386</v>
      </c>
      <c r="N8" s="87">
        <f>SUM(O8,+V8,+AC8)</f>
        <v>32714</v>
      </c>
      <c r="O8" s="87">
        <f>SUM(P8:U8)</f>
        <v>8328</v>
      </c>
      <c r="P8" s="87">
        <v>1636</v>
      </c>
      <c r="Q8" s="87">
        <v>0</v>
      </c>
      <c r="R8" s="87">
        <v>0</v>
      </c>
      <c r="S8" s="87">
        <v>6692</v>
      </c>
      <c r="T8" s="87">
        <v>0</v>
      </c>
      <c r="U8" s="87">
        <v>0</v>
      </c>
      <c r="V8" s="87">
        <f>SUM(W8:AB8)</f>
        <v>24386</v>
      </c>
      <c r="W8" s="87">
        <v>6459</v>
      </c>
      <c r="X8" s="87">
        <v>504</v>
      </c>
      <c r="Y8" s="87">
        <v>0</v>
      </c>
      <c r="Z8" s="87">
        <v>17423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3017</v>
      </c>
      <c r="AG8" s="87">
        <v>3017</v>
      </c>
      <c r="AH8" s="87">
        <v>0</v>
      </c>
      <c r="AI8" s="87">
        <v>0</v>
      </c>
      <c r="AJ8" s="87">
        <f>SUM(AK8:AS8)</f>
        <v>3017</v>
      </c>
      <c r="AK8" s="87">
        <v>0</v>
      </c>
      <c r="AL8" s="87">
        <v>0</v>
      </c>
      <c r="AM8" s="87">
        <v>266</v>
      </c>
      <c r="AN8" s="87">
        <v>504</v>
      </c>
      <c r="AO8" s="87">
        <v>0</v>
      </c>
      <c r="AP8" s="87">
        <v>2247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9</v>
      </c>
      <c r="B9" s="96" t="s">
        <v>264</v>
      </c>
      <c r="C9" s="85" t="s">
        <v>265</v>
      </c>
      <c r="D9" s="87">
        <f>SUM(E9,+H9,+K9)</f>
        <v>65139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65139</v>
      </c>
      <c r="L9" s="87">
        <v>8885</v>
      </c>
      <c r="M9" s="87">
        <v>56254</v>
      </c>
      <c r="N9" s="87">
        <f>SUM(O9,+V9,+AC9)</f>
        <v>65139</v>
      </c>
      <c r="O9" s="87">
        <f>SUM(P9:U9)</f>
        <v>8885</v>
      </c>
      <c r="P9" s="87">
        <v>1308</v>
      </c>
      <c r="Q9" s="87">
        <v>0</v>
      </c>
      <c r="R9" s="87">
        <v>0</v>
      </c>
      <c r="S9" s="87">
        <v>7577</v>
      </c>
      <c r="T9" s="87">
        <v>0</v>
      </c>
      <c r="U9" s="87">
        <v>0</v>
      </c>
      <c r="V9" s="87">
        <f>SUM(W9:AB9)</f>
        <v>56254</v>
      </c>
      <c r="W9" s="87">
        <v>2445</v>
      </c>
      <c r="X9" s="87">
        <v>0</v>
      </c>
      <c r="Y9" s="87">
        <v>0</v>
      </c>
      <c r="Z9" s="87">
        <v>53809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1915</v>
      </c>
      <c r="AG9" s="87">
        <v>1915</v>
      </c>
      <c r="AH9" s="87">
        <v>0</v>
      </c>
      <c r="AI9" s="87">
        <v>0</v>
      </c>
      <c r="AJ9" s="87">
        <f>SUM(AK9:AS9)</f>
        <v>1972</v>
      </c>
      <c r="AK9" s="87">
        <v>63</v>
      </c>
      <c r="AL9" s="87">
        <v>0</v>
      </c>
      <c r="AM9" s="87">
        <v>1909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6</v>
      </c>
      <c r="AU9" s="87">
        <v>6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9</v>
      </c>
      <c r="B10" s="96" t="s">
        <v>266</v>
      </c>
      <c r="C10" s="85" t="s">
        <v>267</v>
      </c>
      <c r="D10" s="87">
        <f>SUM(E10,+H10,+K10)</f>
        <v>27371</v>
      </c>
      <c r="E10" s="87">
        <f>SUM(F10:G10)</f>
        <v>0</v>
      </c>
      <c r="F10" s="87">
        <v>0</v>
      </c>
      <c r="G10" s="87">
        <v>0</v>
      </c>
      <c r="H10" s="87">
        <f>SUM(I10:J10)</f>
        <v>2240</v>
      </c>
      <c r="I10" s="87">
        <v>2240</v>
      </c>
      <c r="J10" s="87">
        <v>0</v>
      </c>
      <c r="K10" s="87">
        <f>SUM(L10:M10)</f>
        <v>25131</v>
      </c>
      <c r="L10" s="87">
        <v>0</v>
      </c>
      <c r="M10" s="87">
        <v>25131</v>
      </c>
      <c r="N10" s="87">
        <f>SUM(O10,+V10,+AC10)</f>
        <v>27371</v>
      </c>
      <c r="O10" s="87">
        <f>SUM(P10:U10)</f>
        <v>2240</v>
      </c>
      <c r="P10" s="87">
        <v>2240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25131</v>
      </c>
      <c r="W10" s="87">
        <v>25131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27371</v>
      </c>
      <c r="AG10" s="87">
        <v>27371</v>
      </c>
      <c r="AH10" s="87">
        <v>0</v>
      </c>
      <c r="AI10" s="87">
        <v>0</v>
      </c>
      <c r="AJ10" s="87">
        <f>SUM(AK10:AS10)</f>
        <v>27371</v>
      </c>
      <c r="AK10" s="87">
        <v>0</v>
      </c>
      <c r="AL10" s="87">
        <v>0</v>
      </c>
      <c r="AM10" s="87">
        <v>19</v>
      </c>
      <c r="AN10" s="87">
        <v>0</v>
      </c>
      <c r="AO10" s="87">
        <v>0</v>
      </c>
      <c r="AP10" s="87">
        <v>27352</v>
      </c>
      <c r="AQ10" s="87">
        <v>0</v>
      </c>
      <c r="AR10" s="87">
        <v>0</v>
      </c>
      <c r="AS10" s="87">
        <v>0</v>
      </c>
      <c r="AT10" s="87">
        <f>SUM(AU10:AY10)</f>
        <v>2</v>
      </c>
      <c r="AU10" s="87">
        <v>0</v>
      </c>
      <c r="AV10" s="87">
        <v>0</v>
      </c>
      <c r="AW10" s="87">
        <v>2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9</v>
      </c>
      <c r="B11" s="96" t="s">
        <v>268</v>
      </c>
      <c r="C11" s="85" t="s">
        <v>269</v>
      </c>
      <c r="D11" s="87">
        <f>SUM(E11,+H11,+K11)</f>
        <v>29142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29142</v>
      </c>
      <c r="L11" s="87">
        <v>5886</v>
      </c>
      <c r="M11" s="87">
        <v>23256</v>
      </c>
      <c r="N11" s="87">
        <f>SUM(O11,+V11,+AC11)</f>
        <v>29142</v>
      </c>
      <c r="O11" s="87">
        <f>SUM(P11:U11)</f>
        <v>5886</v>
      </c>
      <c r="P11" s="87">
        <v>5886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23256</v>
      </c>
      <c r="W11" s="87">
        <v>23256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727</v>
      </c>
      <c r="AG11" s="87">
        <v>727</v>
      </c>
      <c r="AH11" s="87">
        <v>0</v>
      </c>
      <c r="AI11" s="87">
        <v>0</v>
      </c>
      <c r="AJ11" s="87">
        <f>SUM(AK11:AS11)</f>
        <v>727</v>
      </c>
      <c r="AK11" s="87">
        <v>0</v>
      </c>
      <c r="AL11" s="87">
        <v>0</v>
      </c>
      <c r="AM11" s="87">
        <v>723</v>
      </c>
      <c r="AN11" s="87">
        <v>0</v>
      </c>
      <c r="AO11" s="87">
        <v>0</v>
      </c>
      <c r="AP11" s="87">
        <v>0</v>
      </c>
      <c r="AQ11" s="87">
        <v>0</v>
      </c>
      <c r="AR11" s="87">
        <v>4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9</v>
      </c>
      <c r="B12" s="96" t="s">
        <v>270</v>
      </c>
      <c r="C12" s="85" t="s">
        <v>271</v>
      </c>
      <c r="D12" s="87">
        <f>SUM(E12,+H12,+K12)</f>
        <v>22517</v>
      </c>
      <c r="E12" s="87">
        <f>SUM(F12:G12)</f>
        <v>0</v>
      </c>
      <c r="F12" s="87">
        <v>0</v>
      </c>
      <c r="G12" s="87">
        <v>0</v>
      </c>
      <c r="H12" s="87">
        <f>SUM(I12:J12)</f>
        <v>22517</v>
      </c>
      <c r="I12" s="87">
        <v>3434</v>
      </c>
      <c r="J12" s="87">
        <v>19083</v>
      </c>
      <c r="K12" s="87">
        <f>SUM(L12:M12)</f>
        <v>0</v>
      </c>
      <c r="L12" s="87">
        <v>0</v>
      </c>
      <c r="M12" s="87">
        <v>0</v>
      </c>
      <c r="N12" s="87">
        <f>SUM(O12,+V12,+AC12)</f>
        <v>22517</v>
      </c>
      <c r="O12" s="87">
        <f>SUM(P12:U12)</f>
        <v>3434</v>
      </c>
      <c r="P12" s="87">
        <v>3434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19083</v>
      </c>
      <c r="W12" s="87">
        <v>19083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9</v>
      </c>
      <c r="B13" s="96" t="s">
        <v>272</v>
      </c>
      <c r="C13" s="85" t="s">
        <v>273</v>
      </c>
      <c r="D13" s="87">
        <f>SUM(E13,+H13,+K13)</f>
        <v>19874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19874</v>
      </c>
      <c r="L13" s="87">
        <v>2639</v>
      </c>
      <c r="M13" s="87">
        <v>17235</v>
      </c>
      <c r="N13" s="87">
        <f>SUM(O13,+V13,+AC13)</f>
        <v>19874</v>
      </c>
      <c r="O13" s="87">
        <f>SUM(P13:U13)</f>
        <v>2639</v>
      </c>
      <c r="P13" s="87">
        <v>0</v>
      </c>
      <c r="Q13" s="87">
        <v>0</v>
      </c>
      <c r="R13" s="87">
        <v>0</v>
      </c>
      <c r="S13" s="87">
        <v>2639</v>
      </c>
      <c r="T13" s="87">
        <v>0</v>
      </c>
      <c r="U13" s="87">
        <v>0</v>
      </c>
      <c r="V13" s="87">
        <f>SUM(W13:AB13)</f>
        <v>17235</v>
      </c>
      <c r="W13" s="87">
        <v>10344</v>
      </c>
      <c r="X13" s="87">
        <v>0</v>
      </c>
      <c r="Y13" s="87">
        <v>0</v>
      </c>
      <c r="Z13" s="87">
        <v>6891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216</v>
      </c>
      <c r="AG13" s="87">
        <v>216</v>
      </c>
      <c r="AH13" s="87">
        <v>0</v>
      </c>
      <c r="AI13" s="87">
        <v>0</v>
      </c>
      <c r="AJ13" s="87">
        <f>SUM(AK13:AS13)</f>
        <v>216</v>
      </c>
      <c r="AK13" s="87">
        <v>0</v>
      </c>
      <c r="AL13" s="87">
        <v>0</v>
      </c>
      <c r="AM13" s="87">
        <v>17</v>
      </c>
      <c r="AN13" s="87">
        <v>0</v>
      </c>
      <c r="AO13" s="87">
        <v>0</v>
      </c>
      <c r="AP13" s="87">
        <v>0</v>
      </c>
      <c r="AQ13" s="87">
        <v>199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9</v>
      </c>
      <c r="B14" s="96" t="s">
        <v>274</v>
      </c>
      <c r="C14" s="85" t="s">
        <v>275</v>
      </c>
      <c r="D14" s="87">
        <f>SUM(E14,+H14,+K14)</f>
        <v>10500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10500</v>
      </c>
      <c r="L14" s="87">
        <v>2145</v>
      </c>
      <c r="M14" s="87">
        <v>8355</v>
      </c>
      <c r="N14" s="87">
        <f>SUM(O14,+V14,+AC14)</f>
        <v>10500</v>
      </c>
      <c r="O14" s="87">
        <f>SUM(P14:U14)</f>
        <v>2145</v>
      </c>
      <c r="P14" s="87">
        <v>2145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8355</v>
      </c>
      <c r="W14" s="87">
        <v>8355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13</v>
      </c>
      <c r="AK14" s="87">
        <v>13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39</v>
      </c>
      <c r="BA14" s="87">
        <v>39</v>
      </c>
      <c r="BB14" s="87">
        <v>0</v>
      </c>
      <c r="BC14" s="87">
        <v>0</v>
      </c>
    </row>
    <row r="15" spans="1:55" ht="13.5" customHeight="1">
      <c r="A15" s="98" t="s">
        <v>9</v>
      </c>
      <c r="B15" s="96" t="s">
        <v>276</v>
      </c>
      <c r="C15" s="85" t="s">
        <v>277</v>
      </c>
      <c r="D15" s="87">
        <f>SUM(E15,+H15,+K15)</f>
        <v>12452</v>
      </c>
      <c r="E15" s="87">
        <f>SUM(F15:G15)</f>
        <v>0</v>
      </c>
      <c r="F15" s="87">
        <v>0</v>
      </c>
      <c r="G15" s="87">
        <v>0</v>
      </c>
      <c r="H15" s="87">
        <f>SUM(I15:J15)</f>
        <v>4231</v>
      </c>
      <c r="I15" s="87">
        <v>4231</v>
      </c>
      <c r="J15" s="87">
        <v>0</v>
      </c>
      <c r="K15" s="87">
        <f>SUM(L15:M15)</f>
        <v>8221</v>
      </c>
      <c r="L15" s="87">
        <v>0</v>
      </c>
      <c r="M15" s="87">
        <v>8221</v>
      </c>
      <c r="N15" s="87">
        <f>SUM(O15,+V15,+AC15)</f>
        <v>12452</v>
      </c>
      <c r="O15" s="87">
        <f>SUM(P15:U15)</f>
        <v>4231</v>
      </c>
      <c r="P15" s="87">
        <v>4231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8221</v>
      </c>
      <c r="W15" s="87">
        <v>8221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424</v>
      </c>
      <c r="AG15" s="87">
        <v>424</v>
      </c>
      <c r="AH15" s="87">
        <v>0</v>
      </c>
      <c r="AI15" s="87">
        <v>0</v>
      </c>
      <c r="AJ15" s="87">
        <f>SUM(AK15:AS15)</f>
        <v>424</v>
      </c>
      <c r="AK15" s="87">
        <v>0</v>
      </c>
      <c r="AL15" s="87">
        <v>0</v>
      </c>
      <c r="AM15" s="87">
        <v>16</v>
      </c>
      <c r="AN15" s="87">
        <v>408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9</v>
      </c>
      <c r="B16" s="96" t="s">
        <v>278</v>
      </c>
      <c r="C16" s="85" t="s">
        <v>279</v>
      </c>
      <c r="D16" s="87">
        <f>SUM(E16,+H16,+K16)</f>
        <v>18278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18278</v>
      </c>
      <c r="L16" s="87">
        <v>4486</v>
      </c>
      <c r="M16" s="87">
        <v>13792</v>
      </c>
      <c r="N16" s="87">
        <f>SUM(O16,+V16,+AC16)</f>
        <v>18278</v>
      </c>
      <c r="O16" s="87">
        <f>SUM(P16:U16)</f>
        <v>4486</v>
      </c>
      <c r="P16" s="87">
        <v>4486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13792</v>
      </c>
      <c r="W16" s="87">
        <v>13792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356</v>
      </c>
      <c r="AG16" s="87">
        <v>356</v>
      </c>
      <c r="AH16" s="87">
        <v>0</v>
      </c>
      <c r="AI16" s="87">
        <v>0</v>
      </c>
      <c r="AJ16" s="87">
        <f>SUM(AK16:AS16)</f>
        <v>356</v>
      </c>
      <c r="AK16" s="87">
        <v>0</v>
      </c>
      <c r="AL16" s="87">
        <v>0</v>
      </c>
      <c r="AM16" s="87">
        <v>16</v>
      </c>
      <c r="AN16" s="87">
        <v>0</v>
      </c>
      <c r="AO16" s="87">
        <v>0</v>
      </c>
      <c r="AP16" s="87">
        <v>0</v>
      </c>
      <c r="AQ16" s="87">
        <v>0</v>
      </c>
      <c r="AR16" s="87">
        <v>2</v>
      </c>
      <c r="AS16" s="87">
        <v>338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9</v>
      </c>
      <c r="B17" s="96" t="s">
        <v>280</v>
      </c>
      <c r="C17" s="85" t="s">
        <v>281</v>
      </c>
      <c r="D17" s="87">
        <f>SUM(E17,+H17,+K17)</f>
        <v>13195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13195</v>
      </c>
      <c r="L17" s="87">
        <v>1371</v>
      </c>
      <c r="M17" s="87">
        <v>11824</v>
      </c>
      <c r="N17" s="87">
        <f>SUM(O17,+V17,+AC17)</f>
        <v>13195</v>
      </c>
      <c r="O17" s="87">
        <f>SUM(P17:U17)</f>
        <v>1371</v>
      </c>
      <c r="P17" s="87">
        <v>1371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11824</v>
      </c>
      <c r="W17" s="87">
        <v>11824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22</v>
      </c>
      <c r="AG17" s="87">
        <v>22</v>
      </c>
      <c r="AH17" s="87">
        <v>0</v>
      </c>
      <c r="AI17" s="87">
        <v>0</v>
      </c>
      <c r="AJ17" s="87">
        <f>SUM(AK17:AS17)</f>
        <v>154</v>
      </c>
      <c r="AK17" s="87">
        <v>154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22</v>
      </c>
      <c r="AU17" s="87">
        <v>22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9</v>
      </c>
      <c r="B18" s="96" t="s">
        <v>282</v>
      </c>
      <c r="C18" s="85" t="s">
        <v>283</v>
      </c>
      <c r="D18" s="87">
        <f>SUM(E18,+H18,+K18)</f>
        <v>6252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6252</v>
      </c>
      <c r="L18" s="87">
        <v>743</v>
      </c>
      <c r="M18" s="87">
        <v>5509</v>
      </c>
      <c r="N18" s="87">
        <f>SUM(O18,+V18,+AC18)</f>
        <v>6252</v>
      </c>
      <c r="O18" s="87">
        <f>SUM(P18:U18)</f>
        <v>743</v>
      </c>
      <c r="P18" s="87">
        <v>743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5509</v>
      </c>
      <c r="W18" s="87">
        <v>5509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202</v>
      </c>
      <c r="AG18" s="87">
        <v>202</v>
      </c>
      <c r="AH18" s="87">
        <v>0</v>
      </c>
      <c r="AI18" s="87">
        <v>0</v>
      </c>
      <c r="AJ18" s="87">
        <f>SUM(AK18:AS18)</f>
        <v>202</v>
      </c>
      <c r="AK18" s="87">
        <v>0</v>
      </c>
      <c r="AL18" s="87">
        <v>0</v>
      </c>
      <c r="AM18" s="87">
        <v>0</v>
      </c>
      <c r="AN18" s="87">
        <v>202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9</v>
      </c>
      <c r="B19" s="96" t="s">
        <v>284</v>
      </c>
      <c r="C19" s="85" t="s">
        <v>285</v>
      </c>
      <c r="D19" s="87">
        <f>SUM(E19,+H19,+K19)</f>
        <v>9651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9651</v>
      </c>
      <c r="L19" s="87">
        <v>2976</v>
      </c>
      <c r="M19" s="87">
        <v>6675</v>
      </c>
      <c r="N19" s="87">
        <f>SUM(O19,+V19,+AC19)</f>
        <v>9651</v>
      </c>
      <c r="O19" s="87">
        <f>SUM(P19:U19)</f>
        <v>2976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2976</v>
      </c>
      <c r="V19" s="87">
        <f>SUM(W19:AB19)</f>
        <v>6675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6675</v>
      </c>
      <c r="AC19" s="87">
        <f>SUM(AD19:AE19)</f>
        <v>0</v>
      </c>
      <c r="AD19" s="87">
        <v>0</v>
      </c>
      <c r="AE19" s="87">
        <v>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9</v>
      </c>
      <c r="B20" s="96" t="s">
        <v>286</v>
      </c>
      <c r="C20" s="85" t="s">
        <v>287</v>
      </c>
      <c r="D20" s="87">
        <f>SUM(E20,+H20,+K20)</f>
        <v>3589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3589</v>
      </c>
      <c r="L20" s="87">
        <v>1416</v>
      </c>
      <c r="M20" s="87">
        <v>2173</v>
      </c>
      <c r="N20" s="87">
        <f>SUM(O20,+V20,+AC20)</f>
        <v>3589</v>
      </c>
      <c r="O20" s="87">
        <f>SUM(P20:U20)</f>
        <v>1416</v>
      </c>
      <c r="P20" s="87">
        <v>1416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2173</v>
      </c>
      <c r="W20" s="87">
        <v>2173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9</v>
      </c>
      <c r="B21" s="96" t="s">
        <v>288</v>
      </c>
      <c r="C21" s="85" t="s">
        <v>289</v>
      </c>
      <c r="D21" s="87">
        <f>SUM(E21,+H21,+K21)</f>
        <v>12149</v>
      </c>
      <c r="E21" s="87">
        <f>SUM(F21:G21)</f>
        <v>0</v>
      </c>
      <c r="F21" s="87">
        <v>0</v>
      </c>
      <c r="G21" s="87">
        <v>0</v>
      </c>
      <c r="H21" s="87">
        <f>SUM(I21:J21)</f>
        <v>2164</v>
      </c>
      <c r="I21" s="87">
        <v>2164</v>
      </c>
      <c r="J21" s="87">
        <v>0</v>
      </c>
      <c r="K21" s="87">
        <f>SUM(L21:M21)</f>
        <v>9985</v>
      </c>
      <c r="L21" s="87">
        <v>0</v>
      </c>
      <c r="M21" s="87">
        <v>9985</v>
      </c>
      <c r="N21" s="87">
        <f>SUM(O21,+V21,+AC21)</f>
        <v>12149</v>
      </c>
      <c r="O21" s="87">
        <f>SUM(P21:U21)</f>
        <v>2164</v>
      </c>
      <c r="P21" s="87">
        <v>2164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9985</v>
      </c>
      <c r="W21" s="87">
        <v>9985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242</v>
      </c>
      <c r="AG21" s="87">
        <v>242</v>
      </c>
      <c r="AH21" s="87">
        <v>0</v>
      </c>
      <c r="AI21" s="87">
        <v>0</v>
      </c>
      <c r="AJ21" s="87">
        <f>SUM(AK21:AS21)</f>
        <v>242</v>
      </c>
      <c r="AK21" s="87">
        <v>0</v>
      </c>
      <c r="AL21" s="87">
        <v>0</v>
      </c>
      <c r="AM21" s="87">
        <v>2</v>
      </c>
      <c r="AN21" s="87">
        <v>240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9</v>
      </c>
      <c r="B22" s="96" t="s">
        <v>290</v>
      </c>
      <c r="C22" s="85" t="s">
        <v>291</v>
      </c>
      <c r="D22" s="87">
        <f>SUM(E22,+H22,+K22)</f>
        <v>15741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15741</v>
      </c>
      <c r="L22" s="87">
        <v>2295</v>
      </c>
      <c r="M22" s="87">
        <v>13446</v>
      </c>
      <c r="N22" s="87">
        <f>SUM(O22,+V22,+AC22)</f>
        <v>15741</v>
      </c>
      <c r="O22" s="87">
        <f>SUM(P22:U22)</f>
        <v>2295</v>
      </c>
      <c r="P22" s="87">
        <v>2295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13446</v>
      </c>
      <c r="W22" s="87">
        <v>13446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325</v>
      </c>
      <c r="AG22" s="87">
        <v>325</v>
      </c>
      <c r="AH22" s="87">
        <v>0</v>
      </c>
      <c r="AI22" s="87">
        <v>0</v>
      </c>
      <c r="AJ22" s="87">
        <f>SUM(AK22:AS22)</f>
        <v>325</v>
      </c>
      <c r="AK22" s="87">
        <v>0</v>
      </c>
      <c r="AL22" s="87">
        <v>0</v>
      </c>
      <c r="AM22" s="87">
        <v>0</v>
      </c>
      <c r="AN22" s="87">
        <v>325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9</v>
      </c>
      <c r="B23" s="96" t="s">
        <v>292</v>
      </c>
      <c r="C23" s="85" t="s">
        <v>293</v>
      </c>
      <c r="D23" s="87">
        <f>SUM(E23,+H23,+K23)</f>
        <v>768</v>
      </c>
      <c r="E23" s="87">
        <f>SUM(F23:G23)</f>
        <v>768</v>
      </c>
      <c r="F23" s="87">
        <v>126</v>
      </c>
      <c r="G23" s="87">
        <v>642</v>
      </c>
      <c r="H23" s="87">
        <f>SUM(I23:J23)</f>
        <v>0</v>
      </c>
      <c r="I23" s="87">
        <v>0</v>
      </c>
      <c r="J23" s="87">
        <v>0</v>
      </c>
      <c r="K23" s="87">
        <f>SUM(L23:M23)</f>
        <v>0</v>
      </c>
      <c r="L23" s="87">
        <v>0</v>
      </c>
      <c r="M23" s="87">
        <v>0</v>
      </c>
      <c r="N23" s="87">
        <f>SUM(O23,+V23,+AC23)</f>
        <v>768</v>
      </c>
      <c r="O23" s="87">
        <f>SUM(P23:U23)</f>
        <v>126</v>
      </c>
      <c r="P23" s="87">
        <v>126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642</v>
      </c>
      <c r="W23" s="87">
        <v>642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0</v>
      </c>
      <c r="AG23" s="87">
        <v>0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9</v>
      </c>
      <c r="B24" s="96" t="s">
        <v>294</v>
      </c>
      <c r="C24" s="85" t="s">
        <v>295</v>
      </c>
      <c r="D24" s="87">
        <f>SUM(E24,+H24,+K24)</f>
        <v>1650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1650</v>
      </c>
      <c r="L24" s="87">
        <v>467</v>
      </c>
      <c r="M24" s="87">
        <v>1183</v>
      </c>
      <c r="N24" s="87">
        <f>SUM(O24,+V24,+AC24)</f>
        <v>1650</v>
      </c>
      <c r="O24" s="87">
        <f>SUM(P24:U24)</f>
        <v>467</v>
      </c>
      <c r="P24" s="87">
        <v>467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1183</v>
      </c>
      <c r="W24" s="87">
        <v>1183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33</v>
      </c>
      <c r="AG24" s="87">
        <v>33</v>
      </c>
      <c r="AH24" s="87">
        <v>0</v>
      </c>
      <c r="AI24" s="87">
        <v>0</v>
      </c>
      <c r="AJ24" s="87">
        <f>SUM(AK24:AS24)</f>
        <v>33</v>
      </c>
      <c r="AK24" s="87">
        <v>0</v>
      </c>
      <c r="AL24" s="87">
        <v>0</v>
      </c>
      <c r="AM24" s="87">
        <v>0</v>
      </c>
      <c r="AN24" s="87">
        <v>33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9</v>
      </c>
      <c r="B25" s="96" t="s">
        <v>296</v>
      </c>
      <c r="C25" s="85" t="s">
        <v>297</v>
      </c>
      <c r="D25" s="87">
        <f>SUM(E25,+H25,+K25)</f>
        <v>9387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9387</v>
      </c>
      <c r="L25" s="87">
        <v>1717</v>
      </c>
      <c r="M25" s="87">
        <v>7670</v>
      </c>
      <c r="N25" s="87">
        <f>SUM(O25,+V25,+AC25)</f>
        <v>9387</v>
      </c>
      <c r="O25" s="87">
        <f>SUM(P25:U25)</f>
        <v>1717</v>
      </c>
      <c r="P25" s="87">
        <v>1717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7670</v>
      </c>
      <c r="W25" s="87">
        <v>7670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272</v>
      </c>
      <c r="AG25" s="87">
        <v>272</v>
      </c>
      <c r="AH25" s="87">
        <v>0</v>
      </c>
      <c r="AI25" s="87">
        <v>0</v>
      </c>
      <c r="AJ25" s="87">
        <f>SUM(AK25:AS25)</f>
        <v>272</v>
      </c>
      <c r="AK25" s="87">
        <v>0</v>
      </c>
      <c r="AL25" s="87">
        <v>0</v>
      </c>
      <c r="AM25" s="87">
        <v>8</v>
      </c>
      <c r="AN25" s="87">
        <v>263</v>
      </c>
      <c r="AO25" s="87">
        <v>0</v>
      </c>
      <c r="AP25" s="87">
        <v>0</v>
      </c>
      <c r="AQ25" s="87">
        <v>0</v>
      </c>
      <c r="AR25" s="87">
        <v>0</v>
      </c>
      <c r="AS25" s="87">
        <v>1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9</v>
      </c>
      <c r="B26" s="96" t="s">
        <v>298</v>
      </c>
      <c r="C26" s="85" t="s">
        <v>299</v>
      </c>
      <c r="D26" s="87">
        <f>SUM(E26,+H26,+K26)</f>
        <v>7617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7617</v>
      </c>
      <c r="L26" s="87">
        <v>1391</v>
      </c>
      <c r="M26" s="87">
        <v>6226</v>
      </c>
      <c r="N26" s="87">
        <f>SUM(O26,+V26,+AC26)</f>
        <v>7617</v>
      </c>
      <c r="O26" s="87">
        <f>SUM(P26:U26)</f>
        <v>1391</v>
      </c>
      <c r="P26" s="87">
        <v>1391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6226</v>
      </c>
      <c r="W26" s="87">
        <v>6226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220</v>
      </c>
      <c r="AG26" s="87">
        <v>220</v>
      </c>
      <c r="AH26" s="87">
        <v>0</v>
      </c>
      <c r="AI26" s="87">
        <v>0</v>
      </c>
      <c r="AJ26" s="87">
        <f>SUM(AK26:AS26)</f>
        <v>220</v>
      </c>
      <c r="AK26" s="87">
        <v>0</v>
      </c>
      <c r="AL26" s="87">
        <v>0</v>
      </c>
      <c r="AM26" s="87">
        <v>7</v>
      </c>
      <c r="AN26" s="87">
        <v>213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9</v>
      </c>
      <c r="B27" s="96" t="s">
        <v>300</v>
      </c>
      <c r="C27" s="85" t="s">
        <v>301</v>
      </c>
      <c r="D27" s="87">
        <f>SUM(E27,+H27,+K27)</f>
        <v>7675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7675</v>
      </c>
      <c r="L27" s="87">
        <v>490</v>
      </c>
      <c r="M27" s="87">
        <v>7185</v>
      </c>
      <c r="N27" s="87">
        <f>SUM(O27,+V27,+AC27)</f>
        <v>7675</v>
      </c>
      <c r="O27" s="87">
        <f>SUM(P27:U27)</f>
        <v>490</v>
      </c>
      <c r="P27" s="87">
        <v>490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7185</v>
      </c>
      <c r="W27" s="87">
        <v>7185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78</v>
      </c>
      <c r="AG27" s="87">
        <v>78</v>
      </c>
      <c r="AH27" s="87">
        <v>0</v>
      </c>
      <c r="AI27" s="87">
        <v>0</v>
      </c>
      <c r="AJ27" s="87">
        <f>SUM(AK27:AS27)</f>
        <v>353</v>
      </c>
      <c r="AK27" s="87">
        <v>292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61</v>
      </c>
      <c r="AT27" s="87">
        <f>SUM(AU27:AY27)</f>
        <v>17</v>
      </c>
      <c r="AU27" s="87">
        <v>17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9</v>
      </c>
      <c r="B28" s="96" t="s">
        <v>302</v>
      </c>
      <c r="C28" s="85" t="s">
        <v>303</v>
      </c>
      <c r="D28" s="87">
        <f>SUM(E28,+H28,+K28)</f>
        <v>1139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1139</v>
      </c>
      <c r="L28" s="87">
        <v>33</v>
      </c>
      <c r="M28" s="87">
        <v>1106</v>
      </c>
      <c r="N28" s="87">
        <f>SUM(O28,+V28,+AC28)</f>
        <v>1139</v>
      </c>
      <c r="O28" s="87">
        <f>SUM(P28:U28)</f>
        <v>33</v>
      </c>
      <c r="P28" s="87">
        <v>33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1106</v>
      </c>
      <c r="W28" s="87">
        <v>1106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3</v>
      </c>
      <c r="AG28" s="87">
        <v>3</v>
      </c>
      <c r="AH28" s="87">
        <v>0</v>
      </c>
      <c r="AI28" s="87">
        <v>0</v>
      </c>
      <c r="AJ28" s="87">
        <f>SUM(AK28:AS28)</f>
        <v>3</v>
      </c>
      <c r="AK28" s="87">
        <v>0</v>
      </c>
      <c r="AL28" s="87">
        <v>0</v>
      </c>
      <c r="AM28" s="87">
        <v>0</v>
      </c>
      <c r="AN28" s="87">
        <v>3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8</v>
      </c>
      <c r="BA28" s="87">
        <v>8</v>
      </c>
      <c r="BB28" s="87">
        <v>0</v>
      </c>
      <c r="BC28" s="87">
        <v>0</v>
      </c>
    </row>
    <row r="29" spans="1:55" ht="13.5" customHeight="1">
      <c r="A29" s="98" t="s">
        <v>9</v>
      </c>
      <c r="B29" s="96" t="s">
        <v>304</v>
      </c>
      <c r="C29" s="85" t="s">
        <v>305</v>
      </c>
      <c r="D29" s="87">
        <f>SUM(E29,+H29,+K29)</f>
        <v>1246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1246</v>
      </c>
      <c r="L29" s="87">
        <v>224</v>
      </c>
      <c r="M29" s="87">
        <v>1022</v>
      </c>
      <c r="N29" s="87">
        <f>SUM(O29,+V29,+AC29)</f>
        <v>1246</v>
      </c>
      <c r="O29" s="87">
        <f>SUM(P29:U29)</f>
        <v>224</v>
      </c>
      <c r="P29" s="87">
        <v>224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1022</v>
      </c>
      <c r="W29" s="87">
        <v>1022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3</v>
      </c>
      <c r="AG29" s="87">
        <v>3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3</v>
      </c>
      <c r="AU29" s="87">
        <v>0</v>
      </c>
      <c r="AV29" s="87">
        <v>3</v>
      </c>
      <c r="AW29" s="87">
        <v>0</v>
      </c>
      <c r="AX29" s="87">
        <v>0</v>
      </c>
      <c r="AY29" s="87">
        <v>0</v>
      </c>
      <c r="AZ29" s="87">
        <f>SUM(BA29:BC29)</f>
        <v>8</v>
      </c>
      <c r="BA29" s="87">
        <v>8</v>
      </c>
      <c r="BB29" s="87">
        <v>0</v>
      </c>
      <c r="BC29" s="87">
        <v>0</v>
      </c>
    </row>
    <row r="30" spans="1:55" ht="13.5" customHeight="1">
      <c r="A30" s="98" t="s">
        <v>9</v>
      </c>
      <c r="B30" s="96" t="s">
        <v>306</v>
      </c>
      <c r="C30" s="85" t="s">
        <v>307</v>
      </c>
      <c r="D30" s="87">
        <f>SUM(E30,+H30,+K30)</f>
        <v>3516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3516</v>
      </c>
      <c r="L30" s="87">
        <v>150</v>
      </c>
      <c r="M30" s="87">
        <v>3366</v>
      </c>
      <c r="N30" s="87">
        <f>SUM(O30,+V30,+AC30)</f>
        <v>3516</v>
      </c>
      <c r="O30" s="87">
        <f>SUM(P30:U30)</f>
        <v>150</v>
      </c>
      <c r="P30" s="87">
        <v>150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3366</v>
      </c>
      <c r="W30" s="87">
        <v>3366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0</v>
      </c>
      <c r="AG30" s="87">
        <v>0</v>
      </c>
      <c r="AH30" s="87">
        <v>0</v>
      </c>
      <c r="AI30" s="87">
        <v>0</v>
      </c>
      <c r="AJ30" s="87">
        <f>SUM(AK30:AS30)</f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9</v>
      </c>
      <c r="B31" s="96" t="s">
        <v>308</v>
      </c>
      <c r="C31" s="85" t="s">
        <v>309</v>
      </c>
      <c r="D31" s="87">
        <f>SUM(E31,+H31,+K31)</f>
        <v>5856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5856</v>
      </c>
      <c r="L31" s="87">
        <v>1549</v>
      </c>
      <c r="M31" s="87">
        <v>4307</v>
      </c>
      <c r="N31" s="87">
        <f>SUM(O31,+V31,+AC31)</f>
        <v>5856</v>
      </c>
      <c r="O31" s="87">
        <f>SUM(P31:U31)</f>
        <v>1549</v>
      </c>
      <c r="P31" s="87">
        <v>1549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4307</v>
      </c>
      <c r="W31" s="87">
        <v>4307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48</v>
      </c>
      <c r="AG31" s="87">
        <v>48</v>
      </c>
      <c r="AH31" s="87">
        <v>0</v>
      </c>
      <c r="AI31" s="87">
        <v>0</v>
      </c>
      <c r="AJ31" s="87">
        <f>SUM(AK31:AS31)</f>
        <v>127</v>
      </c>
      <c r="AK31" s="87">
        <v>88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6</v>
      </c>
      <c r="AR31" s="87">
        <v>0</v>
      </c>
      <c r="AS31" s="87">
        <v>33</v>
      </c>
      <c r="AT31" s="87">
        <f>SUM(AU31:AY31)</f>
        <v>9</v>
      </c>
      <c r="AU31" s="87">
        <v>9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9</v>
      </c>
      <c r="B32" s="96" t="s">
        <v>310</v>
      </c>
      <c r="C32" s="85" t="s">
        <v>311</v>
      </c>
      <c r="D32" s="87">
        <f>SUM(E32,+H32,+K32)</f>
        <v>3640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3640</v>
      </c>
      <c r="L32" s="87">
        <v>899</v>
      </c>
      <c r="M32" s="87">
        <v>2741</v>
      </c>
      <c r="N32" s="87">
        <f>SUM(O32,+V32,+AC32)</f>
        <v>3640</v>
      </c>
      <c r="O32" s="87">
        <f>SUM(P32:U32)</f>
        <v>899</v>
      </c>
      <c r="P32" s="87">
        <v>899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2741</v>
      </c>
      <c r="W32" s="87">
        <v>2741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52</v>
      </c>
      <c r="AG32" s="87">
        <v>52</v>
      </c>
      <c r="AH32" s="87">
        <v>0</v>
      </c>
      <c r="AI32" s="87">
        <v>0</v>
      </c>
      <c r="AJ32" s="87">
        <f>SUM(AK32:AS32)</f>
        <v>102</v>
      </c>
      <c r="AK32" s="87">
        <v>54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27</v>
      </c>
      <c r="AR32" s="87">
        <v>0</v>
      </c>
      <c r="AS32" s="87">
        <v>21</v>
      </c>
      <c r="AT32" s="87">
        <f>SUM(AU32:AY32)</f>
        <v>4</v>
      </c>
      <c r="AU32" s="87">
        <v>4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9</v>
      </c>
      <c r="B33" s="96" t="s">
        <v>312</v>
      </c>
      <c r="C33" s="85" t="s">
        <v>313</v>
      </c>
      <c r="D33" s="87">
        <f>SUM(E33,+H33,+K33)</f>
        <v>2459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2459</v>
      </c>
      <c r="L33" s="87">
        <v>465</v>
      </c>
      <c r="M33" s="87">
        <v>1994</v>
      </c>
      <c r="N33" s="87">
        <f>SUM(O33,+V33,+AC33)</f>
        <v>2459</v>
      </c>
      <c r="O33" s="87">
        <f>SUM(P33:U33)</f>
        <v>465</v>
      </c>
      <c r="P33" s="87">
        <v>465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1994</v>
      </c>
      <c r="W33" s="87">
        <v>1994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16</v>
      </c>
      <c r="AG33" s="87">
        <v>16</v>
      </c>
      <c r="AH33" s="87">
        <v>0</v>
      </c>
      <c r="AI33" s="87">
        <v>0</v>
      </c>
      <c r="AJ33" s="87">
        <f>SUM(AK33:AS33)</f>
        <v>51</v>
      </c>
      <c r="AK33" s="87">
        <v>37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14</v>
      </c>
      <c r="AT33" s="87">
        <f>SUM(AU33:AY33)</f>
        <v>2</v>
      </c>
      <c r="AU33" s="87">
        <v>2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3">
    <sortCondition ref="A8:A33"/>
    <sortCondition ref="B8:B33"/>
    <sortCondition ref="C8:C33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45000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45201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45202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45203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45204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45205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45206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45207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45208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45209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45341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45361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45382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45383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45401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45402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45403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45404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45405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45406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45421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45429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45430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45431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45441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45442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45443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2024-01-24T02:02:30Z</dcterms:modified>
</cp:coreProperties>
</file>