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9高知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組合分担金内訳!$A$6:$BE$40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'廃棄物事業経費（市町村）'!$A$6:$DJ$40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組合分担金内訳!$2:$41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'廃棄物事業経費（市町村）'!$2:$41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I10" i="5"/>
  <c r="I16" i="5"/>
  <c r="I22" i="5"/>
  <c r="I28" i="5"/>
  <c r="I34" i="5"/>
  <c r="I40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I27" i="5" s="1"/>
  <c r="H28" i="5"/>
  <c r="H29" i="5"/>
  <c r="H30" i="5"/>
  <c r="H31" i="5"/>
  <c r="H32" i="5"/>
  <c r="H33" i="5"/>
  <c r="I33" i="5" s="1"/>
  <c r="H34" i="5"/>
  <c r="H35" i="5"/>
  <c r="H36" i="5"/>
  <c r="H37" i="5"/>
  <c r="H38" i="5"/>
  <c r="H39" i="5"/>
  <c r="I39" i="5" s="1"/>
  <c r="H40" i="5"/>
  <c r="H41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G40" i="5"/>
  <c r="G41" i="5"/>
  <c r="I41" i="5" s="1"/>
  <c r="F10" i="5"/>
  <c r="F16" i="5"/>
  <c r="F22" i="5"/>
  <c r="F28" i="5"/>
  <c r="F34" i="5"/>
  <c r="F40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D8" i="5"/>
  <c r="F8" i="5" s="1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F17" i="5" s="1"/>
  <c r="D18" i="5"/>
  <c r="D19" i="5"/>
  <c r="F19" i="5" s="1"/>
  <c r="D20" i="5"/>
  <c r="F20" i="5" s="1"/>
  <c r="D21" i="5"/>
  <c r="D22" i="5"/>
  <c r="D23" i="5"/>
  <c r="F23" i="5" s="1"/>
  <c r="D24" i="5"/>
  <c r="D25" i="5"/>
  <c r="F25" i="5" s="1"/>
  <c r="D26" i="5"/>
  <c r="F26" i="5" s="1"/>
  <c r="D27" i="5"/>
  <c r="D28" i="5"/>
  <c r="D29" i="5"/>
  <c r="F29" i="5" s="1"/>
  <c r="D30" i="5"/>
  <c r="D31" i="5"/>
  <c r="F31" i="5" s="1"/>
  <c r="D32" i="5"/>
  <c r="F32" i="5" s="1"/>
  <c r="D33" i="5"/>
  <c r="D34" i="5"/>
  <c r="D35" i="5"/>
  <c r="F35" i="5" s="1"/>
  <c r="D36" i="5"/>
  <c r="D37" i="5"/>
  <c r="F37" i="5" s="1"/>
  <c r="D38" i="5"/>
  <c r="F38" i="5" s="1"/>
  <c r="D39" i="5"/>
  <c r="D40" i="5"/>
  <c r="D41" i="5"/>
  <c r="F4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A3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V4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16" i="4"/>
  <c r="BQ5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11" i="4"/>
  <c r="BI26" i="4"/>
  <c r="BI33" i="4"/>
  <c r="BI40" i="4"/>
  <c r="BG11" i="4"/>
  <c r="BG40" i="4"/>
  <c r="BG4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N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AN35" i="4" s="1"/>
  <c r="BG35" i="4" s="1"/>
  <c r="AY36" i="4"/>
  <c r="AY37" i="4"/>
  <c r="AY38" i="4"/>
  <c r="AY39" i="4"/>
  <c r="AY40" i="4"/>
  <c r="AY41" i="4"/>
  <c r="AN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T8" i="4"/>
  <c r="AN8" i="4" s="1"/>
  <c r="BG8" i="4" s="1"/>
  <c r="AT9" i="4"/>
  <c r="AT10" i="4"/>
  <c r="AT11" i="4"/>
  <c r="AT12" i="4"/>
  <c r="AN12" i="4" s="1"/>
  <c r="AT13" i="4"/>
  <c r="AT14" i="4"/>
  <c r="AN14" i="4" s="1"/>
  <c r="BG14" i="4" s="1"/>
  <c r="AT15" i="4"/>
  <c r="AT16" i="4"/>
  <c r="AT17" i="4"/>
  <c r="AT18" i="4"/>
  <c r="AN18" i="4" s="1"/>
  <c r="AT19" i="4"/>
  <c r="AT20" i="4"/>
  <c r="AN20" i="4" s="1"/>
  <c r="BG20" i="4" s="1"/>
  <c r="AT21" i="4"/>
  <c r="AT22" i="4"/>
  <c r="AT23" i="4"/>
  <c r="AT24" i="4"/>
  <c r="AT25" i="4"/>
  <c r="AT26" i="4"/>
  <c r="AT27" i="4"/>
  <c r="AT28" i="4"/>
  <c r="AT29" i="4"/>
  <c r="AT30" i="4"/>
  <c r="AN30" i="4" s="1"/>
  <c r="AT31" i="4"/>
  <c r="AT32" i="4"/>
  <c r="AN32" i="4" s="1"/>
  <c r="BG32" i="4" s="1"/>
  <c r="AT33" i="4"/>
  <c r="AT34" i="4"/>
  <c r="AT35" i="4"/>
  <c r="AT36" i="4"/>
  <c r="AT37" i="4"/>
  <c r="AT38" i="4"/>
  <c r="AN38" i="4" s="1"/>
  <c r="BG38" i="4" s="1"/>
  <c r="AT39" i="4"/>
  <c r="AT40" i="4"/>
  <c r="AT41" i="4"/>
  <c r="AT42" i="4"/>
  <c r="AN42" i="4" s="1"/>
  <c r="AT43" i="4"/>
  <c r="AT44" i="4"/>
  <c r="AN44" i="4" s="1"/>
  <c r="BG44" i="4" s="1"/>
  <c r="AT45" i="4"/>
  <c r="AT46" i="4"/>
  <c r="AT47" i="4"/>
  <c r="AT48" i="4"/>
  <c r="AN48" i="4" s="1"/>
  <c r="AT49" i="4"/>
  <c r="AT50" i="4"/>
  <c r="AN50" i="4" s="1"/>
  <c r="BG50" i="4" s="1"/>
  <c r="AT51" i="4"/>
  <c r="AT52" i="4"/>
  <c r="AT53" i="4"/>
  <c r="AT54" i="4"/>
  <c r="AN54" i="4" s="1"/>
  <c r="AO8" i="4"/>
  <c r="AO9" i="4"/>
  <c r="AN9" i="4" s="1"/>
  <c r="BG9" i="4" s="1"/>
  <c r="AO10" i="4"/>
  <c r="AO11" i="4"/>
  <c r="AN11" i="4" s="1"/>
  <c r="AO12" i="4"/>
  <c r="AO13" i="4"/>
  <c r="AO14" i="4"/>
  <c r="AO15" i="4"/>
  <c r="AN15" i="4" s="1"/>
  <c r="BG15" i="4" s="1"/>
  <c r="AO16" i="4"/>
  <c r="AO17" i="4"/>
  <c r="AO18" i="4"/>
  <c r="AO19" i="4"/>
  <c r="AO20" i="4"/>
  <c r="AO21" i="4"/>
  <c r="AN21" i="4" s="1"/>
  <c r="BG21" i="4" s="1"/>
  <c r="AO22" i="4"/>
  <c r="AO23" i="4"/>
  <c r="AO24" i="4"/>
  <c r="AO25" i="4"/>
  <c r="AO26" i="4"/>
  <c r="AO27" i="4"/>
  <c r="AN27" i="4" s="1"/>
  <c r="BG27" i="4" s="1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O39" i="4"/>
  <c r="AN39" i="4" s="1"/>
  <c r="BG39" i="4" s="1"/>
  <c r="AO40" i="4"/>
  <c r="AO41" i="4"/>
  <c r="AO42" i="4"/>
  <c r="AO43" i="4"/>
  <c r="AO44" i="4"/>
  <c r="AO45" i="4"/>
  <c r="AN45" i="4" s="1"/>
  <c r="BG45" i="4" s="1"/>
  <c r="AO46" i="4"/>
  <c r="AO47" i="4"/>
  <c r="AN47" i="4" s="1"/>
  <c r="AO48" i="4"/>
  <c r="AO49" i="4"/>
  <c r="AO50" i="4"/>
  <c r="AO51" i="4"/>
  <c r="AN51" i="4" s="1"/>
  <c r="BG51" i="4" s="1"/>
  <c r="AO52" i="4"/>
  <c r="AO53" i="4"/>
  <c r="AO54" i="4"/>
  <c r="AN10" i="4"/>
  <c r="BG10" i="4" s="1"/>
  <c r="AN16" i="4"/>
  <c r="AN17" i="4"/>
  <c r="BG17" i="4" s="1"/>
  <c r="AN22" i="4"/>
  <c r="AN24" i="4"/>
  <c r="AN28" i="4"/>
  <c r="AN29" i="4"/>
  <c r="BG29" i="4" s="1"/>
  <c r="AN34" i="4"/>
  <c r="BG34" i="4" s="1"/>
  <c r="AN36" i="4"/>
  <c r="AN40" i="4"/>
  <c r="AN46" i="4"/>
  <c r="BG46" i="4" s="1"/>
  <c r="AN52" i="4"/>
  <c r="AN53" i="4"/>
  <c r="BG53" i="4" s="1"/>
  <c r="AG8" i="4"/>
  <c r="AG9" i="4"/>
  <c r="AF9" i="4" s="1"/>
  <c r="AG10" i="4"/>
  <c r="AF10" i="4" s="1"/>
  <c r="AG11" i="4"/>
  <c r="AG12" i="4"/>
  <c r="AF12" i="4" s="1"/>
  <c r="AG13" i="4"/>
  <c r="AG14" i="4"/>
  <c r="AG15" i="4"/>
  <c r="AF15" i="4" s="1"/>
  <c r="AG16" i="4"/>
  <c r="AF16" i="4" s="1"/>
  <c r="BG16" i="4" s="1"/>
  <c r="AG17" i="4"/>
  <c r="AF17" i="4" s="1"/>
  <c r="AG18" i="4"/>
  <c r="AG19" i="4"/>
  <c r="AG20" i="4"/>
  <c r="AG21" i="4"/>
  <c r="AF21" i="4" s="1"/>
  <c r="AG22" i="4"/>
  <c r="AG23" i="4"/>
  <c r="AF23" i="4" s="1"/>
  <c r="AG24" i="4"/>
  <c r="AF24" i="4" s="1"/>
  <c r="AG25" i="4"/>
  <c r="AG26" i="4"/>
  <c r="AG27" i="4"/>
  <c r="AF27" i="4" s="1"/>
  <c r="AG28" i="4"/>
  <c r="AF28" i="4" s="1"/>
  <c r="AG29" i="4"/>
  <c r="AG30" i="4"/>
  <c r="AF30" i="4" s="1"/>
  <c r="AG31" i="4"/>
  <c r="AG32" i="4"/>
  <c r="AG33" i="4"/>
  <c r="AG34" i="4"/>
  <c r="AF34" i="4" s="1"/>
  <c r="AG35" i="4"/>
  <c r="AG36" i="4"/>
  <c r="AF36" i="4" s="1"/>
  <c r="AG37" i="4"/>
  <c r="AG38" i="4"/>
  <c r="AG39" i="4"/>
  <c r="AG40" i="4"/>
  <c r="AF40" i="4" s="1"/>
  <c r="AG41" i="4"/>
  <c r="AG42" i="4"/>
  <c r="AF42" i="4" s="1"/>
  <c r="AG43" i="4"/>
  <c r="AG44" i="4"/>
  <c r="AG45" i="4"/>
  <c r="AG46" i="4"/>
  <c r="AF46" i="4" s="1"/>
  <c r="AG47" i="4"/>
  <c r="AG48" i="4"/>
  <c r="AF48" i="4" s="1"/>
  <c r="AG49" i="4"/>
  <c r="AG50" i="4"/>
  <c r="AG51" i="4"/>
  <c r="AG52" i="4"/>
  <c r="AF52" i="4" s="1"/>
  <c r="BG52" i="4" s="1"/>
  <c r="AG53" i="4"/>
  <c r="AG54" i="4"/>
  <c r="AF8" i="4"/>
  <c r="AF11" i="4"/>
  <c r="AF13" i="4"/>
  <c r="AF14" i="4"/>
  <c r="AF19" i="4"/>
  <c r="AF20" i="4"/>
  <c r="AF22" i="4"/>
  <c r="BH22" i="4" s="1"/>
  <c r="AF25" i="4"/>
  <c r="AF26" i="4"/>
  <c r="AF29" i="4"/>
  <c r="AF31" i="4"/>
  <c r="AF32" i="4"/>
  <c r="AF33" i="4"/>
  <c r="AF35" i="4"/>
  <c r="AF37" i="4"/>
  <c r="AF38" i="4"/>
  <c r="AF39" i="4"/>
  <c r="AF41" i="4"/>
  <c r="AF43" i="4"/>
  <c r="AF44" i="4"/>
  <c r="AF45" i="4"/>
  <c r="AF47" i="4"/>
  <c r="AF49" i="4"/>
  <c r="AF50" i="4"/>
  <c r="AF51" i="4"/>
  <c r="AF5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CA41" i="4" s="1"/>
  <c r="W42" i="4"/>
  <c r="CA42" i="4" s="1"/>
  <c r="W43" i="4"/>
  <c r="W44" i="4"/>
  <c r="CA44" i="4" s="1"/>
  <c r="W45" i="4"/>
  <c r="CA45" i="4" s="1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CA53" i="4" s="1"/>
  <c r="W54" i="4"/>
  <c r="CA54" i="4" s="1"/>
  <c r="R8" i="4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BV39" i="4" s="1"/>
  <c r="R40" i="4"/>
  <c r="BV40" i="4" s="1"/>
  <c r="R41" i="4"/>
  <c r="R42" i="4"/>
  <c r="BV42" i="4" s="1"/>
  <c r="R43" i="4"/>
  <c r="BV43" i="4" s="1"/>
  <c r="R44" i="4"/>
  <c r="R45" i="4"/>
  <c r="BV45" i="4" s="1"/>
  <c r="R46" i="4"/>
  <c r="BV46" i="4" s="1"/>
  <c r="R47" i="4"/>
  <c r="BV47" i="4" s="1"/>
  <c r="R48" i="4"/>
  <c r="BV48" i="4" s="1"/>
  <c r="R49" i="4"/>
  <c r="BV49" i="4" s="1"/>
  <c r="R50" i="4"/>
  <c r="R51" i="4"/>
  <c r="BV51" i="4" s="1"/>
  <c r="R52" i="4"/>
  <c r="BV52" i="4" s="1"/>
  <c r="R53" i="4"/>
  <c r="BV53" i="4" s="1"/>
  <c r="R54" i="4"/>
  <c r="BV54" i="4" s="1"/>
  <c r="M8" i="4"/>
  <c r="BQ8" i="4" s="1"/>
  <c r="M9" i="4"/>
  <c r="M10" i="4"/>
  <c r="BQ10" i="4" s="1"/>
  <c r="M11" i="4"/>
  <c r="BQ11" i="4" s="1"/>
  <c r="M12" i="4"/>
  <c r="BQ12" i="4" s="1"/>
  <c r="M13" i="4"/>
  <c r="BQ13" i="4" s="1"/>
  <c r="M14" i="4"/>
  <c r="BQ14" i="4" s="1"/>
  <c r="M15" i="4"/>
  <c r="M16" i="4"/>
  <c r="M17" i="4"/>
  <c r="BQ17" i="4" s="1"/>
  <c r="M18" i="4"/>
  <c r="BQ18" i="4" s="1"/>
  <c r="M19" i="4"/>
  <c r="BQ19" i="4" s="1"/>
  <c r="M20" i="4"/>
  <c r="BQ20" i="4" s="1"/>
  <c r="M21" i="4"/>
  <c r="M22" i="4"/>
  <c r="BQ22" i="4" s="1"/>
  <c r="M23" i="4"/>
  <c r="BQ23" i="4" s="1"/>
  <c r="M24" i="4"/>
  <c r="BQ24" i="4" s="1"/>
  <c r="M25" i="4"/>
  <c r="BQ25" i="4" s="1"/>
  <c r="M26" i="4"/>
  <c r="BQ26" i="4" s="1"/>
  <c r="M27" i="4"/>
  <c r="M28" i="4"/>
  <c r="BQ28" i="4" s="1"/>
  <c r="M29" i="4"/>
  <c r="BQ29" i="4" s="1"/>
  <c r="M30" i="4"/>
  <c r="BQ30" i="4" s="1"/>
  <c r="M31" i="4"/>
  <c r="BQ31" i="4" s="1"/>
  <c r="M32" i="4"/>
  <c r="BQ32" i="4" s="1"/>
  <c r="M33" i="4"/>
  <c r="M34" i="4"/>
  <c r="BQ34" i="4" s="1"/>
  <c r="M35" i="4"/>
  <c r="BQ35" i="4" s="1"/>
  <c r="M36" i="4"/>
  <c r="BQ36" i="4" s="1"/>
  <c r="M37" i="4"/>
  <c r="BQ37" i="4" s="1"/>
  <c r="M38" i="4"/>
  <c r="BQ38" i="4" s="1"/>
  <c r="M39" i="4"/>
  <c r="M40" i="4"/>
  <c r="BQ40" i="4" s="1"/>
  <c r="M41" i="4"/>
  <c r="BQ41" i="4" s="1"/>
  <c r="M42" i="4"/>
  <c r="BQ42" i="4" s="1"/>
  <c r="M43" i="4"/>
  <c r="BQ43" i="4" s="1"/>
  <c r="M44" i="4"/>
  <c r="BQ44" i="4" s="1"/>
  <c r="M45" i="4"/>
  <c r="M46" i="4"/>
  <c r="BQ46" i="4" s="1"/>
  <c r="M47" i="4"/>
  <c r="BQ47" i="4" s="1"/>
  <c r="M48" i="4"/>
  <c r="BQ48" i="4" s="1"/>
  <c r="M49" i="4"/>
  <c r="BQ49" i="4" s="1"/>
  <c r="M50" i="4"/>
  <c r="BQ50" i="4" s="1"/>
  <c r="M51" i="4"/>
  <c r="M52" i="4"/>
  <c r="M53" i="4"/>
  <c r="BQ53" i="4" s="1"/>
  <c r="M54" i="4"/>
  <c r="BQ54" i="4" s="1"/>
  <c r="L10" i="4"/>
  <c r="L16" i="4"/>
  <c r="BP16" i="4" s="1"/>
  <c r="L22" i="4"/>
  <c r="BP22" i="4" s="1"/>
  <c r="L28" i="4"/>
  <c r="BP28" i="4" s="1"/>
  <c r="L34" i="4"/>
  <c r="BP34" i="4" s="1"/>
  <c r="L40" i="4"/>
  <c r="BP40" i="4" s="1"/>
  <c r="L46" i="4"/>
  <c r="L52" i="4"/>
  <c r="BP52" i="4" s="1"/>
  <c r="E8" i="4"/>
  <c r="D8" i="4" s="1"/>
  <c r="E9" i="4"/>
  <c r="D9" i="4" s="1"/>
  <c r="E10" i="4"/>
  <c r="BI10" i="4" s="1"/>
  <c r="E11" i="4"/>
  <c r="D11" i="4" s="1"/>
  <c r="E12" i="4"/>
  <c r="E13" i="4"/>
  <c r="BI13" i="4" s="1"/>
  <c r="E14" i="4"/>
  <c r="BI14" i="4" s="1"/>
  <c r="E15" i="4"/>
  <c r="BI15" i="4" s="1"/>
  <c r="E16" i="4"/>
  <c r="BI16" i="4" s="1"/>
  <c r="E17" i="4"/>
  <c r="E18" i="4"/>
  <c r="E19" i="4"/>
  <c r="BI19" i="4" s="1"/>
  <c r="E20" i="4"/>
  <c r="D20" i="4" s="1"/>
  <c r="E21" i="4"/>
  <c r="BI21" i="4" s="1"/>
  <c r="E22" i="4"/>
  <c r="BI22" i="4" s="1"/>
  <c r="E23" i="4"/>
  <c r="E24" i="4"/>
  <c r="E25" i="4"/>
  <c r="BI25" i="4" s="1"/>
  <c r="E26" i="4"/>
  <c r="D26" i="4" s="1"/>
  <c r="E27" i="4"/>
  <c r="D27" i="4" s="1"/>
  <c r="E28" i="4"/>
  <c r="BI28" i="4" s="1"/>
  <c r="E29" i="4"/>
  <c r="E30" i="4"/>
  <c r="E31" i="4"/>
  <c r="BI31" i="4" s="1"/>
  <c r="E32" i="4"/>
  <c r="D32" i="4" s="1"/>
  <c r="E33" i="4"/>
  <c r="D33" i="4" s="1"/>
  <c r="E34" i="4"/>
  <c r="BI34" i="4" s="1"/>
  <c r="E35" i="4"/>
  <c r="E36" i="4"/>
  <c r="E37" i="4"/>
  <c r="BI37" i="4" s="1"/>
  <c r="E38" i="4"/>
  <c r="D38" i="4" s="1"/>
  <c r="E39" i="4"/>
  <c r="D39" i="4" s="1"/>
  <c r="E40" i="4"/>
  <c r="E41" i="4"/>
  <c r="E42" i="4"/>
  <c r="E43" i="4"/>
  <c r="BI43" i="4" s="1"/>
  <c r="E44" i="4"/>
  <c r="D44" i="4" s="1"/>
  <c r="E45" i="4"/>
  <c r="D45" i="4" s="1"/>
  <c r="E46" i="4"/>
  <c r="BI46" i="4" s="1"/>
  <c r="E47" i="4"/>
  <c r="E48" i="4"/>
  <c r="E49" i="4"/>
  <c r="BI49" i="4" s="1"/>
  <c r="E50" i="4"/>
  <c r="BI50" i="4" s="1"/>
  <c r="E51" i="4"/>
  <c r="BI51" i="4" s="1"/>
  <c r="E52" i="4"/>
  <c r="BI52" i="4" s="1"/>
  <c r="E53" i="4"/>
  <c r="E54" i="4"/>
  <c r="D10" i="4"/>
  <c r="BH10" i="4" s="1"/>
  <c r="D12" i="4"/>
  <c r="D16" i="4"/>
  <c r="AE16" i="4" s="1"/>
  <c r="CI16" i="4" s="1"/>
  <c r="D18" i="4"/>
  <c r="D22" i="4"/>
  <c r="AE22" i="4" s="1"/>
  <c r="D24" i="4"/>
  <c r="D28" i="4"/>
  <c r="D30" i="4"/>
  <c r="D34" i="4"/>
  <c r="BH34" i="4" s="1"/>
  <c r="D36" i="4"/>
  <c r="D40" i="4"/>
  <c r="BH40" i="4" s="1"/>
  <c r="D42" i="4"/>
  <c r="D46" i="4"/>
  <c r="BH46" i="4" s="1"/>
  <c r="D48" i="4"/>
  <c r="D52" i="4"/>
  <c r="AE52" i="4" s="1"/>
  <c r="CI52" i="4" s="1"/>
  <c r="D5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42" i="3"/>
  <c r="V15" i="3"/>
  <c r="N8" i="3"/>
  <c r="N9" i="3"/>
  <c r="N10" i="3"/>
  <c r="N11" i="3"/>
  <c r="N12" i="3"/>
  <c r="N13" i="3"/>
  <c r="M13" i="3" s="1"/>
  <c r="N14" i="3"/>
  <c r="N15" i="3"/>
  <c r="N16" i="3"/>
  <c r="M16" i="3" s="1"/>
  <c r="N17" i="3"/>
  <c r="N18" i="3"/>
  <c r="N19" i="3"/>
  <c r="M19" i="3" s="1"/>
  <c r="N20" i="3"/>
  <c r="N21" i="3"/>
  <c r="N22" i="3"/>
  <c r="N23" i="3"/>
  <c r="N24" i="3"/>
  <c r="N25" i="3"/>
  <c r="M25" i="3" s="1"/>
  <c r="N26" i="3"/>
  <c r="N27" i="3"/>
  <c r="M27" i="3" s="1"/>
  <c r="N28" i="3"/>
  <c r="N29" i="3"/>
  <c r="N30" i="3"/>
  <c r="N31" i="3"/>
  <c r="M31" i="3" s="1"/>
  <c r="N32" i="3"/>
  <c r="N33" i="3"/>
  <c r="M33" i="3" s="1"/>
  <c r="N34" i="3"/>
  <c r="N35" i="3"/>
  <c r="N36" i="3"/>
  <c r="N37" i="3"/>
  <c r="M37" i="3" s="1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M8" i="3"/>
  <c r="M9" i="3"/>
  <c r="M10" i="3"/>
  <c r="M11" i="3"/>
  <c r="M12" i="3"/>
  <c r="M14" i="3"/>
  <c r="M15" i="3"/>
  <c r="M17" i="3"/>
  <c r="M18" i="3"/>
  <c r="M20" i="3"/>
  <c r="M21" i="3"/>
  <c r="M22" i="3"/>
  <c r="M23" i="3"/>
  <c r="M24" i="3"/>
  <c r="M26" i="3"/>
  <c r="M28" i="3"/>
  <c r="M29" i="3"/>
  <c r="M30" i="3"/>
  <c r="M32" i="3"/>
  <c r="M34" i="3"/>
  <c r="M35" i="3"/>
  <c r="M36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E8" i="3"/>
  <c r="D8" i="3" s="1"/>
  <c r="V8" i="3" s="1"/>
  <c r="E9" i="3"/>
  <c r="W9" i="3" s="1"/>
  <c r="E10" i="3"/>
  <c r="W10" i="3" s="1"/>
  <c r="E11" i="3"/>
  <c r="W11" i="3" s="1"/>
  <c r="E12" i="3"/>
  <c r="W12" i="3" s="1"/>
  <c r="E13" i="3"/>
  <c r="E14" i="3"/>
  <c r="E15" i="3"/>
  <c r="E16" i="3"/>
  <c r="W16" i="3" s="1"/>
  <c r="E17" i="3"/>
  <c r="W17" i="3" s="1"/>
  <c r="E18" i="3"/>
  <c r="W18" i="3" s="1"/>
  <c r="E19" i="3"/>
  <c r="E20" i="3"/>
  <c r="E21" i="3"/>
  <c r="E22" i="3"/>
  <c r="W22" i="3" s="1"/>
  <c r="E23" i="3"/>
  <c r="W23" i="3" s="1"/>
  <c r="E24" i="3"/>
  <c r="W24" i="3" s="1"/>
  <c r="E25" i="3"/>
  <c r="E26" i="3"/>
  <c r="E27" i="3"/>
  <c r="E28" i="3"/>
  <c r="W28" i="3" s="1"/>
  <c r="E29" i="3"/>
  <c r="W29" i="3" s="1"/>
  <c r="E30" i="3"/>
  <c r="W30" i="3" s="1"/>
  <c r="E31" i="3"/>
  <c r="E32" i="3"/>
  <c r="E33" i="3"/>
  <c r="E34" i="3"/>
  <c r="W34" i="3" s="1"/>
  <c r="E35" i="3"/>
  <c r="W35" i="3" s="1"/>
  <c r="E36" i="3"/>
  <c r="W36" i="3" s="1"/>
  <c r="E37" i="3"/>
  <c r="E38" i="3"/>
  <c r="E39" i="3"/>
  <c r="E40" i="3"/>
  <c r="W40" i="3" s="1"/>
  <c r="E41" i="3"/>
  <c r="W41" i="3" s="1"/>
  <c r="E42" i="3"/>
  <c r="D42" i="3" s="1"/>
  <c r="E43" i="3"/>
  <c r="E44" i="3"/>
  <c r="E45" i="3"/>
  <c r="E46" i="3"/>
  <c r="W46" i="3" s="1"/>
  <c r="E47" i="3"/>
  <c r="W47" i="3" s="1"/>
  <c r="E48" i="3"/>
  <c r="D48" i="3" s="1"/>
  <c r="E49" i="3"/>
  <c r="E50" i="3"/>
  <c r="E51" i="3"/>
  <c r="E52" i="3"/>
  <c r="W52" i="3" s="1"/>
  <c r="E53" i="3"/>
  <c r="W53" i="3" s="1"/>
  <c r="E54" i="3"/>
  <c r="W54" i="3" s="1"/>
  <c r="D9" i="3"/>
  <c r="V9" i="3" s="1"/>
  <c r="D11" i="3"/>
  <c r="V11" i="3" s="1"/>
  <c r="D15" i="3"/>
  <c r="D17" i="3"/>
  <c r="V17" i="3" s="1"/>
  <c r="D21" i="3"/>
  <c r="V21" i="3" s="1"/>
  <c r="D23" i="3"/>
  <c r="V23" i="3" s="1"/>
  <c r="D27" i="3"/>
  <c r="D29" i="3"/>
  <c r="D33" i="3"/>
  <c r="V33" i="3" s="1"/>
  <c r="D35" i="3"/>
  <c r="D39" i="3"/>
  <c r="V39" i="3" s="1"/>
  <c r="D41" i="3"/>
  <c r="V41" i="3" s="1"/>
  <c r="D45" i="3"/>
  <c r="V45" i="3" s="1"/>
  <c r="D47" i="3"/>
  <c r="V47" i="3" s="1"/>
  <c r="D51" i="3"/>
  <c r="V51" i="3" s="1"/>
  <c r="D53" i="3"/>
  <c r="V53" i="3" s="1"/>
  <c r="DJ10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8" i="2"/>
  <c r="DB9" i="2"/>
  <c r="DB14" i="2"/>
  <c r="DB15" i="2"/>
  <c r="DB2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9" i="2"/>
  <c r="CW15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Q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2" i="2"/>
  <c r="CJ15" i="2"/>
  <c r="CJ18" i="2"/>
  <c r="CI9" i="2"/>
  <c r="CI15" i="2"/>
  <c r="BZ8" i="2"/>
  <c r="BZ9" i="2"/>
  <c r="BZ10" i="2"/>
  <c r="DB10" i="2" s="1"/>
  <c r="BZ11" i="2"/>
  <c r="BZ12" i="2"/>
  <c r="BZ13" i="2"/>
  <c r="DB13" i="2" s="1"/>
  <c r="BZ14" i="2"/>
  <c r="BZ15" i="2"/>
  <c r="BZ16" i="2"/>
  <c r="DB16" i="2" s="1"/>
  <c r="BZ17" i="2"/>
  <c r="BZ18" i="2"/>
  <c r="BZ19" i="2"/>
  <c r="DB19" i="2" s="1"/>
  <c r="BZ20" i="2"/>
  <c r="BU8" i="2"/>
  <c r="CW8" i="2" s="1"/>
  <c r="BU9" i="2"/>
  <c r="BU10" i="2"/>
  <c r="BU11" i="2"/>
  <c r="BU12" i="2"/>
  <c r="BU13" i="2"/>
  <c r="BU14" i="2"/>
  <c r="CW14" i="2" s="1"/>
  <c r="BU15" i="2"/>
  <c r="BU16" i="2"/>
  <c r="BU17" i="2"/>
  <c r="BU18" i="2"/>
  <c r="BU19" i="2"/>
  <c r="BU20" i="2"/>
  <c r="CW20" i="2" s="1"/>
  <c r="BP8" i="2"/>
  <c r="CR8" i="2" s="1"/>
  <c r="BP9" i="2"/>
  <c r="CR9" i="2" s="1"/>
  <c r="BP10" i="2"/>
  <c r="BP11" i="2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BP18" i="2"/>
  <c r="BP19" i="2"/>
  <c r="CR19" i="2" s="1"/>
  <c r="BP20" i="2"/>
  <c r="CR20" i="2" s="1"/>
  <c r="BO9" i="2"/>
  <c r="CH9" i="2" s="1"/>
  <c r="DJ9" i="2" s="1"/>
  <c r="BO10" i="2"/>
  <c r="CH10" i="2" s="1"/>
  <c r="BO15" i="2"/>
  <c r="BH8" i="2"/>
  <c r="BG8" i="2" s="1"/>
  <c r="CI8" i="2" s="1"/>
  <c r="BH9" i="2"/>
  <c r="BG9" i="2" s="1"/>
  <c r="BH10" i="2"/>
  <c r="BH11" i="2"/>
  <c r="BG11" i="2" s="1"/>
  <c r="CI11" i="2" s="1"/>
  <c r="BH12" i="2"/>
  <c r="BH13" i="2"/>
  <c r="BH14" i="2"/>
  <c r="BG14" i="2" s="1"/>
  <c r="CI14" i="2" s="1"/>
  <c r="BH15" i="2"/>
  <c r="BG15" i="2" s="1"/>
  <c r="BH16" i="2"/>
  <c r="BH17" i="2"/>
  <c r="BG17" i="2" s="1"/>
  <c r="CI17" i="2" s="1"/>
  <c r="BH18" i="2"/>
  <c r="BH19" i="2"/>
  <c r="BH20" i="2"/>
  <c r="BG20" i="2" s="1"/>
  <c r="CI20" i="2" s="1"/>
  <c r="BG10" i="2"/>
  <c r="BG12" i="2"/>
  <c r="BG13" i="2"/>
  <c r="BG16" i="2"/>
  <c r="CI16" i="2" s="1"/>
  <c r="BG18" i="2"/>
  <c r="BG19" i="2"/>
  <c r="AX8" i="2"/>
  <c r="AX9" i="2"/>
  <c r="AX10" i="2"/>
  <c r="AX11" i="2"/>
  <c r="DB11" i="2" s="1"/>
  <c r="AX12" i="2"/>
  <c r="AX13" i="2"/>
  <c r="AX14" i="2"/>
  <c r="AX15" i="2"/>
  <c r="AX16" i="2"/>
  <c r="AX17" i="2"/>
  <c r="DB17" i="2" s="1"/>
  <c r="AX18" i="2"/>
  <c r="AX19" i="2"/>
  <c r="AX20" i="2"/>
  <c r="AS8" i="2"/>
  <c r="AS9" i="2"/>
  <c r="AS10" i="2"/>
  <c r="CW10" i="2" s="1"/>
  <c r="AS11" i="2"/>
  <c r="AM11" i="2" s="1"/>
  <c r="BF11" i="2" s="1"/>
  <c r="AS12" i="2"/>
  <c r="AS13" i="2"/>
  <c r="CW13" i="2" s="1"/>
  <c r="AS14" i="2"/>
  <c r="AS15" i="2"/>
  <c r="AS16" i="2"/>
  <c r="AS17" i="2"/>
  <c r="AS18" i="2"/>
  <c r="AS19" i="2"/>
  <c r="CW19" i="2" s="1"/>
  <c r="AS20" i="2"/>
  <c r="AN8" i="2"/>
  <c r="AN9" i="2"/>
  <c r="AN10" i="2"/>
  <c r="AM10" i="2" s="1"/>
  <c r="BF10" i="2" s="1"/>
  <c r="AN11" i="2"/>
  <c r="AN12" i="2"/>
  <c r="AN13" i="2"/>
  <c r="AN14" i="2"/>
  <c r="AN15" i="2"/>
  <c r="AN16" i="2"/>
  <c r="AM16" i="2" s="1"/>
  <c r="BF16" i="2" s="1"/>
  <c r="AN17" i="2"/>
  <c r="AN18" i="2"/>
  <c r="AN19" i="2"/>
  <c r="AN20" i="2"/>
  <c r="AM8" i="2"/>
  <c r="AM9" i="2"/>
  <c r="BF9" i="2" s="1"/>
  <c r="AM14" i="2"/>
  <c r="AM15" i="2"/>
  <c r="BF15" i="2" s="1"/>
  <c r="AM17" i="2"/>
  <c r="BF17" i="2" s="1"/>
  <c r="AM20" i="2"/>
  <c r="AF8" i="2"/>
  <c r="AE8" i="2" s="1"/>
  <c r="AF9" i="2"/>
  <c r="AF10" i="2"/>
  <c r="AE10" i="2" s="1"/>
  <c r="AF11" i="2"/>
  <c r="AF12" i="2"/>
  <c r="AF13" i="2"/>
  <c r="AF14" i="2"/>
  <c r="AE14" i="2" s="1"/>
  <c r="AF15" i="2"/>
  <c r="AF16" i="2"/>
  <c r="AE16" i="2" s="1"/>
  <c r="AF17" i="2"/>
  <c r="AF18" i="2"/>
  <c r="AF19" i="2"/>
  <c r="AF20" i="2"/>
  <c r="AE20" i="2" s="1"/>
  <c r="AE9" i="2"/>
  <c r="AE11" i="2"/>
  <c r="AE12" i="2"/>
  <c r="AE13" i="2"/>
  <c r="AE15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0" i="2"/>
  <c r="W13" i="2"/>
  <c r="W16" i="2"/>
  <c r="W17" i="2"/>
  <c r="W19" i="2"/>
  <c r="N8" i="2"/>
  <c r="N9" i="2"/>
  <c r="M9" i="2" s="1"/>
  <c r="N10" i="2"/>
  <c r="N11" i="2"/>
  <c r="M11" i="2" s="1"/>
  <c r="N12" i="2"/>
  <c r="N13" i="2"/>
  <c r="N14" i="2"/>
  <c r="N15" i="2"/>
  <c r="M15" i="2" s="1"/>
  <c r="N16" i="2"/>
  <c r="N17" i="2"/>
  <c r="M17" i="2" s="1"/>
  <c r="N18" i="2"/>
  <c r="N19" i="2"/>
  <c r="N20" i="2"/>
  <c r="M10" i="2"/>
  <c r="V10" i="2" s="1"/>
  <c r="M12" i="2"/>
  <c r="M13" i="2"/>
  <c r="M16" i="2"/>
  <c r="V16" i="2" s="1"/>
  <c r="M18" i="2"/>
  <c r="M19" i="2"/>
  <c r="E8" i="2"/>
  <c r="E9" i="2"/>
  <c r="E10" i="2"/>
  <c r="E11" i="2"/>
  <c r="E12" i="2"/>
  <c r="W12" i="2" s="1"/>
  <c r="E13" i="2"/>
  <c r="D13" i="2" s="1"/>
  <c r="E14" i="2"/>
  <c r="E15" i="2"/>
  <c r="E16" i="2"/>
  <c r="E17" i="2"/>
  <c r="E18" i="2"/>
  <c r="W18" i="2" s="1"/>
  <c r="E19" i="2"/>
  <c r="D19" i="2" s="1"/>
  <c r="E20" i="2"/>
  <c r="D8" i="2"/>
  <c r="D10" i="2"/>
  <c r="D11" i="2"/>
  <c r="D12" i="2"/>
  <c r="V12" i="2" s="1"/>
  <c r="D14" i="2"/>
  <c r="D16" i="2"/>
  <c r="D17" i="2"/>
  <c r="V17" i="2" s="1"/>
  <c r="D18" i="2"/>
  <c r="V18" i="2" s="1"/>
  <c r="D20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B9" i="1"/>
  <c r="DB19" i="1"/>
  <c r="DB27" i="1"/>
  <c r="DB3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W15" i="1"/>
  <c r="CW24" i="1"/>
  <c r="CW3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R12" i="1"/>
  <c r="CR13" i="1"/>
  <c r="CR18" i="1"/>
  <c r="CR19" i="1"/>
  <c r="CR24" i="1"/>
  <c r="CR25" i="1"/>
  <c r="CR30" i="1"/>
  <c r="CR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J10" i="1"/>
  <c r="CJ11" i="1"/>
  <c r="CJ16" i="1"/>
  <c r="CJ22" i="1"/>
  <c r="CJ28" i="1"/>
  <c r="CJ29" i="1"/>
  <c r="CJ34" i="1"/>
  <c r="CJ40" i="1"/>
  <c r="BZ8" i="1"/>
  <c r="DB8" i="1" s="1"/>
  <c r="BZ9" i="1"/>
  <c r="BZ10" i="1"/>
  <c r="DB10" i="1" s="1"/>
  <c r="BZ11" i="1"/>
  <c r="DB11" i="1" s="1"/>
  <c r="BZ12" i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BZ19" i="1"/>
  <c r="BZ20" i="1"/>
  <c r="DB20" i="1" s="1"/>
  <c r="BZ21" i="1"/>
  <c r="DB21" i="1" s="1"/>
  <c r="BZ22" i="1"/>
  <c r="DB22" i="1" s="1"/>
  <c r="BZ23" i="1"/>
  <c r="DB23" i="1" s="1"/>
  <c r="BZ24" i="1"/>
  <c r="BZ25" i="1"/>
  <c r="DB25" i="1" s="1"/>
  <c r="BZ26" i="1"/>
  <c r="DB26" i="1" s="1"/>
  <c r="BZ27" i="1"/>
  <c r="BZ28" i="1"/>
  <c r="DB28" i="1" s="1"/>
  <c r="BZ29" i="1"/>
  <c r="DB29" i="1" s="1"/>
  <c r="BZ30" i="1"/>
  <c r="BZ31" i="1"/>
  <c r="DB31" i="1" s="1"/>
  <c r="BZ32" i="1"/>
  <c r="DB32" i="1" s="1"/>
  <c r="BZ33" i="1"/>
  <c r="DB33" i="1" s="1"/>
  <c r="BZ34" i="1"/>
  <c r="DB34" i="1" s="1"/>
  <c r="BZ35" i="1"/>
  <c r="DB35" i="1" s="1"/>
  <c r="BZ36" i="1"/>
  <c r="BZ37" i="1"/>
  <c r="BZ38" i="1"/>
  <c r="DB38" i="1" s="1"/>
  <c r="BZ39" i="1"/>
  <c r="DB39" i="1" s="1"/>
  <c r="BZ40" i="1"/>
  <c r="DB40" i="1" s="1"/>
  <c r="BZ41" i="1"/>
  <c r="DB41" i="1" s="1"/>
  <c r="BU8" i="1"/>
  <c r="BU9" i="1"/>
  <c r="CW9" i="1" s="1"/>
  <c r="BU10" i="1"/>
  <c r="CW10" i="1" s="1"/>
  <c r="BU11" i="1"/>
  <c r="CW11" i="1" s="1"/>
  <c r="BU12" i="1"/>
  <c r="CW12" i="1" s="1"/>
  <c r="BU13" i="1"/>
  <c r="BU14" i="1"/>
  <c r="BU15" i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BU24" i="1"/>
  <c r="BU25" i="1"/>
  <c r="BU26" i="1"/>
  <c r="BU27" i="1"/>
  <c r="CW27" i="1" s="1"/>
  <c r="BU28" i="1"/>
  <c r="CW28" i="1" s="1"/>
  <c r="BU29" i="1"/>
  <c r="CW29" i="1" s="1"/>
  <c r="BU30" i="1"/>
  <c r="CW30" i="1" s="1"/>
  <c r="BU31" i="1"/>
  <c r="BO31" i="1" s="1"/>
  <c r="BU32" i="1"/>
  <c r="BU33" i="1"/>
  <c r="CW33" i="1" s="1"/>
  <c r="BU34" i="1"/>
  <c r="CW34" i="1" s="1"/>
  <c r="BU35" i="1"/>
  <c r="CW35" i="1" s="1"/>
  <c r="BU36" i="1"/>
  <c r="CW36" i="1" s="1"/>
  <c r="BU37" i="1"/>
  <c r="BU38" i="1"/>
  <c r="BU39" i="1"/>
  <c r="BU40" i="1"/>
  <c r="CW40" i="1" s="1"/>
  <c r="BU41" i="1"/>
  <c r="BP8" i="1"/>
  <c r="BO8" i="1" s="1"/>
  <c r="BP9" i="1"/>
  <c r="BP10" i="1"/>
  <c r="BP11" i="1"/>
  <c r="CR11" i="1" s="1"/>
  <c r="BP12" i="1"/>
  <c r="BO12" i="1" s="1"/>
  <c r="BP13" i="1"/>
  <c r="BP14" i="1"/>
  <c r="BO14" i="1" s="1"/>
  <c r="BP15" i="1"/>
  <c r="BP16" i="1"/>
  <c r="BP17" i="1"/>
  <c r="CR17" i="1" s="1"/>
  <c r="BP18" i="1"/>
  <c r="BO18" i="1" s="1"/>
  <c r="BP19" i="1"/>
  <c r="BP20" i="1"/>
  <c r="BO20" i="1" s="1"/>
  <c r="BP21" i="1"/>
  <c r="BP22" i="1"/>
  <c r="BP23" i="1"/>
  <c r="CR23" i="1" s="1"/>
  <c r="BP24" i="1"/>
  <c r="BO24" i="1" s="1"/>
  <c r="BP25" i="1"/>
  <c r="BP26" i="1"/>
  <c r="BO26" i="1" s="1"/>
  <c r="BP27" i="1"/>
  <c r="BP28" i="1"/>
  <c r="BP29" i="1"/>
  <c r="CR29" i="1" s="1"/>
  <c r="BP30" i="1"/>
  <c r="BO30" i="1" s="1"/>
  <c r="BP31" i="1"/>
  <c r="BP32" i="1"/>
  <c r="BO32" i="1" s="1"/>
  <c r="BP33" i="1"/>
  <c r="BP34" i="1"/>
  <c r="BP35" i="1"/>
  <c r="CR35" i="1" s="1"/>
  <c r="BP36" i="1"/>
  <c r="BO36" i="1" s="1"/>
  <c r="BP37" i="1"/>
  <c r="BP38" i="1"/>
  <c r="BP39" i="1"/>
  <c r="BP40" i="1"/>
  <c r="BP41" i="1"/>
  <c r="CR41" i="1" s="1"/>
  <c r="BO10" i="1"/>
  <c r="BO11" i="1"/>
  <c r="BO16" i="1"/>
  <c r="BO17" i="1"/>
  <c r="BO22" i="1"/>
  <c r="BO23" i="1"/>
  <c r="BO28" i="1"/>
  <c r="BO29" i="1"/>
  <c r="BO34" i="1"/>
  <c r="BO35" i="1"/>
  <c r="BO40" i="1"/>
  <c r="BO41" i="1"/>
  <c r="BH8" i="1"/>
  <c r="BH9" i="1"/>
  <c r="CJ9" i="1" s="1"/>
  <c r="BH10" i="1"/>
  <c r="BG10" i="1" s="1"/>
  <c r="CI10" i="1" s="1"/>
  <c r="BH11" i="1"/>
  <c r="BH12" i="1"/>
  <c r="BH13" i="1"/>
  <c r="BH14" i="1"/>
  <c r="BH15" i="1"/>
  <c r="CJ15" i="1" s="1"/>
  <c r="BH16" i="1"/>
  <c r="BG16" i="1" s="1"/>
  <c r="CI16" i="1" s="1"/>
  <c r="BH17" i="1"/>
  <c r="BH18" i="1"/>
  <c r="BH19" i="1"/>
  <c r="BH20" i="1"/>
  <c r="BH21" i="1"/>
  <c r="CJ21" i="1" s="1"/>
  <c r="BH22" i="1"/>
  <c r="BG22" i="1" s="1"/>
  <c r="CI22" i="1" s="1"/>
  <c r="BH23" i="1"/>
  <c r="BH24" i="1"/>
  <c r="BH25" i="1"/>
  <c r="BH26" i="1"/>
  <c r="BH27" i="1"/>
  <c r="CJ27" i="1" s="1"/>
  <c r="BH28" i="1"/>
  <c r="BG28" i="1" s="1"/>
  <c r="CI28" i="1" s="1"/>
  <c r="BH29" i="1"/>
  <c r="BH30" i="1"/>
  <c r="BH31" i="1"/>
  <c r="BH32" i="1"/>
  <c r="BH33" i="1"/>
  <c r="CJ33" i="1" s="1"/>
  <c r="BH34" i="1"/>
  <c r="BG34" i="1" s="1"/>
  <c r="CI34" i="1" s="1"/>
  <c r="BH35" i="1"/>
  <c r="BH36" i="1"/>
  <c r="BH37" i="1"/>
  <c r="BH38" i="1"/>
  <c r="BH39" i="1"/>
  <c r="CJ39" i="1" s="1"/>
  <c r="BH40" i="1"/>
  <c r="BG40" i="1" s="1"/>
  <c r="CI40" i="1" s="1"/>
  <c r="BH41" i="1"/>
  <c r="BG8" i="1"/>
  <c r="BG9" i="1"/>
  <c r="CI9" i="1" s="1"/>
  <c r="BG11" i="1"/>
  <c r="BG14" i="1"/>
  <c r="BG15" i="1"/>
  <c r="CI15" i="1" s="1"/>
  <c r="BG17" i="1"/>
  <c r="BG20" i="1"/>
  <c r="BG21" i="1"/>
  <c r="CI21" i="1" s="1"/>
  <c r="BG23" i="1"/>
  <c r="BG26" i="1"/>
  <c r="BG27" i="1"/>
  <c r="CI27" i="1" s="1"/>
  <c r="BG29" i="1"/>
  <c r="BG32" i="1"/>
  <c r="BG33" i="1"/>
  <c r="CI33" i="1" s="1"/>
  <c r="BG35" i="1"/>
  <c r="BG38" i="1"/>
  <c r="BG39" i="1"/>
  <c r="CI39" i="1" s="1"/>
  <c r="BG41" i="1"/>
  <c r="AX8" i="1"/>
  <c r="AX9" i="1"/>
  <c r="AX10" i="1"/>
  <c r="AX11" i="1"/>
  <c r="AX12" i="1"/>
  <c r="AM12" i="1" s="1"/>
  <c r="BF12" i="1" s="1"/>
  <c r="AX13" i="1"/>
  <c r="AX14" i="1"/>
  <c r="AX15" i="1"/>
  <c r="AX16" i="1"/>
  <c r="AX17" i="1"/>
  <c r="AX18" i="1"/>
  <c r="AM18" i="1" s="1"/>
  <c r="BF18" i="1" s="1"/>
  <c r="AX19" i="1"/>
  <c r="AX20" i="1"/>
  <c r="AX21" i="1"/>
  <c r="AX22" i="1"/>
  <c r="AX23" i="1"/>
  <c r="AX24" i="1"/>
  <c r="AM24" i="1" s="1"/>
  <c r="BF24" i="1" s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M36" i="1" s="1"/>
  <c r="BF36" i="1" s="1"/>
  <c r="AX37" i="1"/>
  <c r="AX38" i="1"/>
  <c r="AX39" i="1"/>
  <c r="AX40" i="1"/>
  <c r="AX4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CW23" i="1" s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CW41" i="1" s="1"/>
  <c r="AN8" i="1"/>
  <c r="AN9" i="1"/>
  <c r="AN10" i="1"/>
  <c r="AN11" i="1"/>
  <c r="AM11" i="1" s="1"/>
  <c r="AN12" i="1"/>
  <c r="AN13" i="1"/>
  <c r="AN14" i="1"/>
  <c r="AN15" i="1"/>
  <c r="AN16" i="1"/>
  <c r="AN17" i="1"/>
  <c r="AM17" i="1" s="1"/>
  <c r="AN18" i="1"/>
  <c r="AN19" i="1"/>
  <c r="AM19" i="1" s="1"/>
  <c r="BF19" i="1" s="1"/>
  <c r="AN20" i="1"/>
  <c r="AN21" i="1"/>
  <c r="AN22" i="1"/>
  <c r="AN23" i="1"/>
  <c r="AM23" i="1" s="1"/>
  <c r="AN24" i="1"/>
  <c r="AN25" i="1"/>
  <c r="AN26" i="1"/>
  <c r="AN27" i="1"/>
  <c r="AN28" i="1"/>
  <c r="AN29" i="1"/>
  <c r="AM29" i="1" s="1"/>
  <c r="AN30" i="1"/>
  <c r="AN31" i="1"/>
  <c r="CR31" i="1" s="1"/>
  <c r="AN32" i="1"/>
  <c r="AN33" i="1"/>
  <c r="AN34" i="1"/>
  <c r="AN35" i="1"/>
  <c r="AM35" i="1" s="1"/>
  <c r="AN36" i="1"/>
  <c r="AN37" i="1"/>
  <c r="CR37" i="1" s="1"/>
  <c r="AN38" i="1"/>
  <c r="AN39" i="1"/>
  <c r="AN40" i="1"/>
  <c r="AN41" i="1"/>
  <c r="AM41" i="1" s="1"/>
  <c r="BF41" i="1" s="1"/>
  <c r="AM9" i="1"/>
  <c r="BF9" i="1" s="1"/>
  <c r="AM13" i="1"/>
  <c r="AM15" i="1"/>
  <c r="BF15" i="1" s="1"/>
  <c r="AM21" i="1"/>
  <c r="BF21" i="1" s="1"/>
  <c r="AM25" i="1"/>
  <c r="AM27" i="1"/>
  <c r="BF27" i="1" s="1"/>
  <c r="AM30" i="1"/>
  <c r="BF30" i="1" s="1"/>
  <c r="AM33" i="1"/>
  <c r="BF33" i="1" s="1"/>
  <c r="AM37" i="1"/>
  <c r="AM39" i="1"/>
  <c r="BF39" i="1" s="1"/>
  <c r="AF8" i="1"/>
  <c r="AF9" i="1"/>
  <c r="AE9" i="1" s="1"/>
  <c r="AF10" i="1"/>
  <c r="AF11" i="1"/>
  <c r="AE11" i="1" s="1"/>
  <c r="BF11" i="1" s="1"/>
  <c r="AF12" i="1"/>
  <c r="AE12" i="1" s="1"/>
  <c r="AF13" i="1"/>
  <c r="AF14" i="1"/>
  <c r="AF15" i="1"/>
  <c r="AE15" i="1" s="1"/>
  <c r="AF16" i="1"/>
  <c r="AF17" i="1"/>
  <c r="CJ17" i="1" s="1"/>
  <c r="AF18" i="1"/>
  <c r="AE18" i="1" s="1"/>
  <c r="AF19" i="1"/>
  <c r="AF20" i="1"/>
  <c r="AF21" i="1"/>
  <c r="AE21" i="1" s="1"/>
  <c r="AF22" i="1"/>
  <c r="AF23" i="1"/>
  <c r="CJ23" i="1" s="1"/>
  <c r="AF24" i="1"/>
  <c r="AE24" i="1" s="1"/>
  <c r="AF25" i="1"/>
  <c r="AF26" i="1"/>
  <c r="AF27" i="1"/>
  <c r="AE27" i="1" s="1"/>
  <c r="AF28" i="1"/>
  <c r="AF29" i="1"/>
  <c r="AE29" i="1" s="1"/>
  <c r="BF29" i="1" s="1"/>
  <c r="AF30" i="1"/>
  <c r="AE30" i="1" s="1"/>
  <c r="AF31" i="1"/>
  <c r="AF32" i="1"/>
  <c r="AF33" i="1"/>
  <c r="AE33" i="1" s="1"/>
  <c r="AF34" i="1"/>
  <c r="AF35" i="1"/>
  <c r="CJ35" i="1" s="1"/>
  <c r="AF36" i="1"/>
  <c r="AE36" i="1" s="1"/>
  <c r="AF37" i="1"/>
  <c r="AF38" i="1"/>
  <c r="AF39" i="1"/>
  <c r="AE39" i="1" s="1"/>
  <c r="AF40" i="1"/>
  <c r="AF41" i="1"/>
  <c r="AE41" i="1" s="1"/>
  <c r="AE10" i="1"/>
  <c r="AE13" i="1"/>
  <c r="AE16" i="1"/>
  <c r="AE19" i="1"/>
  <c r="AE22" i="1"/>
  <c r="AE25" i="1"/>
  <c r="AE28" i="1"/>
  <c r="AE31" i="1"/>
  <c r="AE34" i="1"/>
  <c r="AE37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W12" i="1"/>
  <c r="W15" i="1"/>
  <c r="W24" i="1"/>
  <c r="W30" i="1"/>
  <c r="W32" i="1"/>
  <c r="W39" i="1"/>
  <c r="V20" i="1"/>
  <c r="V27" i="1"/>
  <c r="V32" i="1"/>
  <c r="V34" i="1"/>
  <c r="N8" i="1"/>
  <c r="N9" i="1"/>
  <c r="N10" i="1"/>
  <c r="M10" i="1" s="1"/>
  <c r="N11" i="1"/>
  <c r="M11" i="1" s="1"/>
  <c r="N12" i="1"/>
  <c r="N13" i="1"/>
  <c r="M13" i="1" s="1"/>
  <c r="V13" i="1" s="1"/>
  <c r="N14" i="1"/>
  <c r="N15" i="1"/>
  <c r="N16" i="1"/>
  <c r="M16" i="1" s="1"/>
  <c r="N17" i="1"/>
  <c r="N18" i="1"/>
  <c r="W18" i="1" s="1"/>
  <c r="N19" i="1"/>
  <c r="M19" i="1" s="1"/>
  <c r="N20" i="1"/>
  <c r="N21" i="1"/>
  <c r="N22" i="1"/>
  <c r="M22" i="1" s="1"/>
  <c r="N23" i="1"/>
  <c r="M23" i="1" s="1"/>
  <c r="N24" i="1"/>
  <c r="N25" i="1"/>
  <c r="M25" i="1" s="1"/>
  <c r="V25" i="1" s="1"/>
  <c r="N26" i="1"/>
  <c r="N27" i="1"/>
  <c r="N28" i="1"/>
  <c r="M28" i="1" s="1"/>
  <c r="N29" i="1"/>
  <c r="N30" i="1"/>
  <c r="N31" i="1"/>
  <c r="N32" i="1"/>
  <c r="N33" i="1"/>
  <c r="N34" i="1"/>
  <c r="M34" i="1" s="1"/>
  <c r="N35" i="1"/>
  <c r="M35" i="1" s="1"/>
  <c r="N36" i="1"/>
  <c r="W36" i="1" s="1"/>
  <c r="N37" i="1"/>
  <c r="W37" i="1" s="1"/>
  <c r="N38" i="1"/>
  <c r="N39" i="1"/>
  <c r="M39" i="1" s="1"/>
  <c r="N40" i="1"/>
  <c r="M40" i="1" s="1"/>
  <c r="N41" i="1"/>
  <c r="M41" i="1" s="1"/>
  <c r="M8" i="1"/>
  <c r="M9" i="1"/>
  <c r="M12" i="1"/>
  <c r="M14" i="1"/>
  <c r="M15" i="1"/>
  <c r="M17" i="1"/>
  <c r="M20" i="1"/>
  <c r="M21" i="1"/>
  <c r="M24" i="1"/>
  <c r="M26" i="1"/>
  <c r="M27" i="1"/>
  <c r="M29" i="1"/>
  <c r="M30" i="1"/>
  <c r="M31" i="1"/>
  <c r="M32" i="1"/>
  <c r="M33" i="1"/>
  <c r="M36" i="1"/>
  <c r="M38" i="1"/>
  <c r="E8" i="1"/>
  <c r="D8" i="1" s="1"/>
  <c r="V8" i="1" s="1"/>
  <c r="E9" i="1"/>
  <c r="D9" i="1" s="1"/>
  <c r="V9" i="1" s="1"/>
  <c r="E10" i="1"/>
  <c r="W10" i="1" s="1"/>
  <c r="E11" i="1"/>
  <c r="W11" i="1" s="1"/>
  <c r="E12" i="1"/>
  <c r="E13" i="1"/>
  <c r="E14" i="1"/>
  <c r="D14" i="1" s="1"/>
  <c r="V14" i="1" s="1"/>
  <c r="E15" i="1"/>
  <c r="E16" i="1"/>
  <c r="W16" i="1" s="1"/>
  <c r="E17" i="1"/>
  <c r="W17" i="1" s="1"/>
  <c r="E18" i="1"/>
  <c r="E19" i="1"/>
  <c r="E20" i="1"/>
  <c r="D20" i="1" s="1"/>
  <c r="E21" i="1"/>
  <c r="W21" i="1" s="1"/>
  <c r="E22" i="1"/>
  <c r="W22" i="1" s="1"/>
  <c r="E23" i="1"/>
  <c r="W23" i="1" s="1"/>
  <c r="E24" i="1"/>
  <c r="E25" i="1"/>
  <c r="E26" i="1"/>
  <c r="D26" i="1" s="1"/>
  <c r="V26" i="1" s="1"/>
  <c r="E27" i="1"/>
  <c r="W27" i="1" s="1"/>
  <c r="E28" i="1"/>
  <c r="W28" i="1" s="1"/>
  <c r="E29" i="1"/>
  <c r="W29" i="1" s="1"/>
  <c r="E30" i="1"/>
  <c r="E31" i="1"/>
  <c r="W31" i="1" s="1"/>
  <c r="E32" i="1"/>
  <c r="D32" i="1" s="1"/>
  <c r="E33" i="1"/>
  <c r="W33" i="1" s="1"/>
  <c r="E34" i="1"/>
  <c r="W34" i="1" s="1"/>
  <c r="E35" i="1"/>
  <c r="D35" i="1" s="1"/>
  <c r="V35" i="1" s="1"/>
  <c r="E36" i="1"/>
  <c r="E37" i="1"/>
  <c r="D37" i="1" s="1"/>
  <c r="E38" i="1"/>
  <c r="D38" i="1" s="1"/>
  <c r="V38" i="1" s="1"/>
  <c r="E39" i="1"/>
  <c r="D39" i="1" s="1"/>
  <c r="V39" i="1" s="1"/>
  <c r="E40" i="1"/>
  <c r="W40" i="1" s="1"/>
  <c r="E41" i="1"/>
  <c r="D41" i="1" s="1"/>
  <c r="V41" i="1" s="1"/>
  <c r="D12" i="1"/>
  <c r="V12" i="1" s="1"/>
  <c r="D13" i="1"/>
  <c r="D15" i="1"/>
  <c r="V15" i="1" s="1"/>
  <c r="D18" i="1"/>
  <c r="D19" i="1"/>
  <c r="D22" i="1"/>
  <c r="V22" i="1" s="1"/>
  <c r="D24" i="1"/>
  <c r="D25" i="1"/>
  <c r="D27" i="1"/>
  <c r="D28" i="1"/>
  <c r="V28" i="1" s="1"/>
  <c r="D29" i="1"/>
  <c r="V29" i="1" s="1"/>
  <c r="D30" i="1"/>
  <c r="D31" i="1"/>
  <c r="V31" i="1" s="1"/>
  <c r="D34" i="1"/>
  <c r="D36" i="1"/>
  <c r="V36" i="1" s="1"/>
  <c r="D40" i="1"/>
  <c r="V40" i="1" s="1"/>
  <c r="V19" i="1" l="1"/>
  <c r="CJ38" i="1"/>
  <c r="AE38" i="1"/>
  <c r="CI38" i="1" s="1"/>
  <c r="CJ20" i="1"/>
  <c r="AE20" i="1"/>
  <c r="CR28" i="1"/>
  <c r="AM28" i="1"/>
  <c r="BF28" i="1" s="1"/>
  <c r="CQ32" i="1"/>
  <c r="CH32" i="1"/>
  <c r="CH8" i="1"/>
  <c r="AF18" i="4"/>
  <c r="BG18" i="4" s="1"/>
  <c r="BI18" i="4"/>
  <c r="D33" i="1"/>
  <c r="V33" i="1" s="1"/>
  <c r="D11" i="1"/>
  <c r="V11" i="1" s="1"/>
  <c r="D17" i="1"/>
  <c r="V17" i="1" s="1"/>
  <c r="W25" i="1"/>
  <c r="W19" i="1"/>
  <c r="W35" i="1"/>
  <c r="W9" i="1"/>
  <c r="V30" i="1"/>
  <c r="D23" i="1"/>
  <c r="V23" i="1" s="1"/>
  <c r="D16" i="1"/>
  <c r="V16" i="1" s="1"/>
  <c r="M18" i="1"/>
  <c r="V18" i="1" s="1"/>
  <c r="W41" i="1"/>
  <c r="W26" i="1"/>
  <c r="W8" i="1"/>
  <c r="AM31" i="1"/>
  <c r="BF31" i="1" s="1"/>
  <c r="CI41" i="1"/>
  <c r="CI29" i="1"/>
  <c r="CQ35" i="1"/>
  <c r="CH35" i="1"/>
  <c r="DJ35" i="1" s="1"/>
  <c r="CQ17" i="1"/>
  <c r="CH17" i="1"/>
  <c r="CR39" i="1"/>
  <c r="BO39" i="1"/>
  <c r="CR33" i="1"/>
  <c r="BO33" i="1"/>
  <c r="CR27" i="1"/>
  <c r="BO27" i="1"/>
  <c r="CR21" i="1"/>
  <c r="BO21" i="1"/>
  <c r="CR15" i="1"/>
  <c r="BO15" i="1"/>
  <c r="CR9" i="1"/>
  <c r="BO9" i="1"/>
  <c r="BO37" i="1"/>
  <c r="CW37" i="1"/>
  <c r="CQ31" i="1"/>
  <c r="CH31" i="1"/>
  <c r="DJ31" i="1" s="1"/>
  <c r="BO25" i="1"/>
  <c r="CW25" i="1"/>
  <c r="BO19" i="1"/>
  <c r="CW19" i="1"/>
  <c r="BO13" i="1"/>
  <c r="CW13" i="1"/>
  <c r="CW31" i="1"/>
  <c r="CJ32" i="1"/>
  <c r="AE32" i="1"/>
  <c r="CI32" i="1" s="1"/>
  <c r="CJ8" i="1"/>
  <c r="AE8" i="1"/>
  <c r="CI8" i="1" s="1"/>
  <c r="CR34" i="1"/>
  <c r="AM34" i="1"/>
  <c r="BF34" i="1" s="1"/>
  <c r="CR10" i="1"/>
  <c r="AM10" i="1"/>
  <c r="BF10" i="1" s="1"/>
  <c r="CQ34" i="1"/>
  <c r="CH34" i="1"/>
  <c r="DJ34" i="1" s="1"/>
  <c r="CH26" i="1"/>
  <c r="AF54" i="4"/>
  <c r="BG54" i="4" s="1"/>
  <c r="BI54" i="4"/>
  <c r="D21" i="1"/>
  <c r="V21" i="1" s="1"/>
  <c r="M37" i="1"/>
  <c r="V37" i="1" s="1"/>
  <c r="W38" i="1"/>
  <c r="W14" i="1"/>
  <c r="AE35" i="1"/>
  <c r="BF35" i="1" s="1"/>
  <c r="AE23" i="1"/>
  <c r="CI23" i="1" s="1"/>
  <c r="CI26" i="1"/>
  <c r="CQ29" i="1"/>
  <c r="CH29" i="1"/>
  <c r="DJ29" i="1" s="1"/>
  <c r="CQ11" i="1"/>
  <c r="CH11" i="1"/>
  <c r="DJ11" i="1" s="1"/>
  <c r="CH15" i="2"/>
  <c r="DJ15" i="2" s="1"/>
  <c r="CQ15" i="2"/>
  <c r="BO17" i="2"/>
  <c r="CR17" i="2"/>
  <c r="BO11" i="2"/>
  <c r="CR11" i="2"/>
  <c r="CW18" i="2"/>
  <c r="BO18" i="2"/>
  <c r="CW12" i="2"/>
  <c r="BO12" i="2"/>
  <c r="CJ26" i="1"/>
  <c r="AE26" i="1"/>
  <c r="CJ14" i="1"/>
  <c r="AE14" i="1"/>
  <c r="CI14" i="1" s="1"/>
  <c r="CR40" i="1"/>
  <c r="AM40" i="1"/>
  <c r="BF40" i="1" s="1"/>
  <c r="CR16" i="1"/>
  <c r="AM16" i="1"/>
  <c r="BF16" i="1" s="1"/>
  <c r="CQ16" i="1"/>
  <c r="CH16" i="1"/>
  <c r="CH20" i="1"/>
  <c r="DJ20" i="1" s="1"/>
  <c r="BF37" i="1"/>
  <c r="BF25" i="1"/>
  <c r="BF13" i="1"/>
  <c r="AM38" i="1"/>
  <c r="AM32" i="1"/>
  <c r="AM26" i="1"/>
  <c r="BF26" i="1" s="1"/>
  <c r="AM20" i="1"/>
  <c r="BF20" i="1" s="1"/>
  <c r="AM14" i="1"/>
  <c r="BF14" i="1" s="1"/>
  <c r="AM8" i="1"/>
  <c r="BF8" i="1" s="1"/>
  <c r="CI11" i="1"/>
  <c r="CQ28" i="1"/>
  <c r="CH28" i="1"/>
  <c r="DJ28" i="1" s="1"/>
  <c r="CQ10" i="1"/>
  <c r="CH10" i="1"/>
  <c r="CQ36" i="1"/>
  <c r="CQ30" i="1"/>
  <c r="CQ24" i="1"/>
  <c r="CQ18" i="1"/>
  <c r="CQ12" i="1"/>
  <c r="CJ41" i="1"/>
  <c r="W50" i="3"/>
  <c r="D50" i="3"/>
  <c r="V50" i="3" s="1"/>
  <c r="W44" i="3"/>
  <c r="D44" i="3"/>
  <c r="V44" i="3" s="1"/>
  <c r="W38" i="3"/>
  <c r="D38" i="3"/>
  <c r="V38" i="3" s="1"/>
  <c r="W32" i="3"/>
  <c r="D32" i="3"/>
  <c r="V32" i="3" s="1"/>
  <c r="W26" i="3"/>
  <c r="D26" i="3"/>
  <c r="V26" i="3" s="1"/>
  <c r="W20" i="3"/>
  <c r="D20" i="3"/>
  <c r="V20" i="3" s="1"/>
  <c r="D14" i="3"/>
  <c r="V14" i="3" s="1"/>
  <c r="W14" i="3"/>
  <c r="W8" i="3"/>
  <c r="BH54" i="4"/>
  <c r="BH36" i="4"/>
  <c r="CR22" i="1"/>
  <c r="AM22" i="1"/>
  <c r="BF22" i="1" s="1"/>
  <c r="BO38" i="1"/>
  <c r="CR38" i="1"/>
  <c r="CH14" i="1"/>
  <c r="DJ14" i="1" s="1"/>
  <c r="W20" i="1"/>
  <c r="CJ37" i="1"/>
  <c r="BG37" i="1"/>
  <c r="CI37" i="1" s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CQ41" i="1"/>
  <c r="CH41" i="1"/>
  <c r="DJ41" i="1" s="1"/>
  <c r="CQ23" i="1"/>
  <c r="CH23" i="1"/>
  <c r="W20" i="2"/>
  <c r="M20" i="2"/>
  <c r="W14" i="2"/>
  <c r="M14" i="2"/>
  <c r="W8" i="2"/>
  <c r="M8" i="2"/>
  <c r="V8" i="2" s="1"/>
  <c r="CI13" i="2"/>
  <c r="V24" i="1"/>
  <c r="D10" i="1"/>
  <c r="V10" i="1" s="1"/>
  <c r="W13" i="1"/>
  <c r="AE17" i="1"/>
  <c r="BF17" i="1" s="1"/>
  <c r="CI20" i="1"/>
  <c r="BG36" i="1"/>
  <c r="CI36" i="1" s="1"/>
  <c r="CJ36" i="1"/>
  <c r="BG30" i="1"/>
  <c r="CI30" i="1" s="1"/>
  <c r="CJ30" i="1"/>
  <c r="BG24" i="1"/>
  <c r="CI24" i="1" s="1"/>
  <c r="CJ24" i="1"/>
  <c r="BG18" i="1"/>
  <c r="CI18" i="1" s="1"/>
  <c r="CJ18" i="1"/>
  <c r="BG12" i="1"/>
  <c r="CI12" i="1" s="1"/>
  <c r="CJ12" i="1"/>
  <c r="CH40" i="1"/>
  <c r="DJ40" i="1" s="1"/>
  <c r="CQ22" i="1"/>
  <c r="CH22" i="1"/>
  <c r="DJ22" i="1" s="1"/>
  <c r="CW38" i="1"/>
  <c r="CW32" i="1"/>
  <c r="CW26" i="1"/>
  <c r="CW20" i="1"/>
  <c r="CW14" i="1"/>
  <c r="CW8" i="1"/>
  <c r="DB36" i="1"/>
  <c r="DB30" i="1"/>
  <c r="DB24" i="1"/>
  <c r="DB18" i="1"/>
  <c r="DB12" i="1"/>
  <c r="CR32" i="1"/>
  <c r="CR26" i="1"/>
  <c r="CR20" i="1"/>
  <c r="CR14" i="1"/>
  <c r="CR8" i="1"/>
  <c r="V20" i="2"/>
  <c r="V11" i="2"/>
  <c r="W11" i="2"/>
  <c r="BF20" i="2"/>
  <c r="BF8" i="2"/>
  <c r="CJ19" i="2"/>
  <c r="CJ13" i="2"/>
  <c r="BO16" i="2"/>
  <c r="CR18" i="2"/>
  <c r="CJ16" i="2"/>
  <c r="CQ10" i="2"/>
  <c r="BI53" i="4"/>
  <c r="D53" i="4"/>
  <c r="D47" i="4"/>
  <c r="BI47" i="4"/>
  <c r="D41" i="4"/>
  <c r="BI41" i="4"/>
  <c r="BI35" i="4"/>
  <c r="D35" i="4"/>
  <c r="BI29" i="4"/>
  <c r="D29" i="4"/>
  <c r="BI23" i="4"/>
  <c r="D23" i="4"/>
  <c r="BI17" i="4"/>
  <c r="D17" i="4"/>
  <c r="BH11" i="4"/>
  <c r="AN26" i="4"/>
  <c r="BG26" i="4" s="1"/>
  <c r="D15" i="2"/>
  <c r="V15" i="2" s="1"/>
  <c r="W15" i="2"/>
  <c r="D9" i="2"/>
  <c r="V9" i="2" s="1"/>
  <c r="W9" i="2"/>
  <c r="CI12" i="2"/>
  <c r="CW17" i="2"/>
  <c r="CW11" i="2"/>
  <c r="DB18" i="2"/>
  <c r="DB12" i="2"/>
  <c r="W49" i="3"/>
  <c r="D49" i="3"/>
  <c r="V49" i="3" s="1"/>
  <c r="W43" i="3"/>
  <c r="D43" i="3"/>
  <c r="V43" i="3" s="1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BF14" i="2"/>
  <c r="AM18" i="2"/>
  <c r="BF18" i="2" s="1"/>
  <c r="AM12" i="2"/>
  <c r="BF12" i="2" s="1"/>
  <c r="CI19" i="2"/>
  <c r="CI10" i="2"/>
  <c r="CJ10" i="2"/>
  <c r="V48" i="3"/>
  <c r="V42" i="3"/>
  <c r="V14" i="2"/>
  <c r="V19" i="2"/>
  <c r="V13" i="2"/>
  <c r="CI18" i="2"/>
  <c r="CJ9" i="2"/>
  <c r="V27" i="3"/>
  <c r="CJ20" i="2"/>
  <c r="CJ14" i="2"/>
  <c r="CJ8" i="2"/>
  <c r="CR10" i="2"/>
  <c r="CJ17" i="2"/>
  <c r="CJ11" i="2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W51" i="3"/>
  <c r="W45" i="3"/>
  <c r="W39" i="3"/>
  <c r="W33" i="3"/>
  <c r="W27" i="3"/>
  <c r="W21" i="3"/>
  <c r="W15" i="3"/>
  <c r="W48" i="3"/>
  <c r="BH42" i="4"/>
  <c r="BH24" i="4"/>
  <c r="BI48" i="4"/>
  <c r="BI42" i="4"/>
  <c r="BI36" i="4"/>
  <c r="BI30" i="4"/>
  <c r="BI24" i="4"/>
  <c r="BI12" i="4"/>
  <c r="BP46" i="4"/>
  <c r="BP10" i="4"/>
  <c r="BG36" i="4"/>
  <c r="BG22" i="4"/>
  <c r="CI22" i="4" s="1"/>
  <c r="AM19" i="2"/>
  <c r="BF19" i="2" s="1"/>
  <c r="AM13" i="2"/>
  <c r="BF13" i="2" s="1"/>
  <c r="BO20" i="2"/>
  <c r="BO14" i="2"/>
  <c r="BO8" i="2"/>
  <c r="BH45" i="4"/>
  <c r="BH39" i="4"/>
  <c r="AE39" i="4"/>
  <c r="CI39" i="4" s="1"/>
  <c r="BH33" i="4"/>
  <c r="AE33" i="4"/>
  <c r="CI33" i="4" s="1"/>
  <c r="BH27" i="4"/>
  <c r="AE9" i="4"/>
  <c r="CI9" i="4" s="1"/>
  <c r="BH9" i="4"/>
  <c r="BG48" i="4"/>
  <c r="BG42" i="4"/>
  <c r="BG30" i="4"/>
  <c r="BG12" i="4"/>
  <c r="BG41" i="4"/>
  <c r="BG23" i="4"/>
  <c r="BO19" i="2"/>
  <c r="BO13" i="2"/>
  <c r="D54" i="3"/>
  <c r="V54" i="3" s="1"/>
  <c r="D36" i="3"/>
  <c r="V36" i="3" s="1"/>
  <c r="D30" i="3"/>
  <c r="V30" i="3" s="1"/>
  <c r="D24" i="3"/>
  <c r="V24" i="3" s="1"/>
  <c r="D18" i="3"/>
  <c r="V18" i="3" s="1"/>
  <c r="D12" i="3"/>
  <c r="V12" i="3" s="1"/>
  <c r="BH48" i="4"/>
  <c r="BH30" i="4"/>
  <c r="BH12" i="4"/>
  <c r="BH44" i="4"/>
  <c r="BH38" i="4"/>
  <c r="BH32" i="4"/>
  <c r="BH26" i="4"/>
  <c r="BH20" i="4"/>
  <c r="BH8" i="4"/>
  <c r="AE8" i="4"/>
  <c r="CI8" i="4" s="1"/>
  <c r="BQ51" i="4"/>
  <c r="L51" i="4"/>
  <c r="BP51" i="4" s="1"/>
  <c r="BQ45" i="4"/>
  <c r="L45" i="4"/>
  <c r="BP45" i="4" s="1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BV50" i="4"/>
  <c r="L50" i="4"/>
  <c r="BP50" i="4" s="1"/>
  <c r="BV44" i="4"/>
  <c r="L44" i="4"/>
  <c r="BP44" i="4" s="1"/>
  <c r="BV38" i="4"/>
  <c r="L38" i="4"/>
  <c r="BP38" i="4" s="1"/>
  <c r="BV32" i="4"/>
  <c r="L32" i="4"/>
  <c r="BP32" i="4" s="1"/>
  <c r="BV26" i="4"/>
  <c r="L26" i="4"/>
  <c r="BP26" i="4" s="1"/>
  <c r="BV20" i="4"/>
  <c r="L20" i="4"/>
  <c r="BP20" i="4" s="1"/>
  <c r="BV14" i="4"/>
  <c r="L14" i="4"/>
  <c r="BP14" i="4" s="1"/>
  <c r="BV8" i="4"/>
  <c r="L8" i="4"/>
  <c r="BP8" i="4" s="1"/>
  <c r="CA49" i="4"/>
  <c r="CA43" i="4"/>
  <c r="CA37" i="4"/>
  <c r="CA31" i="4"/>
  <c r="CA25" i="4"/>
  <c r="CA19" i="4"/>
  <c r="CA13" i="4"/>
  <c r="BG28" i="4"/>
  <c r="V35" i="3"/>
  <c r="V29" i="3"/>
  <c r="AE28" i="4"/>
  <c r="CI28" i="4" s="1"/>
  <c r="BG24" i="4"/>
  <c r="D49" i="4"/>
  <c r="D43" i="4"/>
  <c r="D37" i="4"/>
  <c r="D31" i="4"/>
  <c r="D25" i="4"/>
  <c r="D19" i="4"/>
  <c r="D13" i="4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H52" i="4"/>
  <c r="BH16" i="4"/>
  <c r="BI27" i="4"/>
  <c r="BI20" i="4"/>
  <c r="BH28" i="4"/>
  <c r="BI39" i="4"/>
  <c r="BI32" i="4"/>
  <c r="AE46" i="4"/>
  <c r="CI46" i="4" s="1"/>
  <c r="AE40" i="4"/>
  <c r="CI40" i="4" s="1"/>
  <c r="AE34" i="4"/>
  <c r="CI34" i="4" s="1"/>
  <c r="AE10" i="4"/>
  <c r="CI10" i="4" s="1"/>
  <c r="AN49" i="4"/>
  <c r="BG49" i="4" s="1"/>
  <c r="AN43" i="4"/>
  <c r="BG43" i="4" s="1"/>
  <c r="AN37" i="4"/>
  <c r="BG37" i="4" s="1"/>
  <c r="AN31" i="4"/>
  <c r="BG31" i="4" s="1"/>
  <c r="AN25" i="4"/>
  <c r="BG25" i="4" s="1"/>
  <c r="AN19" i="4"/>
  <c r="BG19" i="4" s="1"/>
  <c r="AN13" i="4"/>
  <c r="BG13" i="4" s="1"/>
  <c r="BI45" i="4"/>
  <c r="BI38" i="4"/>
  <c r="BI9" i="4"/>
  <c r="D51" i="4"/>
  <c r="D21" i="4"/>
  <c r="D15" i="4"/>
  <c r="L49" i="4"/>
  <c r="L43" i="4"/>
  <c r="BP43" i="4" s="1"/>
  <c r="L37" i="4"/>
  <c r="BP37" i="4" s="1"/>
  <c r="L31" i="4"/>
  <c r="BP31" i="4" s="1"/>
  <c r="L25" i="4"/>
  <c r="BP25" i="4" s="1"/>
  <c r="L19" i="4"/>
  <c r="BP19" i="4" s="1"/>
  <c r="L13" i="4"/>
  <c r="BI44" i="4"/>
  <c r="BI8" i="4"/>
  <c r="D50" i="4"/>
  <c r="D14" i="4"/>
  <c r="L54" i="4"/>
  <c r="BP54" i="4" s="1"/>
  <c r="L48" i="4"/>
  <c r="BP48" i="4" s="1"/>
  <c r="L42" i="4"/>
  <c r="BP42" i="4" s="1"/>
  <c r="L36" i="4"/>
  <c r="BP36" i="4" s="1"/>
  <c r="L30" i="4"/>
  <c r="L24" i="4"/>
  <c r="L18" i="4"/>
  <c r="BP18" i="4" s="1"/>
  <c r="L12" i="4"/>
  <c r="BP12" i="4" s="1"/>
  <c r="F36" i="5"/>
  <c r="F30" i="5"/>
  <c r="F24" i="5"/>
  <c r="F18" i="5"/>
  <c r="F12" i="5"/>
  <c r="C1" i="8"/>
  <c r="B1" i="8"/>
  <c r="CQ20" i="2" l="1"/>
  <c r="CH20" i="2"/>
  <c r="DJ20" i="2" s="1"/>
  <c r="BH47" i="4"/>
  <c r="AE47" i="4"/>
  <c r="CI47" i="4" s="1"/>
  <c r="CQ15" i="1"/>
  <c r="CH15" i="1"/>
  <c r="DJ15" i="1" s="1"/>
  <c r="BH14" i="4"/>
  <c r="AE14" i="4"/>
  <c r="CI14" i="4" s="1"/>
  <c r="AE21" i="4"/>
  <c r="CI21" i="4" s="1"/>
  <c r="BH21" i="4"/>
  <c r="BP30" i="4"/>
  <c r="AE30" i="4"/>
  <c r="CI30" i="4" s="1"/>
  <c r="BH13" i="4"/>
  <c r="AE13" i="4"/>
  <c r="CI13" i="4" s="1"/>
  <c r="BH19" i="4"/>
  <c r="AE19" i="4"/>
  <c r="CI19" i="4" s="1"/>
  <c r="AE38" i="4"/>
  <c r="CI38" i="4" s="1"/>
  <c r="AE45" i="4"/>
  <c r="CI45" i="4" s="1"/>
  <c r="BP13" i="4"/>
  <c r="BP49" i="4"/>
  <c r="BH31" i="4"/>
  <c r="AE31" i="4"/>
  <c r="CI31" i="4" s="1"/>
  <c r="AE48" i="4"/>
  <c r="CI48" i="4" s="1"/>
  <c r="AE26" i="4"/>
  <c r="CI26" i="4" s="1"/>
  <c r="AE44" i="4"/>
  <c r="CI44" i="4" s="1"/>
  <c r="CQ19" i="2"/>
  <c r="CH19" i="2"/>
  <c r="DJ19" i="2" s="1"/>
  <c r="CQ14" i="2"/>
  <c r="CH14" i="2"/>
  <c r="DJ14" i="2" s="1"/>
  <c r="AE42" i="4"/>
  <c r="CI42" i="4" s="1"/>
  <c r="AE11" i="4"/>
  <c r="CI11" i="4" s="1"/>
  <c r="AE29" i="4"/>
  <c r="CI29" i="4" s="1"/>
  <c r="BH29" i="4"/>
  <c r="AE36" i="4"/>
  <c r="CI36" i="4" s="1"/>
  <c r="CH24" i="1"/>
  <c r="DJ24" i="1" s="1"/>
  <c r="DJ10" i="1"/>
  <c r="CI35" i="1"/>
  <c r="BF38" i="1"/>
  <c r="DJ16" i="1"/>
  <c r="CQ18" i="2"/>
  <c r="CH18" i="2"/>
  <c r="DJ18" i="2" s="1"/>
  <c r="CQ26" i="1"/>
  <c r="CQ25" i="1"/>
  <c r="CH25" i="1"/>
  <c r="DJ25" i="1" s="1"/>
  <c r="CQ8" i="1"/>
  <c r="DJ23" i="1"/>
  <c r="AE32" i="4"/>
  <c r="CI32" i="4" s="1"/>
  <c r="BH17" i="4"/>
  <c r="AE17" i="4"/>
  <c r="CI17" i="4" s="1"/>
  <c r="BH35" i="4"/>
  <c r="AE35" i="4"/>
  <c r="CI35" i="4" s="1"/>
  <c r="BH53" i="4"/>
  <c r="AE53" i="4"/>
  <c r="CI53" i="4" s="1"/>
  <c r="CH16" i="2"/>
  <c r="DJ16" i="2" s="1"/>
  <c r="CQ16" i="2"/>
  <c r="AE54" i="4"/>
  <c r="CI54" i="4" s="1"/>
  <c r="CH12" i="1"/>
  <c r="DJ12" i="1" s="1"/>
  <c r="CH30" i="1"/>
  <c r="DJ30" i="1" s="1"/>
  <c r="CQ13" i="1"/>
  <c r="CH13" i="1"/>
  <c r="DJ13" i="1" s="1"/>
  <c r="CQ38" i="1"/>
  <c r="CH38" i="1"/>
  <c r="DJ38" i="1" s="1"/>
  <c r="CH33" i="1"/>
  <c r="DJ33" i="1" s="1"/>
  <c r="CQ33" i="1"/>
  <c r="AE43" i="4"/>
  <c r="CI43" i="4" s="1"/>
  <c r="BH43" i="4"/>
  <c r="AE51" i="4"/>
  <c r="CI51" i="4" s="1"/>
  <c r="BH51" i="4"/>
  <c r="CH11" i="2"/>
  <c r="DJ11" i="2" s="1"/>
  <c r="CQ11" i="2"/>
  <c r="CH21" i="1"/>
  <c r="DJ21" i="1" s="1"/>
  <c r="CQ21" i="1"/>
  <c r="CH39" i="1"/>
  <c r="DJ39" i="1" s="1"/>
  <c r="CQ39" i="1"/>
  <c r="CI17" i="1"/>
  <c r="AE15" i="4"/>
  <c r="CI15" i="4" s="1"/>
  <c r="BH15" i="4"/>
  <c r="BP24" i="4"/>
  <c r="AE24" i="4"/>
  <c r="CI24" i="4" s="1"/>
  <c r="BH50" i="4"/>
  <c r="AE50" i="4"/>
  <c r="CI50" i="4" s="1"/>
  <c r="BH49" i="4"/>
  <c r="AE49" i="4"/>
  <c r="CI49" i="4" s="1"/>
  <c r="AE18" i="4"/>
  <c r="CI18" i="4" s="1"/>
  <c r="CH18" i="1"/>
  <c r="DJ18" i="1" s="1"/>
  <c r="CQ12" i="2"/>
  <c r="CH12" i="2"/>
  <c r="DJ12" i="2" s="1"/>
  <c r="CQ19" i="1"/>
  <c r="CH19" i="1"/>
  <c r="DJ19" i="1" s="1"/>
  <c r="CQ37" i="1"/>
  <c r="CH37" i="1"/>
  <c r="DJ37" i="1" s="1"/>
  <c r="BF23" i="1"/>
  <c r="BH37" i="4"/>
  <c r="AE37" i="4"/>
  <c r="CI37" i="4" s="1"/>
  <c r="AE20" i="4"/>
  <c r="CI20" i="4" s="1"/>
  <c r="AE27" i="4"/>
  <c r="CI27" i="4" s="1"/>
  <c r="AE23" i="4"/>
  <c r="CI23" i="4" s="1"/>
  <c r="BH23" i="4"/>
  <c r="CH36" i="1"/>
  <c r="DJ36" i="1" s="1"/>
  <c r="BH25" i="4"/>
  <c r="AE25" i="4"/>
  <c r="CI25" i="4" s="1"/>
  <c r="AE12" i="4"/>
  <c r="CI12" i="4" s="1"/>
  <c r="CQ13" i="2"/>
  <c r="CH13" i="2"/>
  <c r="DJ13" i="2" s="1"/>
  <c r="CQ8" i="2"/>
  <c r="CH8" i="2"/>
  <c r="DJ8" i="2" s="1"/>
  <c r="BH41" i="4"/>
  <c r="AE41" i="4"/>
  <c r="CI41" i="4" s="1"/>
  <c r="CQ40" i="1"/>
  <c r="CQ14" i="1"/>
  <c r="BH18" i="4"/>
  <c r="BF32" i="1"/>
  <c r="DJ32" i="1" s="1"/>
  <c r="CQ20" i="1"/>
  <c r="CH17" i="2"/>
  <c r="DJ17" i="2" s="1"/>
  <c r="CQ17" i="2"/>
  <c r="DJ26" i="1"/>
  <c r="CH9" i="1"/>
  <c r="DJ9" i="1" s="1"/>
  <c r="CQ9" i="1"/>
  <c r="CQ27" i="1"/>
  <c r="CH27" i="1"/>
  <c r="DJ27" i="1" s="1"/>
  <c r="DJ17" i="1"/>
  <c r="DJ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DE7" i="2" s="1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S7" i="2" s="1"/>
  <c r="AR7" i="2"/>
  <c r="AQ7" i="2"/>
  <c r="CU7" i="2" s="1"/>
  <c r="AP7" i="2"/>
  <c r="AO7" i="2"/>
  <c r="AK7" i="2"/>
  <c r="CO7" i="2" s="1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C7" i="1"/>
  <c r="AB7" i="1"/>
  <c r="CK7" i="1" l="1"/>
  <c r="Z7" i="2"/>
  <c r="Y7" i="2"/>
  <c r="CT7" i="2"/>
  <c r="BU7" i="2"/>
  <c r="CW7" i="2" s="1"/>
  <c r="DH7" i="2"/>
  <c r="E7" i="6"/>
  <c r="AF7" i="2"/>
  <c r="BP7" i="2"/>
  <c r="AA7" i="2"/>
  <c r="DC7" i="2"/>
  <c r="BH7" i="2"/>
  <c r="BG7" i="2" s="1"/>
  <c r="CS7" i="2"/>
  <c r="D7" i="6"/>
  <c r="CX7" i="2"/>
  <c r="CM7" i="2"/>
  <c r="BZ7" i="2"/>
  <c r="CF7" i="4"/>
  <c r="N7" i="2"/>
  <c r="M7" i="2" s="1"/>
  <c r="CY7" i="2"/>
  <c r="DA7" i="2"/>
  <c r="DI7" i="2"/>
  <c r="BJ7" i="4"/>
  <c r="BY7" i="4"/>
  <c r="AC7" i="3"/>
  <c r="CX7" i="1"/>
  <c r="BN7" i="4"/>
  <c r="BW7" i="4"/>
  <c r="CD7" i="4"/>
  <c r="CO7" i="1"/>
  <c r="BK7" i="4"/>
  <c r="AA7" i="3"/>
  <c r="AL7" i="5"/>
  <c r="V7" i="5"/>
  <c r="BL7" i="4"/>
  <c r="CB7" i="4"/>
  <c r="AT7" i="5"/>
  <c r="N7" i="5"/>
  <c r="AT7" i="4"/>
  <c r="Z7" i="3"/>
  <c r="CU7" i="1"/>
  <c r="AB7" i="3"/>
  <c r="DI7" i="1"/>
  <c r="BM7" i="4"/>
  <c r="AO7" i="4"/>
  <c r="AD7" i="5"/>
  <c r="AG7" i="4"/>
  <c r="AF7" i="4" s="1"/>
  <c r="AN7" i="1"/>
  <c r="BR7" i="4"/>
  <c r="Y7" i="3"/>
  <c r="E7" i="1"/>
  <c r="D7" i="1" s="1"/>
  <c r="AF7" i="1"/>
  <c r="AE7" i="1" s="1"/>
  <c r="AX7" i="1"/>
  <c r="DF7" i="1"/>
  <c r="H7" i="5"/>
  <c r="W7" i="4"/>
  <c r="BH7" i="1"/>
  <c r="BG7" i="1" s="1"/>
  <c r="CL7" i="1"/>
  <c r="E7" i="4"/>
  <c r="BI7" i="4" s="1"/>
  <c r="CM7" i="1"/>
  <c r="Q7" i="5"/>
  <c r="BB7" i="5"/>
  <c r="BT7" i="4"/>
  <c r="CH7" i="4"/>
  <c r="N7" i="1"/>
  <c r="BE7" i="5"/>
  <c r="R7" i="4"/>
  <c r="Z7" i="1"/>
  <c r="BO7" i="4"/>
  <c r="BX7" i="4"/>
  <c r="CY7" i="1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CJ7" i="2"/>
  <c r="AE7" i="2"/>
  <c r="CI7" i="2"/>
  <c r="BO7" i="2"/>
  <c r="CH7" i="2" s="1"/>
  <c r="AM7" i="2"/>
  <c r="W7" i="2"/>
  <c r="DB7" i="2"/>
  <c r="D7" i="4"/>
  <c r="BH7" i="4" s="1"/>
  <c r="D7" i="2"/>
  <c r="V7" i="2" s="1"/>
  <c r="CW7" i="1"/>
  <c r="DB7" i="1"/>
  <c r="BV7" i="4"/>
  <c r="CR7" i="1"/>
  <c r="W7" i="1"/>
  <c r="CI7" i="1"/>
  <c r="CJ7" i="1"/>
  <c r="CA7" i="4"/>
  <c r="I7" i="5"/>
  <c r="AM7" i="1"/>
  <c r="BF7" i="1" s="1"/>
  <c r="AN7" i="4"/>
  <c r="BG7" i="4" s="1"/>
  <c r="M7" i="1"/>
  <c r="V7" i="1" s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 l="1"/>
  <c r="CI7" i="4" s="1"/>
  <c r="CQ7" i="2"/>
  <c r="BF7" i="2"/>
  <c r="DJ7" i="2" s="1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<sst xmlns="http://schemas.openxmlformats.org/spreadsheetml/2006/main" count="2423" uniqueCount="424">
  <si>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</si>
  <si>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</si>
  <si>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</si>
  <si>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</si>
  <si>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</si>
  <si>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</si>
  <si>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</si>
  <si>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</si>
  <si>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</si>
  <si>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</si>
  <si>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</si>
  <si>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</si>
  <si>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</si>
  <si>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</si>
  <si>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</si>
  <si>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</si>
  <si>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</si>
  <si>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</si>
  <si>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</si>
  <si>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</si>
  <si>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</si>
  <si>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</si>
  <si>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</si>
  <si>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</si>
  <si>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</si>
  <si>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</si>
  <si>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</si>
  <si>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</si>
  <si>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</si>
  <si>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</si>
  <si>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</si>
  <si>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</si>
  <si>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</si>
  <si>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</si>
  <si>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</si>
  <si>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</si>
  <si>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</si>
  <si>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</si>
  <si>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</si>
  <si>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</si>
  <si>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</si>
  <si>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</si>
  <si>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</si>
  <si>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</si>
  <si>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</si>
  <si>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</si>
  <si>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</si>
  <si>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</si>
  <si>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</si>
  <si>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</si>
  <si>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</si>
  <si>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</si>
  <si>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</si>
  <si>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</si>
  <si>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</si>
  <si>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</si>
  <si>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</si>
  <si>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</si>
  <si>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</si>
  <si>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</si>
  <si>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</si>
  <si>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</si>
  <si>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</si>
  <si>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</si>
  <si>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</si>
  <si>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</si>
  <si>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</si>
  <si>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</si>
  <si>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</si>
  <si>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</si>
  <si>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</si>
  <si>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</si>
  <si>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</si>
  <si>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</si>
  <si>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</si>
  <si>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</si>
  <si>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</si>
  <si>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</si>
  <si>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</si>
  <si>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</si>
  <si>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</si>
  <si>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</si>
  <si>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</si>
  <si>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</si>
  <si>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</si>
  <si>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</si>
  <si>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</si>
  <si>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</si>
  <si>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</si>
  <si>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</si>
  <si>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</si>
  <si>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</si>
  <si>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</si>
  <si>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</si>
  <si>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</si>
  <si>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</si>
  <si>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</si>
  <si>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</si>
  <si>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</si>
  <si>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</si>
  <si>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</si>
  <si>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</si>
  <si>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</si>
  <si>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</si>
  <si>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</si>
  <si>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</si>
  <si>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</si>
  <si>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</si>
  <si>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</si>
  <si>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</si>
  <si>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</si>
  <si>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</si>
  <si>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</si>
  <si>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</si>
  <si>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</si>
  <si>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</si>
  <si>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</si>
  <si>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</si>
  <si>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</si>
  <si>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</si>
  <si>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</si>
  <si>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</si>
  <si>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</si>
  <si>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</si>
  <si>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</si>
  <si>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</si>
  <si>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</si>
  <si>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</si>
  <si>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</si>
  <si>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</si>
  <si>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</si>
  <si>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</si>
  <si>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</si>
  <si>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</si>
  <si>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</si>
  <si>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</si>
  <si>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</si>
  <si>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</si>
  <si>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</si>
  <si>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</si>
  <si>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</si>
  <si>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</si>
  <si>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</si>
  <si>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</si>
  <si>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</si>
  <si>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</si>
  <si>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</si>
  <si>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</si>
  <si>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</si>
  <si>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</si>
  <si>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</si>
  <si>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</si>
  <si>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</si>
  <si>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</si>
  <si>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</si>
  <si>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</si>
  <si>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</si>
  <si>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</si>
  <si>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</si>
  <si>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</si>
  <si>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</si>
  <si>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</si>
  <si>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</si>
  <si>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</si>
  <si>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</si>
  <si>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</si>
  <si>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</si>
  <si>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</si>
  <si>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</si>
  <si>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</si>
  <si>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</si>
  <si>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</si>
  <si>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</si>
  <si>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</si>
  <si>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</si>
  <si>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</si>
  <si>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</si>
  <si>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</si>
  <si>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</si>
  <si>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</si>
  <si>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</si>
  <si>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</si>
  <si>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</si>
  <si>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</si>
  <si>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</si>
  <si>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</si>
  <si>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</si>
  <si>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</si>
  <si>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</si>
  <si>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</si>
  <si>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</si>
  <si>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</si>
  <si>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</si>
  <si>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</si>
  <si>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</si>
  <si>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</si>
  <si>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</si>
  <si>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</si>
  <si>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</si>
  <si>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</si>
  <si>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</si>
  <si>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</si>
  <si>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</si>
  <si>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</si>
  <si>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</si>
  <si>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</si>
  <si>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</si>
  <si>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</si>
  <si>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</si>
  <si>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</si>
  <si>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</si>
  <si>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</si>
  <si>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</si>
  <si>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</si>
  <si>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</si>
  <si>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</si>
  <si>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</si>
  <si>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</si>
  <si>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</si>
  <si>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</si>
  <si>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</si>
  <si>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</si>
  <si>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</si>
  <si>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</si>
  <si>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</si>
  <si>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</si>
  <si>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</si>
  <si>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</si>
  <si>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</si>
  <si>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</si>
  <si>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</si>
  <si>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</si>
  <si>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</si>
  <si>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</si>
  <si>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</si>
  <si>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</si>
  <si>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</si>
  <si>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</si>
  <si>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</si>
  <si>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</si>
  <si>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</si>
  <si>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</si>
  <si>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</si>
  <si>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</si>
  <si>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</si>
  <si>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</si>
  <si>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</si>
  <si>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</si>
  <si>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</si>
  <si>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</si>
  <si>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</si>
  <si>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</si>
  <si>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</si>
  <si>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</si>
  <si>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</si>
  <si>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</si>
  <si>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</si>
  <si>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</si>
  <si>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</si>
  <si>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</si>
  <si>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</si>
  <si>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</si>
  <si>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</si>
  <si>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</si>
  <si>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</si>
  <si>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</si>
  <si>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</si>
  <si>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</si>
  <si>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</si>
  <si>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</si>
  <si>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</si>
  <si>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</si>
  <si>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</si>
  <si>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</si>
  <si>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</si>
  <si>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</si>
  <si>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</si>
  <si>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</si>
  <si>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</si>
  <si>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</si>
  <si>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</si>
  <si>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</si>
  <si>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</si>
  <si>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</si>
  <si>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</si>
  <si>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</si>
  <si>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</si>
  <si>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</si>
  <si>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</si>
  <si>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</si>
  <si>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</si>
  <si>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</si>
  <si>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</si>
  <si>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</si>
  <si>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</si>
  <si>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</si>
  <si>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</si>
  <si>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</si>
  <si>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</si>
  <si>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</si>
  <si>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</si>
  <si>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</si>
  <si>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</si>
  <si>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</si>
  <si>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</si>
  <si>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</si>
  <si>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</si>
  <si>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</si>
  <si>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</si>
  <si>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</si>
  <si>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</si>
  <si>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</si>
  <si>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</si>
  <si>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</si>
  <si>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</si>
  <si>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</si>
  <si>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39000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</si>
  <si>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</si>
  <si>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</si>
  <si>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</si>
  <si>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</si>
  <si>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</si>
  <si>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</si>
  <si>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39201</t>
  </si>
  <si>
    <t>高知市</t>
  </si>
  <si>
    <t/>
  </si>
  <si>
    <t>39202</t>
  </si>
  <si>
    <t>室戸市</t>
  </si>
  <si>
    <t>39873</t>
  </si>
  <si>
    <t>安芸広域市町村事務組合</t>
  </si>
  <si>
    <t>39203</t>
  </si>
  <si>
    <t>安芸市</t>
  </si>
  <si>
    <t>安芸広域市町村圏事務組合</t>
  </si>
  <si>
    <t>39204</t>
  </si>
  <si>
    <t>南国市</t>
  </si>
  <si>
    <t>39840</t>
  </si>
  <si>
    <t>香南清掃組合</t>
  </si>
  <si>
    <t>39205</t>
  </si>
  <si>
    <t>土佐市</t>
  </si>
  <si>
    <t>39880</t>
  </si>
  <si>
    <t>高知中央西部焼却処理事務組合</t>
  </si>
  <si>
    <t>39822</t>
  </si>
  <si>
    <t>仁淀川下流衛生事務組合</t>
  </si>
  <si>
    <t>39206</t>
  </si>
  <si>
    <t>須崎市</t>
  </si>
  <si>
    <t>39854</t>
  </si>
  <si>
    <t>高幡東部清掃組合</t>
  </si>
  <si>
    <t>39208</t>
  </si>
  <si>
    <t>宿毛市</t>
  </si>
  <si>
    <t>39867</t>
  </si>
  <si>
    <t>幡多西部消防組合</t>
  </si>
  <si>
    <t>39844</t>
  </si>
  <si>
    <t>幡多広域市町村圏事務組合</t>
  </si>
  <si>
    <t>39209</t>
  </si>
  <si>
    <t>土佐清水市</t>
  </si>
  <si>
    <t>39210</t>
  </si>
  <si>
    <t>四万十市</t>
  </si>
  <si>
    <t>39848</t>
  </si>
  <si>
    <t>幡多中央環境施設組合</t>
  </si>
  <si>
    <t>39211</t>
  </si>
  <si>
    <t>香南市</t>
  </si>
  <si>
    <t>39820</t>
  </si>
  <si>
    <t>香南･香美衛生組合</t>
  </si>
  <si>
    <t>39212</t>
  </si>
  <si>
    <t>香美市</t>
  </si>
  <si>
    <t>香南香美衛生組合</t>
  </si>
  <si>
    <t>39301</t>
  </si>
  <si>
    <t>東洋町</t>
  </si>
  <si>
    <t>39302</t>
  </si>
  <si>
    <t>奈半利町</t>
  </si>
  <si>
    <t>39878</t>
  </si>
  <si>
    <t>中芸広域連合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</si>
  <si>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</si>
  <si>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</si>
  <si>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</si>
  <si>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</si>
  <si>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</si>
  <si>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</si>
  <si>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</si>
  <si>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</si>
  <si>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</si>
  <si>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</si>
  <si>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</si>
  <si>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</si>
  <si>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39871</t>
  </si>
  <si>
    <t>嶺北広域行政事務組合</t>
  </si>
  <si>
    <t>39344</t>
  </si>
  <si>
    <t>大豊町</t>
  </si>
  <si>
    <t>39363</t>
  </si>
  <si>
    <t>土佐町</t>
  </si>
  <si>
    <t>嶺北広域清掃センター</t>
  </si>
  <si>
    <t>39364</t>
  </si>
  <si>
    <t>大川村</t>
  </si>
  <si>
    <t>39386</t>
  </si>
  <si>
    <t>いの町</t>
  </si>
  <si>
    <t>39387</t>
  </si>
  <si>
    <t>仁淀川町</t>
  </si>
  <si>
    <t>39823</t>
  </si>
  <si>
    <t>高吾北広域町村事務組合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</si>
  <si>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</si>
  <si>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</si>
  <si>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</si>
  <si>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</si>
  <si>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</si>
  <si>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</si>
  <si>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</si>
  <si>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</si>
  <si>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39853</t>
  </si>
  <si>
    <t>津野山広域事務組合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</si>
  <si>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</si>
  <si>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</si>
  <si>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</si>
  <si>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</si>
  <si>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</si>
  <si>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</si>
  <si>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</si>
  <si>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</si>
  <si>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幡多広域</t>
  </si>
  <si>
    <t>幡多西部</t>
  </si>
  <si>
    <t>39427</t>
  </si>
  <si>
    <t>三原村</t>
  </si>
  <si>
    <t>39428</t>
  </si>
  <si>
    <t>黒潮町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</si>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</sst>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44</v>
      </c>
      <c r="B7" s="147" t="s">
        <v>316</v>
      </c>
      <c r="C7" s="131" t="s">
        <v>33</v>
      </c>
      <c r="D7" s="133">
        <f>SUM(E7,+L7)</f>
        <v>9971950</v>
      </c>
      <c r="E7" s="133">
        <f>SUM(F7:I7,K7)</f>
        <v>3017165</v>
      </c>
      <c r="F7" s="133">
        <f>SUM(F$8:F$207)</f>
        <v>8155</v>
      </c>
      <c r="G7" s="133">
        <f>SUM(G$8:G$207)</f>
        <v>0</v>
      </c>
      <c r="H7" s="133">
        <f>SUM(H$8:H$207)</f>
        <v>653047</v>
      </c>
      <c r="I7" s="133">
        <f>SUM(I$8:I$207)</f>
        <v>1174508</v>
      </c>
      <c r="J7" s="136" t="s">
        <v>311</v>
      </c>
      <c r="K7" s="133">
        <f>SUM(K$8:K$207)</f>
        <v>1181455</v>
      </c>
      <c r="L7" s="133">
        <f>SUM(L$8:L$207)</f>
        <v>6954785</v>
      </c>
      <c r="M7" s="133">
        <f>SUM(N7,+U7)</f>
        <v>2496414</v>
      </c>
      <c r="N7" s="133">
        <f>SUM(O7:R7,T7)</f>
        <v>590867</v>
      </c>
      <c r="O7" s="133">
        <f>SUM(O$8:O$207)</f>
        <v>13596</v>
      </c>
      <c r="P7" s="133">
        <f>SUM(P$8:P$207)</f>
        <v>26973</v>
      </c>
      <c r="Q7" s="133">
        <f>SUM(Q$8:Q$207)</f>
        <v>264115</v>
      </c>
      <c r="R7" s="133">
        <f>SUM(R$8:R$207)</f>
        <v>107851</v>
      </c>
      <c r="S7" s="136" t="s">
        <v>311</v>
      </c>
      <c r="T7" s="133">
        <f>SUM(T$8:T$207)</f>
        <v>178332</v>
      </c>
      <c r="U7" s="133">
        <f>SUM(U$8:U$207)</f>
        <v>1905547</v>
      </c>
      <c r="V7" s="133">
        <f t="shared" ref="V7:AA7" si="0">+SUM(D7,M7)</f>
        <v>12468364</v>
      </c>
      <c r="W7" s="133">
        <f t="shared" si="0"/>
        <v>3608032</v>
      </c>
      <c r="X7" s="133">
        <f t="shared" si="0"/>
        <v>21751</v>
      </c>
      <c r="Y7" s="133">
        <f t="shared" si="0"/>
        <v>26973</v>
      </c>
      <c r="Z7" s="133">
        <f t="shared" si="0"/>
        <v>917162</v>
      </c>
      <c r="AA7" s="133">
        <f t="shared" si="0"/>
        <v>1282359</v>
      </c>
      <c r="AB7" s="135" t="str">
        <f>IF(+SUM(J7,S7)=0,"-",+SUM(J7,S7))</f>
        <v>-</v>
      </c>
      <c r="AC7" s="133">
        <f>+SUM(K7,T7)</f>
        <v>1359787</v>
      </c>
      <c r="AD7" s="133">
        <f>+SUM(L7,U7)</f>
        <v>8860332</v>
      </c>
      <c r="AE7" s="133">
        <f>SUM(AF7,+AK7)</f>
        <v>732300</v>
      </c>
      <c r="AF7" s="133">
        <f>SUM(AG7:AJ7)</f>
        <v>732300</v>
      </c>
      <c r="AG7" s="133">
        <f t="shared" ref="AG7:AL7" si="1">SUM(AG$8:AG$207)</f>
        <v>3860</v>
      </c>
      <c r="AH7" s="133">
        <f t="shared" si="1"/>
        <v>649814</v>
      </c>
      <c r="AI7" s="133">
        <f t="shared" si="1"/>
        <v>78626</v>
      </c>
      <c r="AJ7" s="133">
        <f t="shared" si="1"/>
        <v>0</v>
      </c>
      <c r="AK7" s="133">
        <f t="shared" si="1"/>
        <v>0</v>
      </c>
      <c r="AL7" s="133">
        <f t="shared" si="1"/>
        <v>158390</v>
      </c>
      <c r="AM7" s="133">
        <f>SUM(AN7,AS7,AW7,AX7,BD7)</f>
        <v>5844722</v>
      </c>
      <c r="AN7" s="133">
        <f>SUM(AO7:AR7)</f>
        <v>1971990</v>
      </c>
      <c r="AO7" s="133">
        <f>SUM(AO$8:AO$207)</f>
        <v>745494</v>
      </c>
      <c r="AP7" s="133">
        <f>SUM(AP$8:AP$207)</f>
        <v>967097</v>
      </c>
      <c r="AQ7" s="133">
        <f>SUM(AQ$8:AQ$207)</f>
        <v>214606</v>
      </c>
      <c r="AR7" s="133">
        <f>SUM(AR$8:AR$207)</f>
        <v>44793</v>
      </c>
      <c r="AS7" s="133">
        <f>SUM(AT7:AV7)</f>
        <v>652520</v>
      </c>
      <c r="AT7" s="133">
        <f>SUM(AT$8:AT$207)</f>
        <v>150084</v>
      </c>
      <c r="AU7" s="133">
        <f>SUM(AU$8:AU$207)</f>
        <v>408397</v>
      </c>
      <c r="AV7" s="133">
        <f>SUM(AV$8:AV$207)</f>
        <v>94039</v>
      </c>
      <c r="AW7" s="133">
        <f>SUM(AW$8:AW$207)</f>
        <v>65503</v>
      </c>
      <c r="AX7" s="133">
        <f>SUM(AY7:BB7)</f>
        <v>3150385</v>
      </c>
      <c r="AY7" s="133">
        <f t="shared" ref="AY7:BE7" si="2">SUM(AY$8:AY$207)</f>
        <v>1698900</v>
      </c>
      <c r="AZ7" s="133">
        <f t="shared" si="2"/>
        <v>1173197</v>
      </c>
      <c r="BA7" s="133">
        <f t="shared" si="2"/>
        <v>223001</v>
      </c>
      <c r="BB7" s="133">
        <f t="shared" si="2"/>
        <v>55287</v>
      </c>
      <c r="BC7" s="133">
        <f t="shared" si="2"/>
        <v>2713319</v>
      </c>
      <c r="BD7" s="133">
        <f t="shared" si="2"/>
        <v>4324</v>
      </c>
      <c r="BE7" s="133">
        <f t="shared" si="2"/>
        <v>523219</v>
      </c>
      <c r="BF7" s="133">
        <f>SUM(AE7,+AM7,+BE7)</f>
        <v>7100241</v>
      </c>
      <c r="BG7" s="133">
        <f>SUM(BH7,+BM7)</f>
        <v>301486</v>
      </c>
      <c r="BH7" s="133">
        <f>SUM(BI7:BL7)</f>
        <v>301486</v>
      </c>
      <c r="BI7" s="133">
        <f t="shared" ref="BI7:BN7" si="3">SUM(BI$8:BI$207)</f>
        <v>0</v>
      </c>
      <c r="BJ7" s="133">
        <f t="shared" si="3"/>
        <v>301486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0</v>
      </c>
      <c r="BO7" s="133">
        <f>SUM(BP7,BU7,BY7,BZ7,CF7)</f>
        <v>1405917</v>
      </c>
      <c r="BP7" s="133">
        <f>SUM(BQ7:BT7)</f>
        <v>118618</v>
      </c>
      <c r="BQ7" s="133">
        <f>SUM(BQ$8:BQ$207)</f>
        <v>90604</v>
      </c>
      <c r="BR7" s="133">
        <f>SUM(BR$8:BR$207)</f>
        <v>0</v>
      </c>
      <c r="BS7" s="133">
        <f>SUM(BS$8:BS$207)</f>
        <v>21357</v>
      </c>
      <c r="BT7" s="133">
        <f>SUM(BT$8:BT$207)</f>
        <v>6657</v>
      </c>
      <c r="BU7" s="133">
        <f>SUM(BV7:BX7)</f>
        <v>487236</v>
      </c>
      <c r="BV7" s="133">
        <f>SUM(BV$8:BV$207)</f>
        <v>552</v>
      </c>
      <c r="BW7" s="133">
        <f>SUM(BW$8:BW$207)</f>
        <v>409552</v>
      </c>
      <c r="BX7" s="133">
        <f>SUM(BX$8:BX$207)</f>
        <v>77132</v>
      </c>
      <c r="BY7" s="133">
        <f>SUM(BY$8:BY$207)</f>
        <v>1929</v>
      </c>
      <c r="BZ7" s="133">
        <f>SUM(CA7:CD7)</f>
        <v>797131</v>
      </c>
      <c r="CA7" s="133">
        <f t="shared" ref="CA7:CG7" si="4">SUM(CA$8:CA$207)</f>
        <v>29139</v>
      </c>
      <c r="CB7" s="133">
        <f t="shared" si="4"/>
        <v>760562</v>
      </c>
      <c r="CC7" s="133">
        <f t="shared" si="4"/>
        <v>2719</v>
      </c>
      <c r="CD7" s="133">
        <f t="shared" si="4"/>
        <v>4711</v>
      </c>
      <c r="CE7" s="133">
        <f t="shared" si="4"/>
        <v>722459</v>
      </c>
      <c r="CF7" s="133">
        <f t="shared" si="4"/>
        <v>1003</v>
      </c>
      <c r="CG7" s="133">
        <f t="shared" si="4"/>
        <v>66552</v>
      </c>
      <c r="CH7" s="133">
        <f>SUM(BG7,+BO7,+CG7)</f>
        <v>1773955</v>
      </c>
      <c r="CI7" s="133">
        <f>SUM(AE7,+BG7)</f>
        <v>1033786</v>
      </c>
      <c r="CJ7" s="133">
        <f>SUM(AF7,+BH7)</f>
        <v>1033786</v>
      </c>
      <c r="CK7" s="133">
        <f t="shared" ref="CK7:DJ7" si="5">SUM(AG7,+BI7)</f>
        <v>3860</v>
      </c>
      <c r="CL7" s="133">
        <f t="shared" si="5"/>
        <v>951300</v>
      </c>
      <c r="CM7" s="133">
        <f t="shared" si="5"/>
        <v>78626</v>
      </c>
      <c r="CN7" s="133">
        <f t="shared" si="5"/>
        <v>0</v>
      </c>
      <c r="CO7" s="133">
        <f t="shared" si="5"/>
        <v>0</v>
      </c>
      <c r="CP7" s="133">
        <f t="shared" si="5"/>
        <v>158390</v>
      </c>
      <c r="CQ7" s="133">
        <f t="shared" si="5"/>
        <v>7250639</v>
      </c>
      <c r="CR7" s="133">
        <f t="shared" si="5"/>
        <v>2090608</v>
      </c>
      <c r="CS7" s="133">
        <f t="shared" si="5"/>
        <v>836098</v>
      </c>
      <c r="CT7" s="133">
        <f t="shared" si="5"/>
        <v>967097</v>
      </c>
      <c r="CU7" s="133">
        <f t="shared" si="5"/>
        <v>235963</v>
      </c>
      <c r="CV7" s="133">
        <f t="shared" si="5"/>
        <v>51450</v>
      </c>
      <c r="CW7" s="133">
        <f t="shared" si="5"/>
        <v>1139756</v>
      </c>
      <c r="CX7" s="133">
        <f t="shared" si="5"/>
        <v>150636</v>
      </c>
      <c r="CY7" s="133">
        <f t="shared" si="5"/>
        <v>817949</v>
      </c>
      <c r="CZ7" s="133">
        <f t="shared" si="5"/>
        <v>171171</v>
      </c>
      <c r="DA7" s="133">
        <f t="shared" si="5"/>
        <v>67432</v>
      </c>
      <c r="DB7" s="133">
        <f t="shared" si="5"/>
        <v>3947516</v>
      </c>
      <c r="DC7" s="133">
        <f t="shared" si="5"/>
        <v>1728039</v>
      </c>
      <c r="DD7" s="133">
        <f t="shared" si="5"/>
        <v>1933759</v>
      </c>
      <c r="DE7" s="133">
        <f t="shared" si="5"/>
        <v>225720</v>
      </c>
      <c r="DF7" s="133">
        <f t="shared" si="5"/>
        <v>59998</v>
      </c>
      <c r="DG7" s="133">
        <f t="shared" si="5"/>
        <v>3435778</v>
      </c>
      <c r="DH7" s="133">
        <f t="shared" si="5"/>
        <v>5327</v>
      </c>
      <c r="DI7" s="133">
        <f t="shared" si="5"/>
        <v>589771</v>
      </c>
      <c r="DJ7" s="133">
        <f t="shared" si="5"/>
        <v>8874196</v>
      </c>
    </row>
    <row r="8" spans="1:114" ht="13.5" customHeight="1" x14ac:dyDescent="0.15">
      <c r="A8" s="114" t="s">
        <v>44</v>
      </c>
      <c r="B8" s="115" t="s">
        <v>323</v>
      </c>
      <c r="C8" s="114" t="s">
        <v>324</v>
      </c>
      <c r="D8" s="116">
        <f>SUM(E8,+L8)</f>
        <v>3478932</v>
      </c>
      <c r="E8" s="116">
        <f>SUM(F8:I8,K8)</f>
        <v>2098341</v>
      </c>
      <c r="F8" s="116">
        <v>8155</v>
      </c>
      <c r="G8" s="116">
        <v>0</v>
      </c>
      <c r="H8" s="116">
        <v>606247</v>
      </c>
      <c r="I8" s="116">
        <v>428016</v>
      </c>
      <c r="J8" s="117" t="s">
        <v>423</v>
      </c>
      <c r="K8" s="116">
        <v>1055923</v>
      </c>
      <c r="L8" s="116">
        <v>1380591</v>
      </c>
      <c r="M8" s="116">
        <f>SUM(N8,+U8)</f>
        <v>593439</v>
      </c>
      <c r="N8" s="116">
        <f>SUM(O8:R8,T8)</f>
        <v>400593</v>
      </c>
      <c r="O8" s="116">
        <v>0</v>
      </c>
      <c r="P8" s="116">
        <v>0</v>
      </c>
      <c r="Q8" s="116">
        <v>239715</v>
      </c>
      <c r="R8" s="116">
        <v>230</v>
      </c>
      <c r="S8" s="117" t="s">
        <v>423</v>
      </c>
      <c r="T8" s="116">
        <v>160648</v>
      </c>
      <c r="U8" s="116">
        <v>192846</v>
      </c>
      <c r="V8" s="116">
        <f>+SUM(D8,M8)</f>
        <v>4072371</v>
      </c>
      <c r="W8" s="116">
        <f>+SUM(E8,N8)</f>
        <v>2498934</v>
      </c>
      <c r="X8" s="116">
        <f>+SUM(F8,O8)</f>
        <v>8155</v>
      </c>
      <c r="Y8" s="116">
        <f>+SUM(G8,P8)</f>
        <v>0</v>
      </c>
      <c r="Z8" s="116">
        <f>+SUM(H8,Q8)</f>
        <v>845962</v>
      </c>
      <c r="AA8" s="116">
        <f>+SUM(I8,R8)</f>
        <v>428246</v>
      </c>
      <c r="AB8" s="117" t="str">
        <f>IF(+SUM(J8,S8)=0,"-",+SUM(J8,S8))</f>
        <v>-</v>
      </c>
      <c r="AC8" s="116">
        <f>+SUM(K8,T8)</f>
        <v>1216571</v>
      </c>
      <c r="AD8" s="116">
        <f>+SUM(L8,U8)</f>
        <v>1573437</v>
      </c>
      <c r="AE8" s="116">
        <f>SUM(AF8,+AK8)</f>
        <v>642032</v>
      </c>
      <c r="AF8" s="116">
        <f>SUM(AG8:AJ8)</f>
        <v>642032</v>
      </c>
      <c r="AG8" s="116">
        <v>0</v>
      </c>
      <c r="AH8" s="116">
        <v>631232</v>
      </c>
      <c r="AI8" s="116">
        <v>10800</v>
      </c>
      <c r="AJ8" s="116">
        <v>0</v>
      </c>
      <c r="AK8" s="116">
        <v>0</v>
      </c>
      <c r="AL8" s="116">
        <v>0</v>
      </c>
      <c r="AM8" s="116">
        <f>SUM(AN8,AS8,AW8,AX8,BD8)</f>
        <v>2716674</v>
      </c>
      <c r="AN8" s="116">
        <f>SUM(AO8:AR8)</f>
        <v>1534214</v>
      </c>
      <c r="AO8" s="116">
        <v>473032</v>
      </c>
      <c r="AP8" s="116">
        <v>896611</v>
      </c>
      <c r="AQ8" s="116">
        <v>135331</v>
      </c>
      <c r="AR8" s="116">
        <v>29240</v>
      </c>
      <c r="AS8" s="116">
        <f>SUM(AT8:AV8)</f>
        <v>266194</v>
      </c>
      <c r="AT8" s="116">
        <v>76643</v>
      </c>
      <c r="AU8" s="116">
        <v>166235</v>
      </c>
      <c r="AV8" s="116">
        <v>23316</v>
      </c>
      <c r="AW8" s="116">
        <v>57432</v>
      </c>
      <c r="AX8" s="116">
        <f>SUM(AY8:BB8)</f>
        <v>857894</v>
      </c>
      <c r="AY8" s="116">
        <v>231135</v>
      </c>
      <c r="AZ8" s="116">
        <v>609689</v>
      </c>
      <c r="BA8" s="116">
        <v>17070</v>
      </c>
      <c r="BB8" s="116">
        <v>0</v>
      </c>
      <c r="BC8" s="116">
        <v>0</v>
      </c>
      <c r="BD8" s="116">
        <v>940</v>
      </c>
      <c r="BE8" s="116">
        <v>120226</v>
      </c>
      <c r="BF8" s="116">
        <f>SUM(AE8,+AM8,+BE8)</f>
        <v>3478932</v>
      </c>
      <c r="BG8" s="116">
        <f>SUM(BH8,+BM8)</f>
        <v>252361</v>
      </c>
      <c r="BH8" s="116">
        <f>SUM(BI8:BL8)</f>
        <v>252361</v>
      </c>
      <c r="BI8" s="116">
        <v>0</v>
      </c>
      <c r="BJ8" s="116">
        <v>252361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321547</v>
      </c>
      <c r="BP8" s="116">
        <f>SUM(BQ8:BT8)</f>
        <v>69582</v>
      </c>
      <c r="BQ8" s="116">
        <v>62307</v>
      </c>
      <c r="BR8" s="116">
        <v>0</v>
      </c>
      <c r="BS8" s="116">
        <v>7275</v>
      </c>
      <c r="BT8" s="116">
        <v>0</v>
      </c>
      <c r="BU8" s="116">
        <f>SUM(BV8:BX8)</f>
        <v>113695</v>
      </c>
      <c r="BV8" s="116">
        <v>0</v>
      </c>
      <c r="BW8" s="116">
        <v>113695</v>
      </c>
      <c r="BX8" s="116">
        <v>0</v>
      </c>
      <c r="BY8" s="116">
        <v>0</v>
      </c>
      <c r="BZ8" s="116">
        <f>SUM(CA8:CD8)</f>
        <v>138102</v>
      </c>
      <c r="CA8" s="116">
        <v>0</v>
      </c>
      <c r="CB8" s="116">
        <v>138102</v>
      </c>
      <c r="CC8" s="116">
        <v>0</v>
      </c>
      <c r="CD8" s="116">
        <v>0</v>
      </c>
      <c r="CE8" s="116">
        <v>0</v>
      </c>
      <c r="CF8" s="116">
        <v>168</v>
      </c>
      <c r="CG8" s="116">
        <v>19531</v>
      </c>
      <c r="CH8" s="116">
        <f>SUM(BG8,+BO8,+CG8)</f>
        <v>593439</v>
      </c>
      <c r="CI8" s="116">
        <f>SUM(AE8,+BG8)</f>
        <v>894393</v>
      </c>
      <c r="CJ8" s="116">
        <f>SUM(AF8,+BH8)</f>
        <v>894393</v>
      </c>
      <c r="CK8" s="116">
        <f>SUM(AG8,+BI8)</f>
        <v>0</v>
      </c>
      <c r="CL8" s="116">
        <f>SUM(AH8,+BJ8)</f>
        <v>883593</v>
      </c>
      <c r="CM8" s="116">
        <f>SUM(AI8,+BK8)</f>
        <v>10800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3038221</v>
      </c>
      <c r="CR8" s="116">
        <f>SUM(AN8,+BP8)</f>
        <v>1603796</v>
      </c>
      <c r="CS8" s="116">
        <f>SUM(AO8,+BQ8)</f>
        <v>535339</v>
      </c>
      <c r="CT8" s="116">
        <f>SUM(AP8,+BR8)</f>
        <v>896611</v>
      </c>
      <c r="CU8" s="116">
        <f>SUM(AQ8,+BS8)</f>
        <v>142606</v>
      </c>
      <c r="CV8" s="116">
        <f>SUM(AR8,+BT8)</f>
        <v>29240</v>
      </c>
      <c r="CW8" s="116">
        <f>SUM(AS8,+BU8)</f>
        <v>379889</v>
      </c>
      <c r="CX8" s="116">
        <f>SUM(AT8,+BV8)</f>
        <v>76643</v>
      </c>
      <c r="CY8" s="116">
        <f>SUM(AU8,+BW8)</f>
        <v>279930</v>
      </c>
      <c r="CZ8" s="116">
        <f>SUM(AV8,+BX8)</f>
        <v>23316</v>
      </c>
      <c r="DA8" s="116">
        <f>SUM(AW8,+BY8)</f>
        <v>57432</v>
      </c>
      <c r="DB8" s="116">
        <f>SUM(AX8,+BZ8)</f>
        <v>995996</v>
      </c>
      <c r="DC8" s="116">
        <f>SUM(AY8,+CA8)</f>
        <v>231135</v>
      </c>
      <c r="DD8" s="116">
        <f>SUM(AZ8,+CB8)</f>
        <v>747791</v>
      </c>
      <c r="DE8" s="116">
        <f>SUM(BA8,+CC8)</f>
        <v>17070</v>
      </c>
      <c r="DF8" s="116">
        <f>SUM(BB8,+CD8)</f>
        <v>0</v>
      </c>
      <c r="DG8" s="116">
        <f>SUM(BC8,+CE8)</f>
        <v>0</v>
      </c>
      <c r="DH8" s="116">
        <f>SUM(BD8,+CF8)</f>
        <v>1108</v>
      </c>
      <c r="DI8" s="116">
        <f>SUM(BE8,+CG8)</f>
        <v>139757</v>
      </c>
      <c r="DJ8" s="116">
        <f>SUM(BF8,+CH8)</f>
        <v>4072371</v>
      </c>
    </row>
    <row r="9" spans="1:114" ht="13.5" customHeight="1" x14ac:dyDescent="0.15">
      <c r="A9" s="114" t="s">
        <v>44</v>
      </c>
      <c r="B9" s="115" t="s">
        <v>326</v>
      </c>
      <c r="C9" s="114" t="s">
        <v>327</v>
      </c>
      <c r="D9" s="116">
        <f>SUM(E9,+L9)</f>
        <v>293128</v>
      </c>
      <c r="E9" s="116">
        <f>SUM(F9:I9,K9)</f>
        <v>52699</v>
      </c>
      <c r="F9" s="116">
        <v>0</v>
      </c>
      <c r="G9" s="116">
        <v>0</v>
      </c>
      <c r="H9" s="116">
        <v>0</v>
      </c>
      <c r="I9" s="116">
        <v>33963</v>
      </c>
      <c r="J9" s="117" t="s">
        <v>423</v>
      </c>
      <c r="K9" s="116">
        <v>18736</v>
      </c>
      <c r="L9" s="116">
        <v>240429</v>
      </c>
      <c r="M9" s="116">
        <f>SUM(N9,+U9)</f>
        <v>126586</v>
      </c>
      <c r="N9" s="116">
        <f>SUM(O9:R9,T9)</f>
        <v>46588</v>
      </c>
      <c r="O9" s="116">
        <v>808</v>
      </c>
      <c r="P9" s="116">
        <v>20360</v>
      </c>
      <c r="Q9" s="116">
        <v>0</v>
      </c>
      <c r="R9" s="116">
        <v>7891</v>
      </c>
      <c r="S9" s="117" t="s">
        <v>423</v>
      </c>
      <c r="T9" s="116">
        <v>17529</v>
      </c>
      <c r="U9" s="116">
        <v>79998</v>
      </c>
      <c r="V9" s="116">
        <f>+SUM(D9,M9)</f>
        <v>419714</v>
      </c>
      <c r="W9" s="116">
        <f>+SUM(E9,N9)</f>
        <v>99287</v>
      </c>
      <c r="X9" s="116">
        <f>+SUM(F9,O9)</f>
        <v>808</v>
      </c>
      <c r="Y9" s="116">
        <f>+SUM(G9,P9)</f>
        <v>20360</v>
      </c>
      <c r="Z9" s="116">
        <f>+SUM(H9,Q9)</f>
        <v>0</v>
      </c>
      <c r="AA9" s="116">
        <f>+SUM(I9,R9)</f>
        <v>41854</v>
      </c>
      <c r="AB9" s="117" t="str">
        <f>IF(+SUM(J9,S9)=0,"-",+SUM(J9,S9))</f>
        <v>-</v>
      </c>
      <c r="AC9" s="116">
        <f>+SUM(K9,T9)</f>
        <v>36265</v>
      </c>
      <c r="AD9" s="116">
        <f>+SUM(L9,U9)</f>
        <v>320427</v>
      </c>
      <c r="AE9" s="116">
        <f>SUM(AF9,+AK9)</f>
        <v>784</v>
      </c>
      <c r="AF9" s="116">
        <f>SUM(AG9:AJ9)</f>
        <v>784</v>
      </c>
      <c r="AG9" s="116">
        <v>0</v>
      </c>
      <c r="AH9" s="116">
        <v>784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136268</v>
      </c>
      <c r="AN9" s="116">
        <f>SUM(AO9:AR9)</f>
        <v>15086</v>
      </c>
      <c r="AO9" s="116">
        <v>15086</v>
      </c>
      <c r="AP9" s="116">
        <v>0</v>
      </c>
      <c r="AQ9" s="116">
        <v>0</v>
      </c>
      <c r="AR9" s="116">
        <v>0</v>
      </c>
      <c r="AS9" s="116">
        <f>SUM(AT9:AV9)</f>
        <v>5228</v>
      </c>
      <c r="AT9" s="116">
        <v>1520</v>
      </c>
      <c r="AU9" s="116">
        <v>2383</v>
      </c>
      <c r="AV9" s="116">
        <v>1325</v>
      </c>
      <c r="AW9" s="116">
        <v>0</v>
      </c>
      <c r="AX9" s="116">
        <f>SUM(AY9:BB9)</f>
        <v>115954</v>
      </c>
      <c r="AY9" s="116">
        <v>98395</v>
      </c>
      <c r="AZ9" s="116">
        <v>9641</v>
      </c>
      <c r="BA9" s="116">
        <v>0</v>
      </c>
      <c r="BB9" s="116">
        <v>7918</v>
      </c>
      <c r="BC9" s="116">
        <v>156061</v>
      </c>
      <c r="BD9" s="116">
        <v>0</v>
      </c>
      <c r="BE9" s="116">
        <v>15</v>
      </c>
      <c r="BF9" s="116">
        <f>SUM(AE9,+AM9,+BE9)</f>
        <v>137067</v>
      </c>
      <c r="BG9" s="116">
        <f>SUM(BH9,+BM9)</f>
        <v>48235</v>
      </c>
      <c r="BH9" s="116">
        <f>SUM(BI9:BL9)</f>
        <v>48235</v>
      </c>
      <c r="BI9" s="116">
        <v>0</v>
      </c>
      <c r="BJ9" s="116">
        <v>48235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78351</v>
      </c>
      <c r="BP9" s="116">
        <f>SUM(BQ9:BT9)</f>
        <v>6465</v>
      </c>
      <c r="BQ9" s="116">
        <v>6465</v>
      </c>
      <c r="BR9" s="116">
        <v>0</v>
      </c>
      <c r="BS9" s="116">
        <v>0</v>
      </c>
      <c r="BT9" s="116">
        <v>0</v>
      </c>
      <c r="BU9" s="116">
        <f>SUM(BV9:BX9)</f>
        <v>133</v>
      </c>
      <c r="BV9" s="116">
        <v>0</v>
      </c>
      <c r="BW9" s="116">
        <v>133</v>
      </c>
      <c r="BX9" s="116">
        <v>0</v>
      </c>
      <c r="BY9" s="116">
        <v>0</v>
      </c>
      <c r="BZ9" s="116">
        <f>SUM(CA9:CD9)</f>
        <v>71753</v>
      </c>
      <c r="CA9" s="116">
        <v>0</v>
      </c>
      <c r="CB9" s="116">
        <v>71753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126586</v>
      </c>
      <c r="CI9" s="116">
        <f>SUM(AE9,+BG9)</f>
        <v>49019</v>
      </c>
      <c r="CJ9" s="116">
        <f>SUM(AF9,+BH9)</f>
        <v>49019</v>
      </c>
      <c r="CK9" s="116">
        <f>SUM(AG9,+BI9)</f>
        <v>0</v>
      </c>
      <c r="CL9" s="116">
        <f>SUM(AH9,+BJ9)</f>
        <v>49019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214619</v>
      </c>
      <c r="CR9" s="116">
        <f>SUM(AN9,+BP9)</f>
        <v>21551</v>
      </c>
      <c r="CS9" s="116">
        <f>SUM(AO9,+BQ9)</f>
        <v>21551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5361</v>
      </c>
      <c r="CX9" s="116">
        <f>SUM(AT9,+BV9)</f>
        <v>1520</v>
      </c>
      <c r="CY9" s="116">
        <f>SUM(AU9,+BW9)</f>
        <v>2516</v>
      </c>
      <c r="CZ9" s="116">
        <f>SUM(AV9,+BX9)</f>
        <v>1325</v>
      </c>
      <c r="DA9" s="116">
        <f>SUM(AW9,+BY9)</f>
        <v>0</v>
      </c>
      <c r="DB9" s="116">
        <f>SUM(AX9,+BZ9)</f>
        <v>187707</v>
      </c>
      <c r="DC9" s="116">
        <f>SUM(AY9,+CA9)</f>
        <v>98395</v>
      </c>
      <c r="DD9" s="116">
        <f>SUM(AZ9,+CB9)</f>
        <v>81394</v>
      </c>
      <c r="DE9" s="116">
        <f>SUM(BA9,+CC9)</f>
        <v>0</v>
      </c>
      <c r="DF9" s="116">
        <f>SUM(BB9,+CD9)</f>
        <v>7918</v>
      </c>
      <c r="DG9" s="116">
        <f>SUM(BC9,+CE9)</f>
        <v>156061</v>
      </c>
      <c r="DH9" s="116">
        <f>SUM(BD9,+CF9)</f>
        <v>0</v>
      </c>
      <c r="DI9" s="116">
        <f>SUM(BE9,+CG9)</f>
        <v>15</v>
      </c>
      <c r="DJ9" s="116">
        <f>SUM(BF9,+CH9)</f>
        <v>263653</v>
      </c>
    </row>
    <row r="10" spans="1:114" ht="13.5" customHeight="1" x14ac:dyDescent="0.15">
      <c r="A10" s="114" t="s">
        <v>44</v>
      </c>
      <c r="B10" s="115" t="s">
        <v>330</v>
      </c>
      <c r="C10" s="114" t="s">
        <v>331</v>
      </c>
      <c r="D10" s="116">
        <f>SUM(E10,+L10)</f>
        <v>376699</v>
      </c>
      <c r="E10" s="116">
        <f>SUM(F10:I10,K10)</f>
        <v>88048</v>
      </c>
      <c r="F10" s="116">
        <v>0</v>
      </c>
      <c r="G10" s="116">
        <v>0</v>
      </c>
      <c r="H10" s="116">
        <v>0</v>
      </c>
      <c r="I10" s="116">
        <v>56893</v>
      </c>
      <c r="J10" s="117" t="s">
        <v>423</v>
      </c>
      <c r="K10" s="116">
        <v>31155</v>
      </c>
      <c r="L10" s="116">
        <v>288651</v>
      </c>
      <c r="M10" s="116">
        <f>SUM(N10,+U10)</f>
        <v>106229</v>
      </c>
      <c r="N10" s="116">
        <f>SUM(O10:R10,T10)</f>
        <v>16718</v>
      </c>
      <c r="O10" s="116">
        <v>0</v>
      </c>
      <c r="P10" s="116">
        <v>0</v>
      </c>
      <c r="Q10" s="116">
        <v>0</v>
      </c>
      <c r="R10" s="116">
        <v>16718</v>
      </c>
      <c r="S10" s="117" t="s">
        <v>423</v>
      </c>
      <c r="T10" s="116">
        <v>0</v>
      </c>
      <c r="U10" s="116">
        <v>89511</v>
      </c>
      <c r="V10" s="116">
        <f>+SUM(D10,M10)</f>
        <v>482928</v>
      </c>
      <c r="W10" s="116">
        <f>+SUM(E10,N10)</f>
        <v>104766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73611</v>
      </c>
      <c r="AB10" s="117" t="str">
        <f>IF(+SUM(J10,S10)=0,"-",+SUM(J10,S10))</f>
        <v>-</v>
      </c>
      <c r="AC10" s="116">
        <f>+SUM(K10,T10)</f>
        <v>31155</v>
      </c>
      <c r="AD10" s="116">
        <f>+SUM(L10,U10)</f>
        <v>378162</v>
      </c>
      <c r="AE10" s="116">
        <f>SUM(AF10,+AK10)</f>
        <v>3860</v>
      </c>
      <c r="AF10" s="116">
        <f>SUM(AG10:AJ10)</f>
        <v>3860</v>
      </c>
      <c r="AG10" s="116">
        <v>3860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122486</v>
      </c>
      <c r="AN10" s="116">
        <f>SUM(AO10:AR10)</f>
        <v>70861</v>
      </c>
      <c r="AO10" s="116">
        <v>22781</v>
      </c>
      <c r="AP10" s="116">
        <v>19002</v>
      </c>
      <c r="AQ10" s="116">
        <v>22225</v>
      </c>
      <c r="AR10" s="116">
        <v>6853</v>
      </c>
      <c r="AS10" s="116">
        <f>SUM(AT10:AV10)</f>
        <v>22700</v>
      </c>
      <c r="AT10" s="116">
        <v>7257</v>
      </c>
      <c r="AU10" s="116">
        <v>15443</v>
      </c>
      <c r="AV10" s="116">
        <v>0</v>
      </c>
      <c r="AW10" s="116">
        <v>0</v>
      </c>
      <c r="AX10" s="116">
        <f>SUM(AY10:BB10)</f>
        <v>28925</v>
      </c>
      <c r="AY10" s="116">
        <v>473</v>
      </c>
      <c r="AZ10" s="116">
        <v>18934</v>
      </c>
      <c r="BA10" s="116">
        <v>0</v>
      </c>
      <c r="BB10" s="116">
        <v>9518</v>
      </c>
      <c r="BC10" s="116">
        <v>250353</v>
      </c>
      <c r="BD10" s="116">
        <v>0</v>
      </c>
      <c r="BE10" s="116">
        <v>0</v>
      </c>
      <c r="BF10" s="116">
        <f>SUM(AE10,+AM10,+BE10)</f>
        <v>126346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106229</v>
      </c>
      <c r="BP10" s="116">
        <f>SUM(BQ10:BT10)</f>
        <v>6657</v>
      </c>
      <c r="BQ10" s="116">
        <v>0</v>
      </c>
      <c r="BR10" s="116">
        <v>0</v>
      </c>
      <c r="BS10" s="116">
        <v>0</v>
      </c>
      <c r="BT10" s="116">
        <v>6657</v>
      </c>
      <c r="BU10" s="116">
        <f>SUM(BV10:BX10)</f>
        <v>77132</v>
      </c>
      <c r="BV10" s="116">
        <v>0</v>
      </c>
      <c r="BW10" s="116">
        <v>0</v>
      </c>
      <c r="BX10" s="116">
        <v>77132</v>
      </c>
      <c r="BY10" s="116">
        <v>0</v>
      </c>
      <c r="BZ10" s="116">
        <f>SUM(CA10:CD10)</f>
        <v>22440</v>
      </c>
      <c r="CA10" s="116">
        <v>0</v>
      </c>
      <c r="CB10" s="116">
        <v>22440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106229</v>
      </c>
      <c r="CI10" s="116">
        <f>SUM(AE10,+BG10)</f>
        <v>3860</v>
      </c>
      <c r="CJ10" s="116">
        <f>SUM(AF10,+BH10)</f>
        <v>3860</v>
      </c>
      <c r="CK10" s="116">
        <f>SUM(AG10,+BI10)</f>
        <v>3860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228715</v>
      </c>
      <c r="CR10" s="116">
        <f>SUM(AN10,+BP10)</f>
        <v>77518</v>
      </c>
      <c r="CS10" s="116">
        <f>SUM(AO10,+BQ10)</f>
        <v>22781</v>
      </c>
      <c r="CT10" s="116">
        <f>SUM(AP10,+BR10)</f>
        <v>19002</v>
      </c>
      <c r="CU10" s="116">
        <f>SUM(AQ10,+BS10)</f>
        <v>22225</v>
      </c>
      <c r="CV10" s="116">
        <f>SUM(AR10,+BT10)</f>
        <v>13510</v>
      </c>
      <c r="CW10" s="116">
        <f>SUM(AS10,+BU10)</f>
        <v>99832</v>
      </c>
      <c r="CX10" s="116">
        <f>SUM(AT10,+BV10)</f>
        <v>7257</v>
      </c>
      <c r="CY10" s="116">
        <f>SUM(AU10,+BW10)</f>
        <v>15443</v>
      </c>
      <c r="CZ10" s="116">
        <f>SUM(AV10,+BX10)</f>
        <v>77132</v>
      </c>
      <c r="DA10" s="116">
        <f>SUM(AW10,+BY10)</f>
        <v>0</v>
      </c>
      <c r="DB10" s="116">
        <f>SUM(AX10,+BZ10)</f>
        <v>51365</v>
      </c>
      <c r="DC10" s="116">
        <f>SUM(AY10,+CA10)</f>
        <v>473</v>
      </c>
      <c r="DD10" s="116">
        <f>SUM(AZ10,+CB10)</f>
        <v>41374</v>
      </c>
      <c r="DE10" s="116">
        <f>SUM(BA10,+CC10)</f>
        <v>0</v>
      </c>
      <c r="DF10" s="116">
        <f>SUM(BB10,+CD10)</f>
        <v>9518</v>
      </c>
      <c r="DG10" s="116">
        <f>SUM(BC10,+CE10)</f>
        <v>250353</v>
      </c>
      <c r="DH10" s="116">
        <f>SUM(BD10,+CF10)</f>
        <v>0</v>
      </c>
      <c r="DI10" s="116">
        <f>SUM(BE10,+CG10)</f>
        <v>0</v>
      </c>
      <c r="DJ10" s="116">
        <f>SUM(BF10,+CH10)</f>
        <v>232575</v>
      </c>
    </row>
    <row r="11" spans="1:114" ht="13.5" customHeight="1" x14ac:dyDescent="0.15">
      <c r="A11" s="114" t="s">
        <v>44</v>
      </c>
      <c r="B11" s="115" t="s">
        <v>333</v>
      </c>
      <c r="C11" s="114" t="s">
        <v>334</v>
      </c>
      <c r="D11" s="116">
        <f>SUM(E11,+L11)</f>
        <v>641731</v>
      </c>
      <c r="E11" s="116">
        <f>SUM(F11:I11,K11)</f>
        <v>116466</v>
      </c>
      <c r="F11" s="116">
        <v>0</v>
      </c>
      <c r="G11" s="116">
        <v>0</v>
      </c>
      <c r="H11" s="116">
        <v>0</v>
      </c>
      <c r="I11" s="116">
        <v>116403</v>
      </c>
      <c r="J11" s="117" t="s">
        <v>423</v>
      </c>
      <c r="K11" s="116">
        <v>63</v>
      </c>
      <c r="L11" s="116">
        <v>525265</v>
      </c>
      <c r="M11" s="116">
        <f>SUM(N11,+U11)</f>
        <v>258007</v>
      </c>
      <c r="N11" s="116">
        <f>SUM(O11:R11,T11)</f>
        <v>14074</v>
      </c>
      <c r="O11" s="116">
        <v>0</v>
      </c>
      <c r="P11" s="116">
        <v>0</v>
      </c>
      <c r="Q11" s="116">
        <v>0</v>
      </c>
      <c r="R11" s="116">
        <v>13985</v>
      </c>
      <c r="S11" s="117" t="s">
        <v>423</v>
      </c>
      <c r="T11" s="116">
        <v>89</v>
      </c>
      <c r="U11" s="116">
        <v>243933</v>
      </c>
      <c r="V11" s="116">
        <f>+SUM(D11,M11)</f>
        <v>899738</v>
      </c>
      <c r="W11" s="116">
        <f>+SUM(E11,N11)</f>
        <v>130540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130388</v>
      </c>
      <c r="AB11" s="117" t="str">
        <f>IF(+SUM(J11,S11)=0,"-",+SUM(J11,S11))</f>
        <v>-</v>
      </c>
      <c r="AC11" s="116">
        <f>+SUM(K11,T11)</f>
        <v>152</v>
      </c>
      <c r="AD11" s="116">
        <f>+SUM(L11,U11)</f>
        <v>769198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268670</v>
      </c>
      <c r="AN11" s="116">
        <f>SUM(AO11:AR11)</f>
        <v>45196</v>
      </c>
      <c r="AO11" s="116">
        <v>39942</v>
      </c>
      <c r="AP11" s="116">
        <v>5254</v>
      </c>
      <c r="AQ11" s="116">
        <v>0</v>
      </c>
      <c r="AR11" s="116">
        <v>0</v>
      </c>
      <c r="AS11" s="116">
        <f>SUM(AT11:AV11)</f>
        <v>12631</v>
      </c>
      <c r="AT11" s="116">
        <v>0</v>
      </c>
      <c r="AU11" s="116">
        <v>0</v>
      </c>
      <c r="AV11" s="116">
        <v>12631</v>
      </c>
      <c r="AW11" s="116">
        <v>0</v>
      </c>
      <c r="AX11" s="116">
        <f>SUM(AY11:BB11)</f>
        <v>210843</v>
      </c>
      <c r="AY11" s="116">
        <v>91356</v>
      </c>
      <c r="AZ11" s="116">
        <v>41950</v>
      </c>
      <c r="BA11" s="116">
        <v>64803</v>
      </c>
      <c r="BB11" s="116">
        <v>12734</v>
      </c>
      <c r="BC11" s="116">
        <v>138900</v>
      </c>
      <c r="BD11" s="116">
        <v>0</v>
      </c>
      <c r="BE11" s="116">
        <v>234161</v>
      </c>
      <c r="BF11" s="116">
        <f>SUM(AE11,+AM11,+BE11)</f>
        <v>502831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258007</v>
      </c>
      <c r="BP11" s="116">
        <f>SUM(BQ11:BT11)</f>
        <v>14997</v>
      </c>
      <c r="BQ11" s="116">
        <v>14997</v>
      </c>
      <c r="BR11" s="116">
        <v>0</v>
      </c>
      <c r="BS11" s="116">
        <v>0</v>
      </c>
      <c r="BT11" s="116">
        <v>0</v>
      </c>
      <c r="BU11" s="116">
        <f>SUM(BV11:BX11)</f>
        <v>77864</v>
      </c>
      <c r="BV11" s="116">
        <v>0</v>
      </c>
      <c r="BW11" s="116">
        <v>77864</v>
      </c>
      <c r="BX11" s="116">
        <v>0</v>
      </c>
      <c r="BY11" s="116">
        <v>0</v>
      </c>
      <c r="BZ11" s="116">
        <f>SUM(CA11:CD11)</f>
        <v>164311</v>
      </c>
      <c r="CA11" s="116">
        <v>0</v>
      </c>
      <c r="CB11" s="116">
        <v>160978</v>
      </c>
      <c r="CC11" s="116">
        <v>0</v>
      </c>
      <c r="CD11" s="116">
        <v>3333</v>
      </c>
      <c r="CE11" s="116">
        <v>0</v>
      </c>
      <c r="CF11" s="116">
        <v>835</v>
      </c>
      <c r="CG11" s="116">
        <v>0</v>
      </c>
      <c r="CH11" s="116">
        <f>SUM(BG11,+BO11,+CG11)</f>
        <v>258007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526677</v>
      </c>
      <c r="CR11" s="116">
        <f>SUM(AN11,+BP11)</f>
        <v>60193</v>
      </c>
      <c r="CS11" s="116">
        <f>SUM(AO11,+BQ11)</f>
        <v>54939</v>
      </c>
      <c r="CT11" s="116">
        <f>SUM(AP11,+BR11)</f>
        <v>5254</v>
      </c>
      <c r="CU11" s="116">
        <f>SUM(AQ11,+BS11)</f>
        <v>0</v>
      </c>
      <c r="CV11" s="116">
        <f>SUM(AR11,+BT11)</f>
        <v>0</v>
      </c>
      <c r="CW11" s="116">
        <f>SUM(AS11,+BU11)</f>
        <v>90495</v>
      </c>
      <c r="CX11" s="116">
        <f>SUM(AT11,+BV11)</f>
        <v>0</v>
      </c>
      <c r="CY11" s="116">
        <f>SUM(AU11,+BW11)</f>
        <v>77864</v>
      </c>
      <c r="CZ11" s="116">
        <f>SUM(AV11,+BX11)</f>
        <v>12631</v>
      </c>
      <c r="DA11" s="116">
        <f>SUM(AW11,+BY11)</f>
        <v>0</v>
      </c>
      <c r="DB11" s="116">
        <f>SUM(AX11,+BZ11)</f>
        <v>375154</v>
      </c>
      <c r="DC11" s="116">
        <f>SUM(AY11,+CA11)</f>
        <v>91356</v>
      </c>
      <c r="DD11" s="116">
        <f>SUM(AZ11,+CB11)</f>
        <v>202928</v>
      </c>
      <c r="DE11" s="116">
        <f>SUM(BA11,+CC11)</f>
        <v>64803</v>
      </c>
      <c r="DF11" s="116">
        <f>SUM(BB11,+CD11)</f>
        <v>16067</v>
      </c>
      <c r="DG11" s="116">
        <f>SUM(BC11,+CE11)</f>
        <v>138900</v>
      </c>
      <c r="DH11" s="116">
        <f>SUM(BD11,+CF11)</f>
        <v>835</v>
      </c>
      <c r="DI11" s="116">
        <f>SUM(BE11,+CG11)</f>
        <v>234161</v>
      </c>
      <c r="DJ11" s="116">
        <f>SUM(BF11,+CH11)</f>
        <v>760838</v>
      </c>
    </row>
    <row r="12" spans="1:114" ht="13.5" customHeight="1" x14ac:dyDescent="0.15">
      <c r="A12" s="114" t="s">
        <v>44</v>
      </c>
      <c r="B12" s="115" t="s">
        <v>337</v>
      </c>
      <c r="C12" s="114" t="s">
        <v>338</v>
      </c>
      <c r="D12" s="116">
        <f>SUM(E12,+L12)</f>
        <v>326789</v>
      </c>
      <c r="E12" s="116">
        <f>SUM(F12:I12,K12)</f>
        <v>41746</v>
      </c>
      <c r="F12" s="116">
        <v>0</v>
      </c>
      <c r="G12" s="116">
        <v>0</v>
      </c>
      <c r="H12" s="116">
        <v>0</v>
      </c>
      <c r="I12" s="116">
        <v>25717</v>
      </c>
      <c r="J12" s="117" t="s">
        <v>423</v>
      </c>
      <c r="K12" s="116">
        <v>16029</v>
      </c>
      <c r="L12" s="116">
        <v>285043</v>
      </c>
      <c r="M12" s="116">
        <f>SUM(N12,+U12)</f>
        <v>74633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423</v>
      </c>
      <c r="T12" s="116">
        <v>0</v>
      </c>
      <c r="U12" s="116">
        <v>74633</v>
      </c>
      <c r="V12" s="116">
        <f>+SUM(D12,M12)</f>
        <v>401422</v>
      </c>
      <c r="W12" s="116">
        <f>+SUM(E12,N12)</f>
        <v>41746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25717</v>
      </c>
      <c r="AB12" s="117" t="str">
        <f>IF(+SUM(J12,S12)=0,"-",+SUM(J12,S12))</f>
        <v>-</v>
      </c>
      <c r="AC12" s="116">
        <f>+SUM(K12,T12)</f>
        <v>16029</v>
      </c>
      <c r="AD12" s="116">
        <f>+SUM(L12,U12)</f>
        <v>359676</v>
      </c>
      <c r="AE12" s="116">
        <f>SUM(AF12,+AK12)</f>
        <v>17996</v>
      </c>
      <c r="AF12" s="116">
        <f>SUM(AG12:AJ12)</f>
        <v>17996</v>
      </c>
      <c r="AG12" s="116">
        <v>0</v>
      </c>
      <c r="AH12" s="116">
        <v>17798</v>
      </c>
      <c r="AI12" s="116">
        <v>198</v>
      </c>
      <c r="AJ12" s="116">
        <v>0</v>
      </c>
      <c r="AK12" s="116">
        <v>0</v>
      </c>
      <c r="AL12" s="116">
        <v>0</v>
      </c>
      <c r="AM12" s="116">
        <f>SUM(AN12,AS12,AW12,AX12,BD12)</f>
        <v>146026</v>
      </c>
      <c r="AN12" s="116">
        <f>SUM(AO12:AR12)</f>
        <v>44573</v>
      </c>
      <c r="AO12" s="116">
        <v>13369</v>
      </c>
      <c r="AP12" s="116">
        <v>0</v>
      </c>
      <c r="AQ12" s="116">
        <v>30424</v>
      </c>
      <c r="AR12" s="116">
        <v>780</v>
      </c>
      <c r="AS12" s="116">
        <f>SUM(AT12:AV12)</f>
        <v>16073</v>
      </c>
      <c r="AT12" s="116">
        <v>16</v>
      </c>
      <c r="AU12" s="116">
        <v>9336</v>
      </c>
      <c r="AV12" s="116">
        <v>6721</v>
      </c>
      <c r="AW12" s="116">
        <v>0</v>
      </c>
      <c r="AX12" s="116">
        <f>SUM(AY12:BB12)</f>
        <v>85380</v>
      </c>
      <c r="AY12" s="116">
        <v>79433</v>
      </c>
      <c r="AZ12" s="116">
        <v>2501</v>
      </c>
      <c r="BA12" s="116">
        <v>3446</v>
      </c>
      <c r="BB12" s="116">
        <v>0</v>
      </c>
      <c r="BC12" s="116">
        <v>162767</v>
      </c>
      <c r="BD12" s="116">
        <v>0</v>
      </c>
      <c r="BE12" s="116">
        <v>0</v>
      </c>
      <c r="BF12" s="116">
        <f>SUM(AE12,+AM12,+BE12)</f>
        <v>164022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74633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17996</v>
      </c>
      <c r="CJ12" s="116">
        <f>SUM(AF12,+BH12)</f>
        <v>17996</v>
      </c>
      <c r="CK12" s="116">
        <f>SUM(AG12,+BI12)</f>
        <v>0</v>
      </c>
      <c r="CL12" s="116">
        <f>SUM(AH12,+BJ12)</f>
        <v>17798</v>
      </c>
      <c r="CM12" s="116">
        <f>SUM(AI12,+BK12)</f>
        <v>198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146026</v>
      </c>
      <c r="CR12" s="116">
        <f>SUM(AN12,+BP12)</f>
        <v>44573</v>
      </c>
      <c r="CS12" s="116">
        <f>SUM(AO12,+BQ12)</f>
        <v>13369</v>
      </c>
      <c r="CT12" s="116">
        <f>SUM(AP12,+BR12)</f>
        <v>0</v>
      </c>
      <c r="CU12" s="116">
        <f>SUM(AQ12,+BS12)</f>
        <v>30424</v>
      </c>
      <c r="CV12" s="116">
        <f>SUM(AR12,+BT12)</f>
        <v>780</v>
      </c>
      <c r="CW12" s="116">
        <f>SUM(AS12,+BU12)</f>
        <v>16073</v>
      </c>
      <c r="CX12" s="116">
        <f>SUM(AT12,+BV12)</f>
        <v>16</v>
      </c>
      <c r="CY12" s="116">
        <f>SUM(AU12,+BW12)</f>
        <v>9336</v>
      </c>
      <c r="CZ12" s="116">
        <f>SUM(AV12,+BX12)</f>
        <v>6721</v>
      </c>
      <c r="DA12" s="116">
        <f>SUM(AW12,+BY12)</f>
        <v>0</v>
      </c>
      <c r="DB12" s="116">
        <f>SUM(AX12,+BZ12)</f>
        <v>85380</v>
      </c>
      <c r="DC12" s="116">
        <f>SUM(AY12,+CA12)</f>
        <v>79433</v>
      </c>
      <c r="DD12" s="116">
        <f>SUM(AZ12,+CB12)</f>
        <v>2501</v>
      </c>
      <c r="DE12" s="116">
        <f>SUM(BA12,+CC12)</f>
        <v>3446</v>
      </c>
      <c r="DF12" s="116">
        <f>SUM(BB12,+CD12)</f>
        <v>0</v>
      </c>
      <c r="DG12" s="116">
        <f>SUM(BC12,+CE12)</f>
        <v>237400</v>
      </c>
      <c r="DH12" s="116">
        <f>SUM(BD12,+CF12)</f>
        <v>0</v>
      </c>
      <c r="DI12" s="116">
        <f>SUM(BE12,+CG12)</f>
        <v>0</v>
      </c>
      <c r="DJ12" s="116">
        <f>SUM(BF12,+CH12)</f>
        <v>164022</v>
      </c>
    </row>
    <row r="13" spans="1:114" ht="13.5" customHeight="1" x14ac:dyDescent="0.15">
      <c r="A13" s="114" t="s">
        <v>44</v>
      </c>
      <c r="B13" s="115" t="s">
        <v>343</v>
      </c>
      <c r="C13" s="114" t="s">
        <v>344</v>
      </c>
      <c r="D13" s="116">
        <f>SUM(E13,+L13)</f>
        <v>479377</v>
      </c>
      <c r="E13" s="116">
        <f>SUM(F13:I13,K13)</f>
        <v>48887</v>
      </c>
      <c r="F13" s="116">
        <v>0</v>
      </c>
      <c r="G13" s="116">
        <v>0</v>
      </c>
      <c r="H13" s="116">
        <v>0</v>
      </c>
      <c r="I13" s="116">
        <v>38467</v>
      </c>
      <c r="J13" s="117" t="s">
        <v>423</v>
      </c>
      <c r="K13" s="116">
        <v>10420</v>
      </c>
      <c r="L13" s="116">
        <v>430490</v>
      </c>
      <c r="M13" s="116">
        <f>SUM(N13,+U13)</f>
        <v>12620</v>
      </c>
      <c r="N13" s="116">
        <f>SUM(O13:R13,T13)</f>
        <v>8506</v>
      </c>
      <c r="O13" s="116">
        <v>6967</v>
      </c>
      <c r="P13" s="116">
        <v>1539</v>
      </c>
      <c r="Q13" s="116">
        <v>0</v>
      </c>
      <c r="R13" s="116">
        <v>0</v>
      </c>
      <c r="S13" s="117" t="s">
        <v>423</v>
      </c>
      <c r="T13" s="116">
        <v>0</v>
      </c>
      <c r="U13" s="116">
        <v>4114</v>
      </c>
      <c r="V13" s="116">
        <f>+SUM(D13,M13)</f>
        <v>491997</v>
      </c>
      <c r="W13" s="116">
        <f>+SUM(E13,N13)</f>
        <v>57393</v>
      </c>
      <c r="X13" s="116">
        <f>+SUM(F13,O13)</f>
        <v>6967</v>
      </c>
      <c r="Y13" s="116">
        <f>+SUM(G13,P13)</f>
        <v>1539</v>
      </c>
      <c r="Z13" s="116">
        <f>+SUM(H13,Q13)</f>
        <v>0</v>
      </c>
      <c r="AA13" s="116">
        <f>+SUM(I13,R13)</f>
        <v>38467</v>
      </c>
      <c r="AB13" s="117" t="str">
        <f>IF(+SUM(J13,S13)=0,"-",+SUM(J13,S13))</f>
        <v>-</v>
      </c>
      <c r="AC13" s="116">
        <f>+SUM(K13,T13)</f>
        <v>10420</v>
      </c>
      <c r="AD13" s="116">
        <f>+SUM(L13,U13)</f>
        <v>434604</v>
      </c>
      <c r="AE13" s="116">
        <f>SUM(AF13,+AK13)</f>
        <v>62953</v>
      </c>
      <c r="AF13" s="116">
        <f>SUM(AG13:AJ13)</f>
        <v>62953</v>
      </c>
      <c r="AG13" s="116">
        <v>0</v>
      </c>
      <c r="AH13" s="116">
        <v>0</v>
      </c>
      <c r="AI13" s="116">
        <v>62953</v>
      </c>
      <c r="AJ13" s="116">
        <v>0</v>
      </c>
      <c r="AK13" s="116">
        <v>0</v>
      </c>
      <c r="AL13" s="116">
        <v>0</v>
      </c>
      <c r="AM13" s="116">
        <f>SUM(AN13,AS13,AW13,AX13,BD13)</f>
        <v>254825</v>
      </c>
      <c r="AN13" s="116">
        <f>SUM(AO13:AR13)</f>
        <v>49076</v>
      </c>
      <c r="AO13" s="116">
        <v>33236</v>
      </c>
      <c r="AP13" s="116">
        <v>0</v>
      </c>
      <c r="AQ13" s="116">
        <v>7920</v>
      </c>
      <c r="AR13" s="116">
        <v>7920</v>
      </c>
      <c r="AS13" s="116">
        <f>SUM(AT13:AV13)</f>
        <v>20293</v>
      </c>
      <c r="AT13" s="116">
        <v>5439</v>
      </c>
      <c r="AU13" s="116">
        <v>3709</v>
      </c>
      <c r="AV13" s="116">
        <v>11145</v>
      </c>
      <c r="AW13" s="116">
        <v>1030</v>
      </c>
      <c r="AX13" s="116">
        <f>SUM(AY13:BB13)</f>
        <v>184426</v>
      </c>
      <c r="AY13" s="116">
        <v>124269</v>
      </c>
      <c r="AZ13" s="116">
        <v>29908</v>
      </c>
      <c r="BA13" s="116">
        <v>30249</v>
      </c>
      <c r="BB13" s="116">
        <v>0</v>
      </c>
      <c r="BC13" s="116">
        <v>156546</v>
      </c>
      <c r="BD13" s="116">
        <v>0</v>
      </c>
      <c r="BE13" s="116">
        <v>5053</v>
      </c>
      <c r="BF13" s="116">
        <f>SUM(AE13,+AM13,+BE13)</f>
        <v>322831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81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81</v>
      </c>
      <c r="BV13" s="116">
        <v>81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6383</v>
      </c>
      <c r="CF13" s="116">
        <v>0</v>
      </c>
      <c r="CG13" s="116">
        <v>6156</v>
      </c>
      <c r="CH13" s="116">
        <f>SUM(BG13,+BO13,+CG13)</f>
        <v>6237</v>
      </c>
      <c r="CI13" s="116">
        <f>SUM(AE13,+BG13)</f>
        <v>62953</v>
      </c>
      <c r="CJ13" s="116">
        <f>SUM(AF13,+BH13)</f>
        <v>62953</v>
      </c>
      <c r="CK13" s="116">
        <f>SUM(AG13,+BI13)</f>
        <v>0</v>
      </c>
      <c r="CL13" s="116">
        <f>SUM(AH13,+BJ13)</f>
        <v>0</v>
      </c>
      <c r="CM13" s="116">
        <f>SUM(AI13,+BK13)</f>
        <v>62953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254906</v>
      </c>
      <c r="CR13" s="116">
        <f>SUM(AN13,+BP13)</f>
        <v>49076</v>
      </c>
      <c r="CS13" s="116">
        <f>SUM(AO13,+BQ13)</f>
        <v>33236</v>
      </c>
      <c r="CT13" s="116">
        <f>SUM(AP13,+BR13)</f>
        <v>0</v>
      </c>
      <c r="CU13" s="116">
        <f>SUM(AQ13,+BS13)</f>
        <v>7920</v>
      </c>
      <c r="CV13" s="116">
        <f>SUM(AR13,+BT13)</f>
        <v>7920</v>
      </c>
      <c r="CW13" s="116">
        <f>SUM(AS13,+BU13)</f>
        <v>20374</v>
      </c>
      <c r="CX13" s="116">
        <f>SUM(AT13,+BV13)</f>
        <v>5520</v>
      </c>
      <c r="CY13" s="116">
        <f>SUM(AU13,+BW13)</f>
        <v>3709</v>
      </c>
      <c r="CZ13" s="116">
        <f>SUM(AV13,+BX13)</f>
        <v>11145</v>
      </c>
      <c r="DA13" s="116">
        <f>SUM(AW13,+BY13)</f>
        <v>1030</v>
      </c>
      <c r="DB13" s="116">
        <f>SUM(AX13,+BZ13)</f>
        <v>184426</v>
      </c>
      <c r="DC13" s="116">
        <f>SUM(AY13,+CA13)</f>
        <v>124269</v>
      </c>
      <c r="DD13" s="116">
        <f>SUM(AZ13,+CB13)</f>
        <v>29908</v>
      </c>
      <c r="DE13" s="116">
        <f>SUM(BA13,+CC13)</f>
        <v>30249</v>
      </c>
      <c r="DF13" s="116">
        <f>SUM(BB13,+CD13)</f>
        <v>0</v>
      </c>
      <c r="DG13" s="116">
        <f>SUM(BC13,+CE13)</f>
        <v>162929</v>
      </c>
      <c r="DH13" s="116">
        <f>SUM(BD13,+CF13)</f>
        <v>0</v>
      </c>
      <c r="DI13" s="116">
        <f>SUM(BE13,+CG13)</f>
        <v>11209</v>
      </c>
      <c r="DJ13" s="116">
        <f>SUM(BF13,+CH13)</f>
        <v>329068</v>
      </c>
    </row>
    <row r="14" spans="1:114" ht="13.5" customHeight="1" x14ac:dyDescent="0.15">
      <c r="A14" s="114" t="s">
        <v>44</v>
      </c>
      <c r="B14" s="115" t="s">
        <v>347</v>
      </c>
      <c r="C14" s="114" t="s">
        <v>348</v>
      </c>
      <c r="D14" s="116">
        <f>SUM(E14,+L14)</f>
        <v>359202</v>
      </c>
      <c r="E14" s="116">
        <f>SUM(F14:I14,K14)</f>
        <v>87839</v>
      </c>
      <c r="F14" s="116">
        <v>0</v>
      </c>
      <c r="G14" s="116">
        <v>0</v>
      </c>
      <c r="H14" s="116">
        <v>38000</v>
      </c>
      <c r="I14" s="116">
        <v>42621</v>
      </c>
      <c r="J14" s="117" t="s">
        <v>423</v>
      </c>
      <c r="K14" s="116">
        <v>7218</v>
      </c>
      <c r="L14" s="116">
        <v>271363</v>
      </c>
      <c r="M14" s="116">
        <f>SUM(N14,+U14)</f>
        <v>75875</v>
      </c>
      <c r="N14" s="116">
        <f>SUM(O14:R14,T14)</f>
        <v>24400</v>
      </c>
      <c r="O14" s="116">
        <v>0</v>
      </c>
      <c r="P14" s="116">
        <v>0</v>
      </c>
      <c r="Q14" s="116">
        <v>24400</v>
      </c>
      <c r="R14" s="116">
        <v>0</v>
      </c>
      <c r="S14" s="117" t="s">
        <v>423</v>
      </c>
      <c r="T14" s="116">
        <v>0</v>
      </c>
      <c r="U14" s="116">
        <v>51475</v>
      </c>
      <c r="V14" s="116">
        <f>+SUM(D14,M14)</f>
        <v>435077</v>
      </c>
      <c r="W14" s="116">
        <f>+SUM(E14,N14)</f>
        <v>112239</v>
      </c>
      <c r="X14" s="116">
        <f>+SUM(F14,O14)</f>
        <v>0</v>
      </c>
      <c r="Y14" s="116">
        <f>+SUM(G14,P14)</f>
        <v>0</v>
      </c>
      <c r="Z14" s="116">
        <f>+SUM(H14,Q14)</f>
        <v>62400</v>
      </c>
      <c r="AA14" s="116">
        <f>+SUM(I14,R14)</f>
        <v>42621</v>
      </c>
      <c r="AB14" s="117" t="str">
        <f>IF(+SUM(J14,S14)=0,"-",+SUM(J14,S14))</f>
        <v>-</v>
      </c>
      <c r="AC14" s="116">
        <f>+SUM(K14,T14)</f>
        <v>7218</v>
      </c>
      <c r="AD14" s="116">
        <f>+SUM(L14,U14)</f>
        <v>322838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11611</v>
      </c>
      <c r="AM14" s="116">
        <f>SUM(AN14,AS14,AW14,AX14,BD14)</f>
        <v>179401</v>
      </c>
      <c r="AN14" s="116">
        <f>SUM(AO14:AR14)</f>
        <v>32593</v>
      </c>
      <c r="AO14" s="116">
        <v>32593</v>
      </c>
      <c r="AP14" s="116">
        <v>0</v>
      </c>
      <c r="AQ14" s="116">
        <v>0</v>
      </c>
      <c r="AR14" s="116">
        <v>0</v>
      </c>
      <c r="AS14" s="116">
        <f>SUM(AT14:AV14)</f>
        <v>74633</v>
      </c>
      <c r="AT14" s="116">
        <v>764</v>
      </c>
      <c r="AU14" s="116">
        <v>49744</v>
      </c>
      <c r="AV14" s="116">
        <v>24125</v>
      </c>
      <c r="AW14" s="116">
        <v>892</v>
      </c>
      <c r="AX14" s="116">
        <f>SUM(AY14:BB14)</f>
        <v>71283</v>
      </c>
      <c r="AY14" s="116">
        <v>33692</v>
      </c>
      <c r="AZ14" s="116">
        <v>1728</v>
      </c>
      <c r="BA14" s="116">
        <v>34880</v>
      </c>
      <c r="BB14" s="116">
        <v>983</v>
      </c>
      <c r="BC14" s="116">
        <v>168190</v>
      </c>
      <c r="BD14" s="116">
        <v>0</v>
      </c>
      <c r="BE14" s="116">
        <v>0</v>
      </c>
      <c r="BF14" s="116">
        <f>SUM(AE14,+AM14,+BE14)</f>
        <v>179401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75875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11611</v>
      </c>
      <c r="CQ14" s="116">
        <f>SUM(AM14,+BO14)</f>
        <v>179401</v>
      </c>
      <c r="CR14" s="116">
        <f>SUM(AN14,+BP14)</f>
        <v>32593</v>
      </c>
      <c r="CS14" s="116">
        <f>SUM(AO14,+BQ14)</f>
        <v>32593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74633</v>
      </c>
      <c r="CX14" s="116">
        <f>SUM(AT14,+BV14)</f>
        <v>764</v>
      </c>
      <c r="CY14" s="116">
        <f>SUM(AU14,+BW14)</f>
        <v>49744</v>
      </c>
      <c r="CZ14" s="116">
        <f>SUM(AV14,+BX14)</f>
        <v>24125</v>
      </c>
      <c r="DA14" s="116">
        <f>SUM(AW14,+BY14)</f>
        <v>892</v>
      </c>
      <c r="DB14" s="116">
        <f>SUM(AX14,+BZ14)</f>
        <v>71283</v>
      </c>
      <c r="DC14" s="116">
        <f>SUM(AY14,+CA14)</f>
        <v>33692</v>
      </c>
      <c r="DD14" s="116">
        <f>SUM(AZ14,+CB14)</f>
        <v>1728</v>
      </c>
      <c r="DE14" s="116">
        <f>SUM(BA14,+CC14)</f>
        <v>34880</v>
      </c>
      <c r="DF14" s="116">
        <f>SUM(BB14,+CD14)</f>
        <v>983</v>
      </c>
      <c r="DG14" s="116">
        <f>SUM(BC14,+CE14)</f>
        <v>244065</v>
      </c>
      <c r="DH14" s="116">
        <f>SUM(BD14,+CF14)</f>
        <v>0</v>
      </c>
      <c r="DI14" s="116">
        <f>SUM(BE14,+CG14)</f>
        <v>0</v>
      </c>
      <c r="DJ14" s="116">
        <f>SUM(BF14,+CH14)</f>
        <v>179401</v>
      </c>
    </row>
    <row r="15" spans="1:114" ht="13.5" customHeight="1" x14ac:dyDescent="0.15">
      <c r="A15" s="114" t="s">
        <v>44</v>
      </c>
      <c r="B15" s="115" t="s">
        <v>353</v>
      </c>
      <c r="C15" s="114" t="s">
        <v>354</v>
      </c>
      <c r="D15" s="116">
        <f>SUM(E15,+L15)</f>
        <v>245343</v>
      </c>
      <c r="E15" s="116">
        <f>SUM(F15:I15,K15)</f>
        <v>24438</v>
      </c>
      <c r="F15" s="116">
        <v>0</v>
      </c>
      <c r="G15" s="116">
        <v>0</v>
      </c>
      <c r="H15" s="116">
        <v>0</v>
      </c>
      <c r="I15" s="116">
        <v>24438</v>
      </c>
      <c r="J15" s="117" t="s">
        <v>423</v>
      </c>
      <c r="K15" s="116">
        <v>0</v>
      </c>
      <c r="L15" s="116">
        <v>220905</v>
      </c>
      <c r="M15" s="116">
        <f>SUM(N15,+U15)</f>
        <v>129202</v>
      </c>
      <c r="N15" s="116">
        <f>SUM(O15:R15,T15)</f>
        <v>11036</v>
      </c>
      <c r="O15" s="116">
        <v>0</v>
      </c>
      <c r="P15" s="116">
        <v>0</v>
      </c>
      <c r="Q15" s="116">
        <v>0</v>
      </c>
      <c r="R15" s="116">
        <v>11020</v>
      </c>
      <c r="S15" s="117" t="s">
        <v>423</v>
      </c>
      <c r="T15" s="116">
        <v>16</v>
      </c>
      <c r="U15" s="116">
        <v>118166</v>
      </c>
      <c r="V15" s="116">
        <f>+SUM(D15,M15)</f>
        <v>374545</v>
      </c>
      <c r="W15" s="116">
        <f>+SUM(E15,N15)</f>
        <v>35474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35458</v>
      </c>
      <c r="AB15" s="117" t="str">
        <f>IF(+SUM(J15,S15)=0,"-",+SUM(J15,S15))</f>
        <v>-</v>
      </c>
      <c r="AC15" s="116">
        <f>+SUM(K15,T15)</f>
        <v>16</v>
      </c>
      <c r="AD15" s="116">
        <f>+SUM(L15,U15)</f>
        <v>339071</v>
      </c>
      <c r="AE15" s="116">
        <f>SUM(AF15,+AK15)</f>
        <v>4290</v>
      </c>
      <c r="AF15" s="116">
        <f>SUM(AG15:AJ15)</f>
        <v>4290</v>
      </c>
      <c r="AG15" s="116">
        <v>0</v>
      </c>
      <c r="AH15" s="116">
        <v>0</v>
      </c>
      <c r="AI15" s="116">
        <v>4290</v>
      </c>
      <c r="AJ15" s="116">
        <v>0</v>
      </c>
      <c r="AK15" s="116">
        <v>0</v>
      </c>
      <c r="AL15" s="116">
        <v>7746</v>
      </c>
      <c r="AM15" s="116">
        <f>SUM(AN15,AS15,AW15,AX15,BD15)</f>
        <v>117597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13264</v>
      </c>
      <c r="AT15" s="116">
        <v>184</v>
      </c>
      <c r="AU15" s="116">
        <v>13080</v>
      </c>
      <c r="AV15" s="116">
        <v>0</v>
      </c>
      <c r="AW15" s="116">
        <v>0</v>
      </c>
      <c r="AX15" s="116">
        <f>SUM(AY15:BB15)</f>
        <v>104333</v>
      </c>
      <c r="AY15" s="116">
        <v>98000</v>
      </c>
      <c r="AZ15" s="116">
        <v>6113</v>
      </c>
      <c r="BA15" s="116">
        <v>220</v>
      </c>
      <c r="BB15" s="116">
        <v>0</v>
      </c>
      <c r="BC15" s="116">
        <v>114654</v>
      </c>
      <c r="BD15" s="116">
        <v>0</v>
      </c>
      <c r="BE15" s="116">
        <v>1056</v>
      </c>
      <c r="BF15" s="116">
        <f>SUM(AE15,+AM15,+BE15)</f>
        <v>122943</v>
      </c>
      <c r="BG15" s="116">
        <f>SUM(BH15,+BM15)</f>
        <v>890</v>
      </c>
      <c r="BH15" s="116">
        <f>SUM(BI15:BL15)</f>
        <v>890</v>
      </c>
      <c r="BI15" s="116">
        <v>0</v>
      </c>
      <c r="BJ15" s="116">
        <v>890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123812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116</v>
      </c>
      <c r="BV15" s="116">
        <v>0</v>
      </c>
      <c r="BW15" s="116">
        <v>116</v>
      </c>
      <c r="BX15" s="116">
        <v>0</v>
      </c>
      <c r="BY15" s="116">
        <v>0</v>
      </c>
      <c r="BZ15" s="116">
        <f>SUM(CA15:CD15)</f>
        <v>123696</v>
      </c>
      <c r="CA15" s="116">
        <v>0</v>
      </c>
      <c r="CB15" s="116">
        <v>123696</v>
      </c>
      <c r="CC15" s="116">
        <v>0</v>
      </c>
      <c r="CD15" s="116">
        <v>0</v>
      </c>
      <c r="CE15" s="116">
        <v>0</v>
      </c>
      <c r="CF15" s="116">
        <v>0</v>
      </c>
      <c r="CG15" s="116">
        <v>4500</v>
      </c>
      <c r="CH15" s="116">
        <f>SUM(BG15,+BO15,+CG15)</f>
        <v>129202</v>
      </c>
      <c r="CI15" s="116">
        <f>SUM(AE15,+BG15)</f>
        <v>5180</v>
      </c>
      <c r="CJ15" s="116">
        <f>SUM(AF15,+BH15)</f>
        <v>5180</v>
      </c>
      <c r="CK15" s="116">
        <f>SUM(AG15,+BI15)</f>
        <v>0</v>
      </c>
      <c r="CL15" s="116">
        <f>SUM(AH15,+BJ15)</f>
        <v>890</v>
      </c>
      <c r="CM15" s="116">
        <f>SUM(AI15,+BK15)</f>
        <v>4290</v>
      </c>
      <c r="CN15" s="116">
        <f>SUM(AJ15,+BL15)</f>
        <v>0</v>
      </c>
      <c r="CO15" s="116">
        <f>SUM(AK15,+BM15)</f>
        <v>0</v>
      </c>
      <c r="CP15" s="116">
        <f>SUM(AL15,+BN15)</f>
        <v>7746</v>
      </c>
      <c r="CQ15" s="116">
        <f>SUM(AM15,+BO15)</f>
        <v>241409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13380</v>
      </c>
      <c r="CX15" s="116">
        <f>SUM(AT15,+BV15)</f>
        <v>184</v>
      </c>
      <c r="CY15" s="116">
        <f>SUM(AU15,+BW15)</f>
        <v>13196</v>
      </c>
      <c r="CZ15" s="116">
        <f>SUM(AV15,+BX15)</f>
        <v>0</v>
      </c>
      <c r="DA15" s="116">
        <f>SUM(AW15,+BY15)</f>
        <v>0</v>
      </c>
      <c r="DB15" s="116">
        <f>SUM(AX15,+BZ15)</f>
        <v>228029</v>
      </c>
      <c r="DC15" s="116">
        <f>SUM(AY15,+CA15)</f>
        <v>98000</v>
      </c>
      <c r="DD15" s="116">
        <f>SUM(AZ15,+CB15)</f>
        <v>129809</v>
      </c>
      <c r="DE15" s="116">
        <f>SUM(BA15,+CC15)</f>
        <v>220</v>
      </c>
      <c r="DF15" s="116">
        <f>SUM(BB15,+CD15)</f>
        <v>0</v>
      </c>
      <c r="DG15" s="116">
        <f>SUM(BC15,+CE15)</f>
        <v>114654</v>
      </c>
      <c r="DH15" s="116">
        <f>SUM(BD15,+CF15)</f>
        <v>0</v>
      </c>
      <c r="DI15" s="116">
        <f>SUM(BE15,+CG15)</f>
        <v>5556</v>
      </c>
      <c r="DJ15" s="116">
        <f>SUM(BF15,+CH15)</f>
        <v>252145</v>
      </c>
    </row>
    <row r="16" spans="1:114" ht="13.5" customHeight="1" x14ac:dyDescent="0.15">
      <c r="A16" s="114" t="s">
        <v>44</v>
      </c>
      <c r="B16" s="115" t="s">
        <v>355</v>
      </c>
      <c r="C16" s="114" t="s">
        <v>356</v>
      </c>
      <c r="D16" s="116">
        <f>SUM(E16,+L16)</f>
        <v>549415</v>
      </c>
      <c r="E16" s="116">
        <f>SUM(F16:I16,K16)</f>
        <v>84526</v>
      </c>
      <c r="F16" s="116">
        <v>0</v>
      </c>
      <c r="G16" s="116">
        <v>0</v>
      </c>
      <c r="H16" s="116">
        <v>0</v>
      </c>
      <c r="I16" s="116">
        <v>83008</v>
      </c>
      <c r="J16" s="117" t="s">
        <v>423</v>
      </c>
      <c r="K16" s="116">
        <v>1518</v>
      </c>
      <c r="L16" s="116">
        <v>464889</v>
      </c>
      <c r="M16" s="116">
        <f>SUM(N16,+U16)</f>
        <v>169854</v>
      </c>
      <c r="N16" s="116">
        <f>SUM(O16:R16,T16)</f>
        <v>37428</v>
      </c>
      <c r="O16" s="116">
        <v>0</v>
      </c>
      <c r="P16" s="116">
        <v>0</v>
      </c>
      <c r="Q16" s="116">
        <v>0</v>
      </c>
      <c r="R16" s="116">
        <v>37418</v>
      </c>
      <c r="S16" s="117" t="s">
        <v>423</v>
      </c>
      <c r="T16" s="116">
        <v>10</v>
      </c>
      <c r="U16" s="116">
        <v>132426</v>
      </c>
      <c r="V16" s="116">
        <f>+SUM(D16,M16)</f>
        <v>719269</v>
      </c>
      <c r="W16" s="116">
        <f>+SUM(E16,N16)</f>
        <v>121954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120426</v>
      </c>
      <c r="AB16" s="117" t="str">
        <f>IF(+SUM(J16,S16)=0,"-",+SUM(J16,S16))</f>
        <v>-</v>
      </c>
      <c r="AC16" s="116">
        <f>+SUM(K16,T16)</f>
        <v>1528</v>
      </c>
      <c r="AD16" s="116">
        <f>+SUM(L16,U16)</f>
        <v>597315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18980</v>
      </c>
      <c r="AM16" s="116">
        <f>SUM(AN16,AS16,AW16,AX16,BD16)</f>
        <v>196390</v>
      </c>
      <c r="AN16" s="116">
        <f>SUM(AO16:AR16)</f>
        <v>20573</v>
      </c>
      <c r="AO16" s="116">
        <v>20573</v>
      </c>
      <c r="AP16" s="116">
        <v>0</v>
      </c>
      <c r="AQ16" s="116">
        <v>0</v>
      </c>
      <c r="AR16" s="116">
        <v>0</v>
      </c>
      <c r="AS16" s="116">
        <f>SUM(AT16:AV16)</f>
        <v>215</v>
      </c>
      <c r="AT16" s="116">
        <v>0</v>
      </c>
      <c r="AU16" s="116">
        <v>215</v>
      </c>
      <c r="AV16" s="116">
        <v>0</v>
      </c>
      <c r="AW16" s="116">
        <v>0</v>
      </c>
      <c r="AX16" s="116">
        <f>SUM(AY16:BB16)</f>
        <v>175602</v>
      </c>
      <c r="AY16" s="116">
        <v>175602</v>
      </c>
      <c r="AZ16" s="116">
        <v>0</v>
      </c>
      <c r="BA16" s="116">
        <v>0</v>
      </c>
      <c r="BB16" s="116">
        <v>0</v>
      </c>
      <c r="BC16" s="116">
        <v>304632</v>
      </c>
      <c r="BD16" s="116">
        <v>0</v>
      </c>
      <c r="BE16" s="116">
        <v>29413</v>
      </c>
      <c r="BF16" s="116">
        <f>SUM(AE16,+AM16,+BE16)</f>
        <v>225803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163851</v>
      </c>
      <c r="BP16" s="116">
        <f>SUM(BQ16:BT16)</f>
        <v>1836</v>
      </c>
      <c r="BQ16" s="116">
        <v>1836</v>
      </c>
      <c r="BR16" s="116">
        <v>0</v>
      </c>
      <c r="BS16" s="116">
        <v>0</v>
      </c>
      <c r="BT16" s="116">
        <v>0</v>
      </c>
      <c r="BU16" s="116">
        <f>SUM(BV16:BX16)</f>
        <v>54092</v>
      </c>
      <c r="BV16" s="116">
        <v>0</v>
      </c>
      <c r="BW16" s="116">
        <v>54092</v>
      </c>
      <c r="BX16" s="116">
        <v>0</v>
      </c>
      <c r="BY16" s="116">
        <v>0</v>
      </c>
      <c r="BZ16" s="116">
        <f>SUM(CA16:CD16)</f>
        <v>107923</v>
      </c>
      <c r="CA16" s="116">
        <v>0</v>
      </c>
      <c r="CB16" s="116">
        <v>107923</v>
      </c>
      <c r="CC16" s="116">
        <v>0</v>
      </c>
      <c r="CD16" s="116">
        <v>0</v>
      </c>
      <c r="CE16" s="116">
        <v>0</v>
      </c>
      <c r="CF16" s="116">
        <v>0</v>
      </c>
      <c r="CG16" s="116">
        <v>6003</v>
      </c>
      <c r="CH16" s="116">
        <f>SUM(BG16,+BO16,+CG16)</f>
        <v>169854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18980</v>
      </c>
      <c r="CQ16" s="116">
        <f>SUM(AM16,+BO16)</f>
        <v>360241</v>
      </c>
      <c r="CR16" s="116">
        <f>SUM(AN16,+BP16)</f>
        <v>22409</v>
      </c>
      <c r="CS16" s="116">
        <f>SUM(AO16,+BQ16)</f>
        <v>22409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54307</v>
      </c>
      <c r="CX16" s="116">
        <f>SUM(AT16,+BV16)</f>
        <v>0</v>
      </c>
      <c r="CY16" s="116">
        <f>SUM(AU16,+BW16)</f>
        <v>54307</v>
      </c>
      <c r="CZ16" s="116">
        <f>SUM(AV16,+BX16)</f>
        <v>0</v>
      </c>
      <c r="DA16" s="116">
        <f>SUM(AW16,+BY16)</f>
        <v>0</v>
      </c>
      <c r="DB16" s="116">
        <f>SUM(AX16,+BZ16)</f>
        <v>283525</v>
      </c>
      <c r="DC16" s="116">
        <f>SUM(AY16,+CA16)</f>
        <v>175602</v>
      </c>
      <c r="DD16" s="116">
        <f>SUM(AZ16,+CB16)</f>
        <v>107923</v>
      </c>
      <c r="DE16" s="116">
        <f>SUM(BA16,+CC16)</f>
        <v>0</v>
      </c>
      <c r="DF16" s="116">
        <f>SUM(BB16,+CD16)</f>
        <v>0</v>
      </c>
      <c r="DG16" s="116">
        <f>SUM(BC16,+CE16)</f>
        <v>304632</v>
      </c>
      <c r="DH16" s="116">
        <f>SUM(BD16,+CF16)</f>
        <v>0</v>
      </c>
      <c r="DI16" s="116">
        <f>SUM(BE16,+CG16)</f>
        <v>35416</v>
      </c>
      <c r="DJ16" s="116">
        <f>SUM(BF16,+CH16)</f>
        <v>395657</v>
      </c>
    </row>
    <row r="17" spans="1:114" ht="13.5" customHeight="1" x14ac:dyDescent="0.15">
      <c r="A17" s="114" t="s">
        <v>44</v>
      </c>
      <c r="B17" s="115" t="s">
        <v>359</v>
      </c>
      <c r="C17" s="114" t="s">
        <v>360</v>
      </c>
      <c r="D17" s="116">
        <f>SUM(E17,+L17)</f>
        <v>275969</v>
      </c>
      <c r="E17" s="116">
        <f>SUM(F17:I17,K17)</f>
        <v>82900</v>
      </c>
      <c r="F17" s="116">
        <v>0</v>
      </c>
      <c r="G17" s="116">
        <v>0</v>
      </c>
      <c r="H17" s="116">
        <v>0</v>
      </c>
      <c r="I17" s="116">
        <v>78295</v>
      </c>
      <c r="J17" s="117" t="s">
        <v>423</v>
      </c>
      <c r="K17" s="116">
        <v>4605</v>
      </c>
      <c r="L17" s="116">
        <v>193069</v>
      </c>
      <c r="M17" s="116">
        <f>SUM(N17,+U17)</f>
        <v>71022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423</v>
      </c>
      <c r="T17" s="116">
        <v>0</v>
      </c>
      <c r="U17" s="116">
        <v>71022</v>
      </c>
      <c r="V17" s="116">
        <f>+SUM(D17,M17)</f>
        <v>346991</v>
      </c>
      <c r="W17" s="116">
        <f>+SUM(E17,N17)</f>
        <v>82900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78295</v>
      </c>
      <c r="AB17" s="117" t="str">
        <f>IF(+SUM(J17,S17)=0,"-",+SUM(J17,S17))</f>
        <v>-</v>
      </c>
      <c r="AC17" s="116">
        <f>+SUM(K17,T17)</f>
        <v>4605</v>
      </c>
      <c r="AD17" s="116">
        <f>+SUM(L17,U17)</f>
        <v>264091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173144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173144</v>
      </c>
      <c r="AY17" s="116">
        <v>82579</v>
      </c>
      <c r="AZ17" s="116">
        <v>85830</v>
      </c>
      <c r="BA17" s="116">
        <v>1694</v>
      </c>
      <c r="BB17" s="116">
        <v>3041</v>
      </c>
      <c r="BC17" s="116">
        <v>102825</v>
      </c>
      <c r="BD17" s="116">
        <v>0</v>
      </c>
      <c r="BE17" s="116">
        <v>0</v>
      </c>
      <c r="BF17" s="116">
        <f>SUM(AE17,+AM17,+BE17)</f>
        <v>173144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71022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173144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173144</v>
      </c>
      <c r="DC17" s="116">
        <f>SUM(AY17,+CA17)</f>
        <v>82579</v>
      </c>
      <c r="DD17" s="116">
        <f>SUM(AZ17,+CB17)</f>
        <v>85830</v>
      </c>
      <c r="DE17" s="116">
        <f>SUM(BA17,+CC17)</f>
        <v>1694</v>
      </c>
      <c r="DF17" s="116">
        <f>SUM(BB17,+CD17)</f>
        <v>3041</v>
      </c>
      <c r="DG17" s="116">
        <f>SUM(BC17,+CE17)</f>
        <v>173847</v>
      </c>
      <c r="DH17" s="116">
        <f>SUM(BD17,+CF17)</f>
        <v>0</v>
      </c>
      <c r="DI17" s="116">
        <f>SUM(BE17,+CG17)</f>
        <v>0</v>
      </c>
      <c r="DJ17" s="116">
        <f>SUM(BF17,+CH17)</f>
        <v>173144</v>
      </c>
    </row>
    <row r="18" spans="1:114" ht="13.5" customHeight="1" x14ac:dyDescent="0.15">
      <c r="A18" s="114" t="s">
        <v>44</v>
      </c>
      <c r="B18" s="115" t="s">
        <v>363</v>
      </c>
      <c r="C18" s="114" t="s">
        <v>364</v>
      </c>
      <c r="D18" s="116">
        <f>SUM(E18,+L18)</f>
        <v>321082</v>
      </c>
      <c r="E18" s="116">
        <f>SUM(F18:I18,K18)</f>
        <v>63729</v>
      </c>
      <c r="F18" s="116">
        <v>0</v>
      </c>
      <c r="G18" s="116">
        <v>0</v>
      </c>
      <c r="H18" s="116">
        <v>0</v>
      </c>
      <c r="I18" s="116">
        <v>55677</v>
      </c>
      <c r="J18" s="117" t="s">
        <v>423</v>
      </c>
      <c r="K18" s="116">
        <v>8052</v>
      </c>
      <c r="L18" s="116">
        <v>257353</v>
      </c>
      <c r="M18" s="116">
        <f>SUM(N18,+U18)</f>
        <v>62797</v>
      </c>
      <c r="N18" s="116">
        <f>SUM(O18:R18,T18)</f>
        <v>7937</v>
      </c>
      <c r="O18" s="116">
        <v>4676</v>
      </c>
      <c r="P18" s="116">
        <v>3261</v>
      </c>
      <c r="Q18" s="116">
        <v>0</v>
      </c>
      <c r="R18" s="116">
        <v>0</v>
      </c>
      <c r="S18" s="117" t="s">
        <v>423</v>
      </c>
      <c r="T18" s="116">
        <v>0</v>
      </c>
      <c r="U18" s="116">
        <v>54860</v>
      </c>
      <c r="V18" s="116">
        <f>+SUM(D18,M18)</f>
        <v>383879</v>
      </c>
      <c r="W18" s="116">
        <f>+SUM(E18,N18)</f>
        <v>71666</v>
      </c>
      <c r="X18" s="116">
        <f>+SUM(F18,O18)</f>
        <v>4676</v>
      </c>
      <c r="Y18" s="116">
        <f>+SUM(G18,P18)</f>
        <v>3261</v>
      </c>
      <c r="Z18" s="116">
        <f>+SUM(H18,Q18)</f>
        <v>0</v>
      </c>
      <c r="AA18" s="116">
        <f>+SUM(I18,R18)</f>
        <v>55677</v>
      </c>
      <c r="AB18" s="117" t="str">
        <f>IF(+SUM(J18,S18)=0,"-",+SUM(J18,S18))</f>
        <v>-</v>
      </c>
      <c r="AC18" s="116">
        <f>+SUM(K18,T18)</f>
        <v>8052</v>
      </c>
      <c r="AD18" s="116">
        <f>+SUM(L18,U18)</f>
        <v>312213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240120</v>
      </c>
      <c r="AN18" s="116">
        <f>SUM(AO18:AR18)</f>
        <v>22182</v>
      </c>
      <c r="AO18" s="116">
        <v>22182</v>
      </c>
      <c r="AP18" s="116">
        <v>0</v>
      </c>
      <c r="AQ18" s="116">
        <v>0</v>
      </c>
      <c r="AR18" s="116">
        <v>0</v>
      </c>
      <c r="AS18" s="116">
        <f>SUM(AT18:AV18)</f>
        <v>34387</v>
      </c>
      <c r="AT18" s="116">
        <v>34243</v>
      </c>
      <c r="AU18" s="116">
        <v>144</v>
      </c>
      <c r="AV18" s="116">
        <v>0</v>
      </c>
      <c r="AW18" s="116">
        <v>0</v>
      </c>
      <c r="AX18" s="116">
        <f>SUM(AY18:BB18)</f>
        <v>183551</v>
      </c>
      <c r="AY18" s="116">
        <v>152196</v>
      </c>
      <c r="AZ18" s="116">
        <v>25094</v>
      </c>
      <c r="BA18" s="116">
        <v>1126</v>
      </c>
      <c r="BB18" s="116">
        <v>5135</v>
      </c>
      <c r="BC18" s="116">
        <v>80036</v>
      </c>
      <c r="BD18" s="116">
        <v>0</v>
      </c>
      <c r="BE18" s="116">
        <v>926</v>
      </c>
      <c r="BF18" s="116">
        <f>SUM(AE18,+AM18,+BE18)</f>
        <v>241046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52978</v>
      </c>
      <c r="CF18" s="116">
        <v>0</v>
      </c>
      <c r="CG18" s="116">
        <v>9819</v>
      </c>
      <c r="CH18" s="116">
        <f>SUM(BG18,+BO18,+CG18)</f>
        <v>9819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240120</v>
      </c>
      <c r="CR18" s="116">
        <f>SUM(AN18,+BP18)</f>
        <v>22182</v>
      </c>
      <c r="CS18" s="116">
        <f>SUM(AO18,+BQ18)</f>
        <v>22182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34387</v>
      </c>
      <c r="CX18" s="116">
        <f>SUM(AT18,+BV18)</f>
        <v>34243</v>
      </c>
      <c r="CY18" s="116">
        <f>SUM(AU18,+BW18)</f>
        <v>144</v>
      </c>
      <c r="CZ18" s="116">
        <f>SUM(AV18,+BX18)</f>
        <v>0</v>
      </c>
      <c r="DA18" s="116">
        <f>SUM(AW18,+BY18)</f>
        <v>0</v>
      </c>
      <c r="DB18" s="116">
        <f>SUM(AX18,+BZ18)</f>
        <v>183551</v>
      </c>
      <c r="DC18" s="116">
        <f>SUM(AY18,+CA18)</f>
        <v>152196</v>
      </c>
      <c r="DD18" s="116">
        <f>SUM(AZ18,+CB18)</f>
        <v>25094</v>
      </c>
      <c r="DE18" s="116">
        <f>SUM(BA18,+CC18)</f>
        <v>1126</v>
      </c>
      <c r="DF18" s="116">
        <f>SUM(BB18,+CD18)</f>
        <v>5135</v>
      </c>
      <c r="DG18" s="116">
        <f>SUM(BC18,+CE18)</f>
        <v>133014</v>
      </c>
      <c r="DH18" s="116">
        <f>SUM(BD18,+CF18)</f>
        <v>0</v>
      </c>
      <c r="DI18" s="116">
        <f>SUM(BE18,+CG18)</f>
        <v>10745</v>
      </c>
      <c r="DJ18" s="116">
        <f>SUM(BF18,+CH18)</f>
        <v>250865</v>
      </c>
    </row>
    <row r="19" spans="1:114" ht="13.5" customHeight="1" x14ac:dyDescent="0.15">
      <c r="A19" s="114" t="s">
        <v>44</v>
      </c>
      <c r="B19" s="115" t="s">
        <v>366</v>
      </c>
      <c r="C19" s="114" t="s">
        <v>367</v>
      </c>
      <c r="D19" s="116">
        <f>SUM(E19,+L19)</f>
        <v>71057</v>
      </c>
      <c r="E19" s="116">
        <f>SUM(F19:I19,K19)</f>
        <v>4890</v>
      </c>
      <c r="F19" s="116">
        <v>0</v>
      </c>
      <c r="G19" s="116">
        <v>0</v>
      </c>
      <c r="H19" s="116">
        <v>0</v>
      </c>
      <c r="I19" s="116">
        <v>4890</v>
      </c>
      <c r="J19" s="117" t="s">
        <v>423</v>
      </c>
      <c r="K19" s="116">
        <v>0</v>
      </c>
      <c r="L19" s="116">
        <v>66167</v>
      </c>
      <c r="M19" s="116">
        <f>SUM(N19,+U19)</f>
        <v>15210</v>
      </c>
      <c r="N19" s="116">
        <f>SUM(O19:R19,T19)</f>
        <v>220</v>
      </c>
      <c r="O19" s="116">
        <v>110</v>
      </c>
      <c r="P19" s="116">
        <v>110</v>
      </c>
      <c r="Q19" s="116">
        <v>0</v>
      </c>
      <c r="R19" s="116">
        <v>0</v>
      </c>
      <c r="S19" s="117" t="s">
        <v>423</v>
      </c>
      <c r="T19" s="116">
        <v>0</v>
      </c>
      <c r="U19" s="116">
        <v>14990</v>
      </c>
      <c r="V19" s="116">
        <f>+SUM(D19,M19)</f>
        <v>86267</v>
      </c>
      <c r="W19" s="116">
        <f>+SUM(E19,N19)</f>
        <v>5110</v>
      </c>
      <c r="X19" s="116">
        <f>+SUM(F19,O19)</f>
        <v>110</v>
      </c>
      <c r="Y19" s="116">
        <f>+SUM(G19,P19)</f>
        <v>110</v>
      </c>
      <c r="Z19" s="116">
        <f>+SUM(H19,Q19)</f>
        <v>0</v>
      </c>
      <c r="AA19" s="116">
        <f>+SUM(I19,R19)</f>
        <v>4890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81157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30152</v>
      </c>
      <c r="AN19" s="116">
        <f>SUM(AO19:AR19)</f>
        <v>19980</v>
      </c>
      <c r="AO19" s="116">
        <v>7346</v>
      </c>
      <c r="AP19" s="116">
        <v>12634</v>
      </c>
      <c r="AQ19" s="116">
        <v>0</v>
      </c>
      <c r="AR19" s="116">
        <v>0</v>
      </c>
      <c r="AS19" s="116">
        <f>SUM(AT19:AV19)</f>
        <v>4441</v>
      </c>
      <c r="AT19" s="116">
        <v>4441</v>
      </c>
      <c r="AU19" s="116">
        <v>0</v>
      </c>
      <c r="AV19" s="116">
        <v>0</v>
      </c>
      <c r="AW19" s="116">
        <v>0</v>
      </c>
      <c r="AX19" s="116">
        <f>SUM(AY19:BB19)</f>
        <v>5731</v>
      </c>
      <c r="AY19" s="116">
        <v>5731</v>
      </c>
      <c r="AZ19" s="116">
        <v>0</v>
      </c>
      <c r="BA19" s="116">
        <v>0</v>
      </c>
      <c r="BB19" s="116">
        <v>0</v>
      </c>
      <c r="BC19" s="116">
        <v>40905</v>
      </c>
      <c r="BD19" s="116">
        <v>0</v>
      </c>
      <c r="BE19" s="116">
        <v>0</v>
      </c>
      <c r="BF19" s="116">
        <f>SUM(AE19,+AM19,+BE19)</f>
        <v>30152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15210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15210</v>
      </c>
      <c r="CA19" s="116">
        <v>15210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15210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45362</v>
      </c>
      <c r="CR19" s="116">
        <f>SUM(AN19,+BP19)</f>
        <v>19980</v>
      </c>
      <c r="CS19" s="116">
        <f>SUM(AO19,+BQ19)</f>
        <v>7346</v>
      </c>
      <c r="CT19" s="116">
        <f>SUM(AP19,+BR19)</f>
        <v>12634</v>
      </c>
      <c r="CU19" s="116">
        <f>SUM(AQ19,+BS19)</f>
        <v>0</v>
      </c>
      <c r="CV19" s="116">
        <f>SUM(AR19,+BT19)</f>
        <v>0</v>
      </c>
      <c r="CW19" s="116">
        <f>SUM(AS19,+BU19)</f>
        <v>4441</v>
      </c>
      <c r="CX19" s="116">
        <f>SUM(AT19,+BV19)</f>
        <v>4441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20941</v>
      </c>
      <c r="DC19" s="116">
        <f>SUM(AY19,+CA19)</f>
        <v>20941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40905</v>
      </c>
      <c r="DH19" s="116">
        <f>SUM(BD19,+CF19)</f>
        <v>0</v>
      </c>
      <c r="DI19" s="116">
        <f>SUM(BE19,+CG19)</f>
        <v>0</v>
      </c>
      <c r="DJ19" s="116">
        <f>SUM(BF19,+CH19)</f>
        <v>45362</v>
      </c>
    </row>
    <row r="20" spans="1:114" ht="13.5" customHeight="1" x14ac:dyDescent="0.15">
      <c r="A20" s="114" t="s">
        <v>44</v>
      </c>
      <c r="B20" s="115" t="s">
        <v>368</v>
      </c>
      <c r="C20" s="114" t="s">
        <v>369</v>
      </c>
      <c r="D20" s="116">
        <f>SUM(E20,+L20)</f>
        <v>52832</v>
      </c>
      <c r="E20" s="116">
        <f>SUM(F20:I20,K20)</f>
        <v>479</v>
      </c>
      <c r="F20" s="116">
        <v>0</v>
      </c>
      <c r="G20" s="116">
        <v>0</v>
      </c>
      <c r="H20" s="116">
        <v>0</v>
      </c>
      <c r="I20" s="116">
        <v>396</v>
      </c>
      <c r="J20" s="117" t="s">
        <v>423</v>
      </c>
      <c r="K20" s="116">
        <v>83</v>
      </c>
      <c r="L20" s="116">
        <v>52353</v>
      </c>
      <c r="M20" s="116">
        <f>SUM(N20,+U20)</f>
        <v>35795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423</v>
      </c>
      <c r="T20" s="116">
        <v>0</v>
      </c>
      <c r="U20" s="116">
        <v>35795</v>
      </c>
      <c r="V20" s="116">
        <f>+SUM(D20,M20)</f>
        <v>88627</v>
      </c>
      <c r="W20" s="116">
        <f>+SUM(E20,N20)</f>
        <v>479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396</v>
      </c>
      <c r="AB20" s="117" t="str">
        <f>IF(+SUM(J20,S20)=0,"-",+SUM(J20,S20))</f>
        <v>-</v>
      </c>
      <c r="AC20" s="116">
        <f>+SUM(K20,T20)</f>
        <v>83</v>
      </c>
      <c r="AD20" s="116">
        <f>+SUM(L20,U20)</f>
        <v>88148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8855</v>
      </c>
      <c r="AN20" s="116">
        <f>SUM(AO20:AR20)</f>
        <v>7202</v>
      </c>
      <c r="AO20" s="116">
        <v>298</v>
      </c>
      <c r="AP20" s="116">
        <v>6672</v>
      </c>
      <c r="AQ20" s="116">
        <v>232</v>
      </c>
      <c r="AR20" s="116">
        <v>0</v>
      </c>
      <c r="AS20" s="116">
        <f>SUM(AT20:AV20)</f>
        <v>1499</v>
      </c>
      <c r="AT20" s="116">
        <v>1499</v>
      </c>
      <c r="AU20" s="116">
        <v>0</v>
      </c>
      <c r="AV20" s="116">
        <v>0</v>
      </c>
      <c r="AW20" s="116">
        <v>0</v>
      </c>
      <c r="AX20" s="116">
        <f>SUM(AY20:BB20)</f>
        <v>154</v>
      </c>
      <c r="AY20" s="116">
        <v>0</v>
      </c>
      <c r="AZ20" s="116">
        <v>0</v>
      </c>
      <c r="BA20" s="116">
        <v>154</v>
      </c>
      <c r="BB20" s="116">
        <v>0</v>
      </c>
      <c r="BC20" s="116">
        <v>42856</v>
      </c>
      <c r="BD20" s="116">
        <v>0</v>
      </c>
      <c r="BE20" s="116">
        <v>1121</v>
      </c>
      <c r="BF20" s="116">
        <f>SUM(AE20,+AM20,+BE20)</f>
        <v>9976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35795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8855</v>
      </c>
      <c r="CR20" s="116">
        <f>SUM(AN20,+BP20)</f>
        <v>7202</v>
      </c>
      <c r="CS20" s="116">
        <f>SUM(AO20,+BQ20)</f>
        <v>298</v>
      </c>
      <c r="CT20" s="116">
        <f>SUM(AP20,+BR20)</f>
        <v>6672</v>
      </c>
      <c r="CU20" s="116">
        <f>SUM(AQ20,+BS20)</f>
        <v>232</v>
      </c>
      <c r="CV20" s="116">
        <f>SUM(AR20,+BT20)</f>
        <v>0</v>
      </c>
      <c r="CW20" s="116">
        <f>SUM(AS20,+BU20)</f>
        <v>1499</v>
      </c>
      <c r="CX20" s="116">
        <f>SUM(AT20,+BV20)</f>
        <v>1499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154</v>
      </c>
      <c r="DC20" s="116">
        <f>SUM(AY20,+CA20)</f>
        <v>0</v>
      </c>
      <c r="DD20" s="116">
        <f>SUM(AZ20,+CB20)</f>
        <v>0</v>
      </c>
      <c r="DE20" s="116">
        <f>SUM(BA20,+CC20)</f>
        <v>154</v>
      </c>
      <c r="DF20" s="116">
        <f>SUM(BB20,+CD20)</f>
        <v>0</v>
      </c>
      <c r="DG20" s="116">
        <f>SUM(BC20,+CE20)</f>
        <v>78651</v>
      </c>
      <c r="DH20" s="116">
        <f>SUM(BD20,+CF20)</f>
        <v>0</v>
      </c>
      <c r="DI20" s="116">
        <f>SUM(BE20,+CG20)</f>
        <v>1121</v>
      </c>
      <c r="DJ20" s="116">
        <f>SUM(BF20,+CH20)</f>
        <v>9976</v>
      </c>
    </row>
    <row r="21" spans="1:114" ht="13.5" customHeight="1" x14ac:dyDescent="0.15">
      <c r="A21" s="114" t="s">
        <v>44</v>
      </c>
      <c r="B21" s="115" t="s">
        <v>372</v>
      </c>
      <c r="C21" s="114" t="s">
        <v>373</v>
      </c>
      <c r="D21" s="116">
        <f>SUM(E21,+L21)</f>
        <v>58202</v>
      </c>
      <c r="E21" s="116">
        <f>SUM(F21:I21,K21)</f>
        <v>6055</v>
      </c>
      <c r="F21" s="116">
        <v>0</v>
      </c>
      <c r="G21" s="116">
        <v>0</v>
      </c>
      <c r="H21" s="116">
        <v>0</v>
      </c>
      <c r="I21" s="116">
        <v>6055</v>
      </c>
      <c r="J21" s="117" t="s">
        <v>423</v>
      </c>
      <c r="K21" s="116">
        <v>0</v>
      </c>
      <c r="L21" s="116">
        <v>52147</v>
      </c>
      <c r="M21" s="116">
        <f>SUM(N21,+U21)</f>
        <v>37108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423</v>
      </c>
      <c r="T21" s="116">
        <v>0</v>
      </c>
      <c r="U21" s="116">
        <v>37108</v>
      </c>
      <c r="V21" s="116">
        <f>+SUM(D21,M21)</f>
        <v>95310</v>
      </c>
      <c r="W21" s="116">
        <f>+SUM(E21,N21)</f>
        <v>6055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6055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89255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19210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19210</v>
      </c>
      <c r="AY21" s="116">
        <v>12128</v>
      </c>
      <c r="AZ21" s="116">
        <v>3113</v>
      </c>
      <c r="BA21" s="116">
        <v>3969</v>
      </c>
      <c r="BB21" s="116">
        <v>0</v>
      </c>
      <c r="BC21" s="116">
        <v>38992</v>
      </c>
      <c r="BD21" s="116">
        <v>0</v>
      </c>
      <c r="BE21" s="116">
        <v>0</v>
      </c>
      <c r="BF21" s="116">
        <f>SUM(AE21,+AM21,+BE21)</f>
        <v>19210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37108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19210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19210</v>
      </c>
      <c r="DC21" s="116">
        <f>SUM(AY21,+CA21)</f>
        <v>12128</v>
      </c>
      <c r="DD21" s="116">
        <f>SUM(AZ21,+CB21)</f>
        <v>3113</v>
      </c>
      <c r="DE21" s="116">
        <f>SUM(BA21,+CC21)</f>
        <v>3969</v>
      </c>
      <c r="DF21" s="116">
        <f>SUM(BB21,+CD21)</f>
        <v>0</v>
      </c>
      <c r="DG21" s="116">
        <f>SUM(BC21,+CE21)</f>
        <v>76100</v>
      </c>
      <c r="DH21" s="116">
        <f>SUM(BD21,+CF21)</f>
        <v>0</v>
      </c>
      <c r="DI21" s="116">
        <f>SUM(BE21,+CG21)</f>
        <v>0</v>
      </c>
      <c r="DJ21" s="116">
        <f>SUM(BF21,+CH21)</f>
        <v>19210</v>
      </c>
    </row>
    <row r="22" spans="1:114" ht="13.5" customHeight="1" x14ac:dyDescent="0.15">
      <c r="A22" s="114" t="s">
        <v>44</v>
      </c>
      <c r="B22" s="115" t="s">
        <v>374</v>
      </c>
      <c r="C22" s="114" t="s">
        <v>375</v>
      </c>
      <c r="D22" s="116">
        <f>SUM(E22,+L22)</f>
        <v>62223</v>
      </c>
      <c r="E22" s="116">
        <f>SUM(F22:I22,K22)</f>
        <v>6069</v>
      </c>
      <c r="F22" s="116">
        <v>0</v>
      </c>
      <c r="G22" s="116">
        <v>0</v>
      </c>
      <c r="H22" s="116">
        <v>0</v>
      </c>
      <c r="I22" s="116">
        <v>6069</v>
      </c>
      <c r="J22" s="117" t="s">
        <v>423</v>
      </c>
      <c r="K22" s="116">
        <v>0</v>
      </c>
      <c r="L22" s="116">
        <v>56154</v>
      </c>
      <c r="M22" s="116">
        <f>SUM(N22,+U22)</f>
        <v>30103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423</v>
      </c>
      <c r="T22" s="116">
        <v>0</v>
      </c>
      <c r="U22" s="116">
        <v>30103</v>
      </c>
      <c r="V22" s="116">
        <f>+SUM(D22,M22)</f>
        <v>92326</v>
      </c>
      <c r="W22" s="116">
        <f>+SUM(E22,N22)</f>
        <v>6069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6069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86257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23481</v>
      </c>
      <c r="AN22" s="116">
        <f>SUM(AO22:AR22)</f>
        <v>7011</v>
      </c>
      <c r="AO22" s="116">
        <v>7011</v>
      </c>
      <c r="AP22" s="116">
        <v>0</v>
      </c>
      <c r="AQ22" s="116">
        <v>0</v>
      </c>
      <c r="AR22" s="116">
        <v>0</v>
      </c>
      <c r="AS22" s="116">
        <f>SUM(AT22:AV22)</f>
        <v>1823</v>
      </c>
      <c r="AT22" s="116">
        <v>1823</v>
      </c>
      <c r="AU22" s="116">
        <v>0</v>
      </c>
      <c r="AV22" s="116">
        <v>0</v>
      </c>
      <c r="AW22" s="116">
        <v>0</v>
      </c>
      <c r="AX22" s="116">
        <f>SUM(AY22:BB22)</f>
        <v>14647</v>
      </c>
      <c r="AY22" s="116">
        <v>14013</v>
      </c>
      <c r="AZ22" s="116">
        <v>634</v>
      </c>
      <c r="BA22" s="116">
        <v>0</v>
      </c>
      <c r="BB22" s="116">
        <v>0</v>
      </c>
      <c r="BC22" s="116">
        <v>34920</v>
      </c>
      <c r="BD22" s="116">
        <v>0</v>
      </c>
      <c r="BE22" s="116">
        <v>3822</v>
      </c>
      <c r="BF22" s="116">
        <f>SUM(AE22,+AM22,+BE22)</f>
        <v>27303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30103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23481</v>
      </c>
      <c r="CR22" s="116">
        <f>SUM(AN22,+BP22)</f>
        <v>7011</v>
      </c>
      <c r="CS22" s="116">
        <f>SUM(AO22,+BQ22)</f>
        <v>7011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1823</v>
      </c>
      <c r="CX22" s="116">
        <f>SUM(AT22,+BV22)</f>
        <v>1823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14647</v>
      </c>
      <c r="DC22" s="116">
        <f>SUM(AY22,+CA22)</f>
        <v>14013</v>
      </c>
      <c r="DD22" s="116">
        <f>SUM(AZ22,+CB22)</f>
        <v>634</v>
      </c>
      <c r="DE22" s="116">
        <f>SUM(BA22,+CC22)</f>
        <v>0</v>
      </c>
      <c r="DF22" s="116">
        <f>SUM(BB22,+CD22)</f>
        <v>0</v>
      </c>
      <c r="DG22" s="116">
        <f>SUM(BC22,+CE22)</f>
        <v>65023</v>
      </c>
      <c r="DH22" s="116">
        <f>SUM(BD22,+CF22)</f>
        <v>0</v>
      </c>
      <c r="DI22" s="116">
        <f>SUM(BE22,+CG22)</f>
        <v>3822</v>
      </c>
      <c r="DJ22" s="116">
        <f>SUM(BF22,+CH22)</f>
        <v>27303</v>
      </c>
    </row>
    <row r="23" spans="1:114" ht="13.5" customHeight="1" x14ac:dyDescent="0.15">
      <c r="A23" s="114" t="s">
        <v>44</v>
      </c>
      <c r="B23" s="115" t="s">
        <v>376</v>
      </c>
      <c r="C23" s="114" t="s">
        <v>377</v>
      </c>
      <c r="D23" s="116">
        <f>SUM(E23,+L23)</f>
        <v>31803</v>
      </c>
      <c r="E23" s="116">
        <f>SUM(F23:I23,K23)</f>
        <v>2867</v>
      </c>
      <c r="F23" s="116">
        <v>0</v>
      </c>
      <c r="G23" s="116">
        <v>0</v>
      </c>
      <c r="H23" s="116">
        <v>0</v>
      </c>
      <c r="I23" s="116">
        <v>2867</v>
      </c>
      <c r="J23" s="117" t="s">
        <v>423</v>
      </c>
      <c r="K23" s="116">
        <v>0</v>
      </c>
      <c r="L23" s="116">
        <v>28936</v>
      </c>
      <c r="M23" s="116">
        <f>SUM(N23,+U23)</f>
        <v>20142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423</v>
      </c>
      <c r="T23" s="116">
        <v>0</v>
      </c>
      <c r="U23" s="116">
        <v>20142</v>
      </c>
      <c r="V23" s="116">
        <f>+SUM(D23,M23)</f>
        <v>51945</v>
      </c>
      <c r="W23" s="116">
        <f>+SUM(E23,N23)</f>
        <v>2867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2867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49078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11069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817</v>
      </c>
      <c r="AT23" s="116">
        <v>0</v>
      </c>
      <c r="AU23" s="116">
        <v>817</v>
      </c>
      <c r="AV23" s="116">
        <v>0</v>
      </c>
      <c r="AW23" s="116">
        <v>0</v>
      </c>
      <c r="AX23" s="116">
        <f>SUM(AY23:BB23)</f>
        <v>10252</v>
      </c>
      <c r="AY23" s="116">
        <v>9252</v>
      </c>
      <c r="AZ23" s="116">
        <v>960</v>
      </c>
      <c r="BA23" s="116">
        <v>0</v>
      </c>
      <c r="BB23" s="116">
        <v>40</v>
      </c>
      <c r="BC23" s="116">
        <v>20734</v>
      </c>
      <c r="BD23" s="116">
        <v>0</v>
      </c>
      <c r="BE23" s="116">
        <v>0</v>
      </c>
      <c r="BF23" s="116">
        <f>SUM(AE23,+AM23,+BE23)</f>
        <v>11069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20142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11069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817</v>
      </c>
      <c r="CX23" s="116">
        <f>SUM(AT23,+BV23)</f>
        <v>0</v>
      </c>
      <c r="CY23" s="116">
        <f>SUM(AU23,+BW23)</f>
        <v>817</v>
      </c>
      <c r="CZ23" s="116">
        <f>SUM(AV23,+BX23)</f>
        <v>0</v>
      </c>
      <c r="DA23" s="116">
        <f>SUM(AW23,+BY23)</f>
        <v>0</v>
      </c>
      <c r="DB23" s="116">
        <f>SUM(AX23,+BZ23)</f>
        <v>10252</v>
      </c>
      <c r="DC23" s="116">
        <f>SUM(AY23,+CA23)</f>
        <v>9252</v>
      </c>
      <c r="DD23" s="116">
        <f>SUM(AZ23,+CB23)</f>
        <v>960</v>
      </c>
      <c r="DE23" s="116">
        <f>SUM(BA23,+CC23)</f>
        <v>0</v>
      </c>
      <c r="DF23" s="116">
        <f>SUM(BB23,+CD23)</f>
        <v>40</v>
      </c>
      <c r="DG23" s="116">
        <f>SUM(BC23,+CE23)</f>
        <v>40876</v>
      </c>
      <c r="DH23" s="116">
        <f>SUM(BD23,+CF23)</f>
        <v>0</v>
      </c>
      <c r="DI23" s="116">
        <f>SUM(BE23,+CG23)</f>
        <v>0</v>
      </c>
      <c r="DJ23" s="116">
        <f>SUM(BF23,+CH23)</f>
        <v>11069</v>
      </c>
    </row>
    <row r="24" spans="1:114" ht="13.5" customHeight="1" x14ac:dyDescent="0.15">
      <c r="A24" s="114" t="s">
        <v>44</v>
      </c>
      <c r="B24" s="115" t="s">
        <v>378</v>
      </c>
      <c r="C24" s="114" t="s">
        <v>379</v>
      </c>
      <c r="D24" s="116">
        <f>SUM(E24,+L24)</f>
        <v>22197</v>
      </c>
      <c r="E24" s="116">
        <f>SUM(F24:I24,K24)</f>
        <v>2924</v>
      </c>
      <c r="F24" s="116">
        <v>0</v>
      </c>
      <c r="G24" s="116">
        <v>0</v>
      </c>
      <c r="H24" s="116">
        <v>0</v>
      </c>
      <c r="I24" s="116">
        <v>2924</v>
      </c>
      <c r="J24" s="117" t="s">
        <v>423</v>
      </c>
      <c r="K24" s="116">
        <v>0</v>
      </c>
      <c r="L24" s="116">
        <v>19273</v>
      </c>
      <c r="M24" s="116">
        <f>SUM(N24,+U24)</f>
        <v>13733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423</v>
      </c>
      <c r="T24" s="116">
        <v>0</v>
      </c>
      <c r="U24" s="116">
        <v>13733</v>
      </c>
      <c r="V24" s="116">
        <f>+SUM(D24,M24)</f>
        <v>35930</v>
      </c>
      <c r="W24" s="116">
        <f>+SUM(E24,N24)</f>
        <v>2924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2924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33006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8078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6703</v>
      </c>
      <c r="AY24" s="116">
        <v>6703</v>
      </c>
      <c r="AZ24" s="116">
        <v>0</v>
      </c>
      <c r="BA24" s="116">
        <v>0</v>
      </c>
      <c r="BB24" s="116">
        <v>0</v>
      </c>
      <c r="BC24" s="116">
        <v>14119</v>
      </c>
      <c r="BD24" s="116">
        <v>1375</v>
      </c>
      <c r="BE24" s="116">
        <v>0</v>
      </c>
      <c r="BF24" s="116">
        <f>SUM(AE24,+AM24,+BE24)</f>
        <v>8078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49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49</v>
      </c>
      <c r="CA24" s="116">
        <v>49</v>
      </c>
      <c r="CB24" s="116">
        <v>0</v>
      </c>
      <c r="CC24" s="116">
        <v>0</v>
      </c>
      <c r="CD24" s="116">
        <v>0</v>
      </c>
      <c r="CE24" s="116">
        <v>13684</v>
      </c>
      <c r="CF24" s="116">
        <v>0</v>
      </c>
      <c r="CG24" s="116">
        <v>0</v>
      </c>
      <c r="CH24" s="116">
        <f>SUM(BG24,+BO24,+CG24)</f>
        <v>49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8127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6752</v>
      </c>
      <c r="DC24" s="116">
        <f>SUM(AY24,+CA24)</f>
        <v>6752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27803</v>
      </c>
      <c r="DH24" s="116">
        <f>SUM(BD24,+CF24)</f>
        <v>1375</v>
      </c>
      <c r="DI24" s="116">
        <f>SUM(BE24,+CG24)</f>
        <v>0</v>
      </c>
      <c r="DJ24" s="116">
        <f>SUM(BF24,+CH24)</f>
        <v>8127</v>
      </c>
    </row>
    <row r="25" spans="1:114" ht="13.5" customHeight="1" x14ac:dyDescent="0.15">
      <c r="A25" s="114" t="s">
        <v>44</v>
      </c>
      <c r="B25" s="115" t="s">
        <v>380</v>
      </c>
      <c r="C25" s="114" t="s">
        <v>381</v>
      </c>
      <c r="D25" s="116">
        <f>SUM(E25,+L25)</f>
        <v>87179</v>
      </c>
      <c r="E25" s="116">
        <f>SUM(F25:I25,K25)</f>
        <v>4246</v>
      </c>
      <c r="F25" s="116">
        <v>0</v>
      </c>
      <c r="G25" s="116">
        <v>0</v>
      </c>
      <c r="H25" s="116">
        <v>0</v>
      </c>
      <c r="I25" s="116">
        <v>4246</v>
      </c>
      <c r="J25" s="117" t="s">
        <v>423</v>
      </c>
      <c r="K25" s="116">
        <v>0</v>
      </c>
      <c r="L25" s="116">
        <v>82933</v>
      </c>
      <c r="M25" s="116">
        <f>SUM(N25,+U25)</f>
        <v>12553</v>
      </c>
      <c r="N25" s="116">
        <f>SUM(O25:R25,T25)</f>
        <v>4788</v>
      </c>
      <c r="O25" s="116">
        <v>0</v>
      </c>
      <c r="P25" s="116">
        <v>0</v>
      </c>
      <c r="Q25" s="116">
        <v>0</v>
      </c>
      <c r="R25" s="116">
        <v>4788</v>
      </c>
      <c r="S25" s="117" t="s">
        <v>423</v>
      </c>
      <c r="T25" s="116">
        <v>0</v>
      </c>
      <c r="U25" s="116">
        <v>7765</v>
      </c>
      <c r="V25" s="116">
        <f>+SUM(D25,M25)</f>
        <v>99732</v>
      </c>
      <c r="W25" s="116">
        <f>+SUM(E25,N25)</f>
        <v>9034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9034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90698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38600</v>
      </c>
      <c r="AN25" s="116">
        <f>SUM(AO25:AR25)</f>
        <v>5888</v>
      </c>
      <c r="AO25" s="116">
        <v>5888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32712</v>
      </c>
      <c r="AY25" s="116">
        <v>23496</v>
      </c>
      <c r="AZ25" s="116">
        <v>8826</v>
      </c>
      <c r="BA25" s="116">
        <v>390</v>
      </c>
      <c r="BB25" s="116">
        <v>0</v>
      </c>
      <c r="BC25" s="116">
        <v>48579</v>
      </c>
      <c r="BD25" s="116">
        <v>0</v>
      </c>
      <c r="BE25" s="116">
        <v>0</v>
      </c>
      <c r="BF25" s="116">
        <f>SUM(AE25,+AM25,+BE25)</f>
        <v>38600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12553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12553</v>
      </c>
      <c r="CA25" s="116">
        <v>9834</v>
      </c>
      <c r="CB25" s="116">
        <v>0</v>
      </c>
      <c r="CC25" s="116">
        <v>2719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12553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51153</v>
      </c>
      <c r="CR25" s="116">
        <f>SUM(AN25,+BP25)</f>
        <v>5888</v>
      </c>
      <c r="CS25" s="116">
        <f>SUM(AO25,+BQ25)</f>
        <v>5888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45265</v>
      </c>
      <c r="DC25" s="116">
        <f>SUM(AY25,+CA25)</f>
        <v>33330</v>
      </c>
      <c r="DD25" s="116">
        <f>SUM(AZ25,+CB25)</f>
        <v>8826</v>
      </c>
      <c r="DE25" s="116">
        <f>SUM(BA25,+CC25)</f>
        <v>3109</v>
      </c>
      <c r="DF25" s="116">
        <f>SUM(BB25,+CD25)</f>
        <v>0</v>
      </c>
      <c r="DG25" s="116">
        <f>SUM(BC25,+CE25)</f>
        <v>48579</v>
      </c>
      <c r="DH25" s="116">
        <f>SUM(BD25,+CF25)</f>
        <v>0</v>
      </c>
      <c r="DI25" s="116">
        <f>SUM(BE25,+CG25)</f>
        <v>0</v>
      </c>
      <c r="DJ25" s="116">
        <f>SUM(BF25,+CH25)</f>
        <v>51153</v>
      </c>
    </row>
    <row r="26" spans="1:114" ht="13.5" customHeight="1" x14ac:dyDescent="0.15">
      <c r="A26" s="114" t="s">
        <v>44</v>
      </c>
      <c r="B26" s="115" t="s">
        <v>382</v>
      </c>
      <c r="C26" s="114" t="s">
        <v>383</v>
      </c>
      <c r="D26" s="116">
        <f>SUM(E26,+L26)</f>
        <v>51988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423</v>
      </c>
      <c r="K26" s="116">
        <v>0</v>
      </c>
      <c r="L26" s="116">
        <v>51988</v>
      </c>
      <c r="M26" s="116">
        <f>SUM(N26,+U26)</f>
        <v>32581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423</v>
      </c>
      <c r="T26" s="116">
        <v>0</v>
      </c>
      <c r="U26" s="116">
        <v>32581</v>
      </c>
      <c r="V26" s="116">
        <f>+SUM(D26,M26)</f>
        <v>84569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84569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51988</v>
      </c>
      <c r="BD26" s="116">
        <v>0</v>
      </c>
      <c r="BE26" s="116">
        <v>0</v>
      </c>
      <c r="BF26" s="116">
        <f>SUM(AE26,+AM26,+BE26)</f>
        <v>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32581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0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0</v>
      </c>
      <c r="DC26" s="116">
        <f>SUM(AY26,+CA26)</f>
        <v>0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84569</v>
      </c>
      <c r="DH26" s="116">
        <f>SUM(BD26,+CF26)</f>
        <v>0</v>
      </c>
      <c r="DI26" s="116">
        <f>SUM(BE26,+CG26)</f>
        <v>0</v>
      </c>
      <c r="DJ26" s="116">
        <f>SUM(BF26,+CH26)</f>
        <v>0</v>
      </c>
    </row>
    <row r="27" spans="1:114" ht="13.5" customHeight="1" x14ac:dyDescent="0.15">
      <c r="A27" s="114" t="s">
        <v>44</v>
      </c>
      <c r="B27" s="115" t="s">
        <v>386</v>
      </c>
      <c r="C27" s="114" t="s">
        <v>387</v>
      </c>
      <c r="D27" s="116">
        <f>SUM(E27,+L27)</f>
        <v>63044</v>
      </c>
      <c r="E27" s="116">
        <f>SUM(F27:I27,K27)</f>
        <v>4317</v>
      </c>
      <c r="F27" s="116">
        <v>0</v>
      </c>
      <c r="G27" s="116">
        <v>0</v>
      </c>
      <c r="H27" s="116">
        <v>0</v>
      </c>
      <c r="I27" s="116">
        <v>3890</v>
      </c>
      <c r="J27" s="117" t="s">
        <v>423</v>
      </c>
      <c r="K27" s="116">
        <v>427</v>
      </c>
      <c r="L27" s="116">
        <v>58727</v>
      </c>
      <c r="M27" s="116">
        <f>SUM(N27,+U27)</f>
        <v>25875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423</v>
      </c>
      <c r="T27" s="116">
        <v>0</v>
      </c>
      <c r="U27" s="116">
        <v>25875</v>
      </c>
      <c r="V27" s="116">
        <f>+SUM(D27,M27)</f>
        <v>88919</v>
      </c>
      <c r="W27" s="116">
        <f>+SUM(E27,N27)</f>
        <v>4317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3890</v>
      </c>
      <c r="AB27" s="117" t="str">
        <f>IF(+SUM(J27,S27)=0,"-",+SUM(J27,S27))</f>
        <v>-</v>
      </c>
      <c r="AC27" s="116">
        <f>+SUM(K27,T27)</f>
        <v>427</v>
      </c>
      <c r="AD27" s="116">
        <f>+SUM(L27,U27)</f>
        <v>84602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28843</v>
      </c>
      <c r="AN27" s="116">
        <f>SUM(AO27:AR27)</f>
        <v>28843</v>
      </c>
      <c r="AO27" s="116">
        <v>14761</v>
      </c>
      <c r="AP27" s="116">
        <v>14082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34201</v>
      </c>
      <c r="BD27" s="116">
        <v>0</v>
      </c>
      <c r="BE27" s="116">
        <v>0</v>
      </c>
      <c r="BF27" s="116">
        <f>SUM(AE27,+AM27,+BE27)</f>
        <v>28843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25875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28843</v>
      </c>
      <c r="CR27" s="116">
        <f>SUM(AN27,+BP27)</f>
        <v>28843</v>
      </c>
      <c r="CS27" s="116">
        <f>SUM(AO27,+BQ27)</f>
        <v>14761</v>
      </c>
      <c r="CT27" s="116">
        <f>SUM(AP27,+BR27)</f>
        <v>14082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60076</v>
      </c>
      <c r="DH27" s="116">
        <f>SUM(BD27,+CF27)</f>
        <v>0</v>
      </c>
      <c r="DI27" s="116">
        <f>SUM(BE27,+CG27)</f>
        <v>0</v>
      </c>
      <c r="DJ27" s="116">
        <f>SUM(BF27,+CH27)</f>
        <v>28843</v>
      </c>
    </row>
    <row r="28" spans="1:114" ht="13.5" customHeight="1" x14ac:dyDescent="0.15">
      <c r="A28" s="114" t="s">
        <v>44</v>
      </c>
      <c r="B28" s="115" t="s">
        <v>388</v>
      </c>
      <c r="C28" s="114" t="s">
        <v>389</v>
      </c>
      <c r="D28" s="116">
        <f>SUM(E28,+L28)</f>
        <v>60330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423</v>
      </c>
      <c r="K28" s="116">
        <v>0</v>
      </c>
      <c r="L28" s="116">
        <v>60330</v>
      </c>
      <c r="M28" s="116">
        <f>SUM(N28,+U28)</f>
        <v>17562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423</v>
      </c>
      <c r="T28" s="116">
        <v>0</v>
      </c>
      <c r="U28" s="116">
        <v>17562</v>
      </c>
      <c r="V28" s="116">
        <f>+SUM(D28,M28)</f>
        <v>77892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77892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60330</v>
      </c>
      <c r="BD28" s="116">
        <v>0</v>
      </c>
      <c r="BE28" s="116">
        <v>0</v>
      </c>
      <c r="BF28" s="116">
        <f>SUM(AE28,+AM28,+BE28)</f>
        <v>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17562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77892</v>
      </c>
      <c r="DH28" s="116">
        <f>SUM(BD28,+CF28)</f>
        <v>0</v>
      </c>
      <c r="DI28" s="116">
        <f>SUM(BE28,+CG28)</f>
        <v>0</v>
      </c>
      <c r="DJ28" s="116">
        <f>SUM(BF28,+CH28)</f>
        <v>0</v>
      </c>
    </row>
    <row r="29" spans="1:114" ht="13.5" customHeight="1" x14ac:dyDescent="0.15">
      <c r="A29" s="114" t="s">
        <v>44</v>
      </c>
      <c r="B29" s="115" t="s">
        <v>391</v>
      </c>
      <c r="C29" s="114" t="s">
        <v>392</v>
      </c>
      <c r="D29" s="116">
        <f>SUM(E29,+L29)</f>
        <v>5448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423</v>
      </c>
      <c r="K29" s="116">
        <v>0</v>
      </c>
      <c r="L29" s="116">
        <v>5448</v>
      </c>
      <c r="M29" s="116">
        <f>SUM(N29,+U29)</f>
        <v>2156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423</v>
      </c>
      <c r="T29" s="116">
        <v>0</v>
      </c>
      <c r="U29" s="116">
        <v>2156</v>
      </c>
      <c r="V29" s="116">
        <f>+SUM(D29,M29)</f>
        <v>7604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7604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5448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2156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7604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44</v>
      </c>
      <c r="B30" s="115" t="s">
        <v>393</v>
      </c>
      <c r="C30" s="114" t="s">
        <v>394</v>
      </c>
      <c r="D30" s="116">
        <f>SUM(E30,+L30)</f>
        <v>331266</v>
      </c>
      <c r="E30" s="116">
        <f>SUM(F30:I30,K30)</f>
        <v>43329</v>
      </c>
      <c r="F30" s="116">
        <v>0</v>
      </c>
      <c r="G30" s="116">
        <v>0</v>
      </c>
      <c r="H30" s="116">
        <v>0</v>
      </c>
      <c r="I30" s="116">
        <v>38008</v>
      </c>
      <c r="J30" s="117" t="s">
        <v>423</v>
      </c>
      <c r="K30" s="116">
        <v>5321</v>
      </c>
      <c r="L30" s="116">
        <v>287937</v>
      </c>
      <c r="M30" s="116">
        <f>SUM(N30,+U30)</f>
        <v>54692</v>
      </c>
      <c r="N30" s="116">
        <f>SUM(O30:R30,T30)</f>
        <v>40</v>
      </c>
      <c r="O30" s="116">
        <v>0</v>
      </c>
      <c r="P30" s="116">
        <v>0</v>
      </c>
      <c r="Q30" s="116">
        <v>0</v>
      </c>
      <c r="R30" s="116">
        <v>0</v>
      </c>
      <c r="S30" s="117" t="s">
        <v>423</v>
      </c>
      <c r="T30" s="116">
        <v>40</v>
      </c>
      <c r="U30" s="116">
        <v>54652</v>
      </c>
      <c r="V30" s="116">
        <f>+SUM(D30,M30)</f>
        <v>385958</v>
      </c>
      <c r="W30" s="116">
        <f>+SUM(E30,N30)</f>
        <v>43369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38008</v>
      </c>
      <c r="AB30" s="117" t="str">
        <f>IF(+SUM(J30,S30)=0,"-",+SUM(J30,S30))</f>
        <v>-</v>
      </c>
      <c r="AC30" s="116">
        <f>+SUM(K30,T30)</f>
        <v>5361</v>
      </c>
      <c r="AD30" s="116">
        <f>+SUM(L30,U30)</f>
        <v>342589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182158</v>
      </c>
      <c r="AN30" s="116">
        <f>SUM(AO30:AR30)</f>
        <v>7552</v>
      </c>
      <c r="AO30" s="116">
        <v>7552</v>
      </c>
      <c r="AP30" s="116">
        <v>0</v>
      </c>
      <c r="AQ30" s="116">
        <v>0</v>
      </c>
      <c r="AR30" s="116">
        <v>0</v>
      </c>
      <c r="AS30" s="116">
        <f>SUM(AT30:AV30)</f>
        <v>3300</v>
      </c>
      <c r="AT30" s="116">
        <v>2976</v>
      </c>
      <c r="AU30" s="116">
        <v>324</v>
      </c>
      <c r="AV30" s="116">
        <v>0</v>
      </c>
      <c r="AW30" s="116">
        <v>0</v>
      </c>
      <c r="AX30" s="116">
        <f>SUM(AY30:BB30)</f>
        <v>171306</v>
      </c>
      <c r="AY30" s="116">
        <v>124637</v>
      </c>
      <c r="AZ30" s="116">
        <v>30244</v>
      </c>
      <c r="BA30" s="116">
        <v>9424</v>
      </c>
      <c r="BB30" s="116">
        <v>7001</v>
      </c>
      <c r="BC30" s="116">
        <v>134013</v>
      </c>
      <c r="BD30" s="116">
        <v>0</v>
      </c>
      <c r="BE30" s="116">
        <v>15095</v>
      </c>
      <c r="BF30" s="116">
        <f>SUM(AE30,+AM30,+BE30)</f>
        <v>197253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40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40</v>
      </c>
      <c r="BV30" s="116">
        <v>40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54652</v>
      </c>
      <c r="CF30" s="116">
        <v>0</v>
      </c>
      <c r="CG30" s="116">
        <v>0</v>
      </c>
      <c r="CH30" s="116">
        <f>SUM(BG30,+BO30,+CG30)</f>
        <v>40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182198</v>
      </c>
      <c r="CR30" s="116">
        <f>SUM(AN30,+BP30)</f>
        <v>7552</v>
      </c>
      <c r="CS30" s="116">
        <f>SUM(AO30,+BQ30)</f>
        <v>7552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3340</v>
      </c>
      <c r="CX30" s="116">
        <f>SUM(AT30,+BV30)</f>
        <v>3016</v>
      </c>
      <c r="CY30" s="116">
        <f>SUM(AU30,+BW30)</f>
        <v>324</v>
      </c>
      <c r="CZ30" s="116">
        <f>SUM(AV30,+BX30)</f>
        <v>0</v>
      </c>
      <c r="DA30" s="116">
        <f>SUM(AW30,+BY30)</f>
        <v>0</v>
      </c>
      <c r="DB30" s="116">
        <f>SUM(AX30,+BZ30)</f>
        <v>171306</v>
      </c>
      <c r="DC30" s="116">
        <f>SUM(AY30,+CA30)</f>
        <v>124637</v>
      </c>
      <c r="DD30" s="116">
        <f>SUM(AZ30,+CB30)</f>
        <v>30244</v>
      </c>
      <c r="DE30" s="116">
        <f>SUM(BA30,+CC30)</f>
        <v>9424</v>
      </c>
      <c r="DF30" s="116">
        <f>SUM(BB30,+CD30)</f>
        <v>7001</v>
      </c>
      <c r="DG30" s="116">
        <f>SUM(BC30,+CE30)</f>
        <v>188665</v>
      </c>
      <c r="DH30" s="116">
        <f>SUM(BD30,+CF30)</f>
        <v>0</v>
      </c>
      <c r="DI30" s="116">
        <f>SUM(BE30,+CG30)</f>
        <v>15095</v>
      </c>
      <c r="DJ30" s="116">
        <f>SUM(BF30,+CH30)</f>
        <v>197293</v>
      </c>
    </row>
    <row r="31" spans="1:114" ht="13.5" customHeight="1" x14ac:dyDescent="0.15">
      <c r="A31" s="114" t="s">
        <v>44</v>
      </c>
      <c r="B31" s="115" t="s">
        <v>395</v>
      </c>
      <c r="C31" s="114" t="s">
        <v>396</v>
      </c>
      <c r="D31" s="116">
        <f>SUM(E31,+L31)</f>
        <v>78251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423</v>
      </c>
      <c r="K31" s="116">
        <v>0</v>
      </c>
      <c r="L31" s="116">
        <v>78251</v>
      </c>
      <c r="M31" s="116">
        <f>SUM(N31,+U31)</f>
        <v>8439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423</v>
      </c>
      <c r="T31" s="116">
        <v>0</v>
      </c>
      <c r="U31" s="116">
        <v>8439</v>
      </c>
      <c r="V31" s="116">
        <f>+SUM(D31,M31)</f>
        <v>86690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86690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55040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55040</v>
      </c>
      <c r="AY31" s="116">
        <v>55040</v>
      </c>
      <c r="AZ31" s="116">
        <v>0</v>
      </c>
      <c r="BA31" s="116">
        <v>0</v>
      </c>
      <c r="BB31" s="116">
        <v>0</v>
      </c>
      <c r="BC31" s="116">
        <v>23211</v>
      </c>
      <c r="BD31" s="116">
        <v>0</v>
      </c>
      <c r="BE31" s="116">
        <v>0</v>
      </c>
      <c r="BF31" s="116">
        <f>SUM(AE31,+AM31,+BE31)</f>
        <v>55040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8439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55040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55040</v>
      </c>
      <c r="DC31" s="116">
        <f>SUM(AY31,+CA31)</f>
        <v>55040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31650</v>
      </c>
      <c r="DH31" s="116">
        <f>SUM(BD31,+CF31)</f>
        <v>0</v>
      </c>
      <c r="DI31" s="116">
        <f>SUM(BE31,+CG31)</f>
        <v>0</v>
      </c>
      <c r="DJ31" s="116">
        <f>SUM(BF31,+CH31)</f>
        <v>55040</v>
      </c>
    </row>
    <row r="32" spans="1:114" ht="13.5" customHeight="1" x14ac:dyDescent="0.15">
      <c r="A32" s="114" t="s">
        <v>44</v>
      </c>
      <c r="B32" s="115" t="s">
        <v>399</v>
      </c>
      <c r="C32" s="114" t="s">
        <v>400</v>
      </c>
      <c r="D32" s="116">
        <f>SUM(E32,+L32)</f>
        <v>98189</v>
      </c>
      <c r="E32" s="116">
        <f>SUM(F32:I32,K32)</f>
        <v>15484</v>
      </c>
      <c r="F32" s="116">
        <v>0</v>
      </c>
      <c r="G32" s="116">
        <v>0</v>
      </c>
      <c r="H32" s="116">
        <v>0</v>
      </c>
      <c r="I32" s="116">
        <v>15484</v>
      </c>
      <c r="J32" s="117" t="s">
        <v>423</v>
      </c>
      <c r="K32" s="116">
        <v>0</v>
      </c>
      <c r="L32" s="116">
        <v>82705</v>
      </c>
      <c r="M32" s="116">
        <f>SUM(N32,+U32)</f>
        <v>4328</v>
      </c>
      <c r="N32" s="116">
        <f>SUM(O32:R32,T32)</f>
        <v>2738</v>
      </c>
      <c r="O32" s="116">
        <v>1035</v>
      </c>
      <c r="P32" s="116">
        <v>1703</v>
      </c>
      <c r="Q32" s="116">
        <v>0</v>
      </c>
      <c r="R32" s="116">
        <v>0</v>
      </c>
      <c r="S32" s="117" t="s">
        <v>423</v>
      </c>
      <c r="T32" s="116">
        <v>0</v>
      </c>
      <c r="U32" s="116">
        <v>1590</v>
      </c>
      <c r="V32" s="116">
        <f>+SUM(D32,M32)</f>
        <v>102517</v>
      </c>
      <c r="W32" s="116">
        <f>+SUM(E32,N32)</f>
        <v>18222</v>
      </c>
      <c r="X32" s="116">
        <f>+SUM(F32,O32)</f>
        <v>1035</v>
      </c>
      <c r="Y32" s="116">
        <f>+SUM(G32,P32)</f>
        <v>1703</v>
      </c>
      <c r="Z32" s="116">
        <f>+SUM(H32,Q32)</f>
        <v>0</v>
      </c>
      <c r="AA32" s="116">
        <f>+SUM(I32,R32)</f>
        <v>15484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84295</v>
      </c>
      <c r="AE32" s="116">
        <f>SUM(AF32,+AK32)</f>
        <v>385</v>
      </c>
      <c r="AF32" s="116">
        <f>SUM(AG32:AJ32)</f>
        <v>385</v>
      </c>
      <c r="AG32" s="116">
        <v>0</v>
      </c>
      <c r="AH32" s="116">
        <v>0</v>
      </c>
      <c r="AI32" s="116">
        <v>385</v>
      </c>
      <c r="AJ32" s="116">
        <v>0</v>
      </c>
      <c r="AK32" s="116">
        <v>0</v>
      </c>
      <c r="AL32" s="116">
        <v>0</v>
      </c>
      <c r="AM32" s="116">
        <f>SUM(AN32,AS32,AW32,AX32,BD32)</f>
        <v>62450</v>
      </c>
      <c r="AN32" s="116">
        <f>SUM(AO32:AR32)</f>
        <v>1935</v>
      </c>
      <c r="AO32" s="116">
        <v>1935</v>
      </c>
      <c r="AP32" s="116">
        <v>0</v>
      </c>
      <c r="AQ32" s="116">
        <v>0</v>
      </c>
      <c r="AR32" s="116">
        <v>0</v>
      </c>
      <c r="AS32" s="116">
        <f>SUM(AT32:AV32)</f>
        <v>2569</v>
      </c>
      <c r="AT32" s="116">
        <v>0</v>
      </c>
      <c r="AU32" s="116">
        <v>2022</v>
      </c>
      <c r="AV32" s="116">
        <v>547</v>
      </c>
      <c r="AW32" s="116">
        <v>0</v>
      </c>
      <c r="AX32" s="116">
        <f>SUM(AY32:BB32)</f>
        <v>55937</v>
      </c>
      <c r="AY32" s="116">
        <v>23294</v>
      </c>
      <c r="AZ32" s="116">
        <v>10281</v>
      </c>
      <c r="BA32" s="116">
        <v>22222</v>
      </c>
      <c r="BB32" s="116">
        <v>140</v>
      </c>
      <c r="BC32" s="116">
        <v>32938</v>
      </c>
      <c r="BD32" s="116">
        <v>2009</v>
      </c>
      <c r="BE32" s="116">
        <v>2416</v>
      </c>
      <c r="BF32" s="116">
        <f>SUM(AE32,+AM32,+BE32)</f>
        <v>65251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1956</v>
      </c>
      <c r="CF32" s="116">
        <v>0</v>
      </c>
      <c r="CG32" s="116">
        <v>2372</v>
      </c>
      <c r="CH32" s="116">
        <f>SUM(BG32,+BO32,+CG32)</f>
        <v>2372</v>
      </c>
      <c r="CI32" s="116">
        <f>SUM(AE32,+BG32)</f>
        <v>385</v>
      </c>
      <c r="CJ32" s="116">
        <f>SUM(AF32,+BH32)</f>
        <v>385</v>
      </c>
      <c r="CK32" s="116">
        <f>SUM(AG32,+BI32)</f>
        <v>0</v>
      </c>
      <c r="CL32" s="116">
        <f>SUM(AH32,+BJ32)</f>
        <v>0</v>
      </c>
      <c r="CM32" s="116">
        <f>SUM(AI32,+BK32)</f>
        <v>385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62450</v>
      </c>
      <c r="CR32" s="116">
        <f>SUM(AN32,+BP32)</f>
        <v>1935</v>
      </c>
      <c r="CS32" s="116">
        <f>SUM(AO32,+BQ32)</f>
        <v>1935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2569</v>
      </c>
      <c r="CX32" s="116">
        <f>SUM(AT32,+BV32)</f>
        <v>0</v>
      </c>
      <c r="CY32" s="116">
        <f>SUM(AU32,+BW32)</f>
        <v>2022</v>
      </c>
      <c r="CZ32" s="116">
        <f>SUM(AV32,+BX32)</f>
        <v>547</v>
      </c>
      <c r="DA32" s="116">
        <f>SUM(AW32,+BY32)</f>
        <v>0</v>
      </c>
      <c r="DB32" s="116">
        <f>SUM(AX32,+BZ32)</f>
        <v>55937</v>
      </c>
      <c r="DC32" s="116">
        <f>SUM(AY32,+CA32)</f>
        <v>23294</v>
      </c>
      <c r="DD32" s="116">
        <f>SUM(AZ32,+CB32)</f>
        <v>10281</v>
      </c>
      <c r="DE32" s="116">
        <f>SUM(BA32,+CC32)</f>
        <v>22222</v>
      </c>
      <c r="DF32" s="116">
        <f>SUM(BB32,+CD32)</f>
        <v>140</v>
      </c>
      <c r="DG32" s="116">
        <f>SUM(BC32,+CE32)</f>
        <v>34894</v>
      </c>
      <c r="DH32" s="116">
        <f>SUM(BD32,+CF32)</f>
        <v>2009</v>
      </c>
      <c r="DI32" s="116">
        <f>SUM(BE32,+CG32)</f>
        <v>4788</v>
      </c>
      <c r="DJ32" s="116">
        <f>SUM(BF32,+CH32)</f>
        <v>67623</v>
      </c>
    </row>
    <row r="33" spans="1:114" ht="13.5" customHeight="1" x14ac:dyDescent="0.15">
      <c r="A33" s="114" t="s">
        <v>44</v>
      </c>
      <c r="B33" s="115" t="s">
        <v>401</v>
      </c>
      <c r="C33" s="114" t="s">
        <v>402</v>
      </c>
      <c r="D33" s="116">
        <f>SUM(E33,+L33)</f>
        <v>87128</v>
      </c>
      <c r="E33" s="116">
        <f>SUM(F33:I33,K33)</f>
        <v>6</v>
      </c>
      <c r="F33" s="116">
        <v>0</v>
      </c>
      <c r="G33" s="116">
        <v>0</v>
      </c>
      <c r="H33" s="116">
        <v>0</v>
      </c>
      <c r="I33" s="116">
        <v>6</v>
      </c>
      <c r="J33" s="117" t="s">
        <v>423</v>
      </c>
      <c r="K33" s="116">
        <v>0</v>
      </c>
      <c r="L33" s="116">
        <v>87122</v>
      </c>
      <c r="M33" s="116">
        <f>SUM(N33,+U33)</f>
        <v>16111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423</v>
      </c>
      <c r="T33" s="116">
        <v>0</v>
      </c>
      <c r="U33" s="116">
        <v>16111</v>
      </c>
      <c r="V33" s="116">
        <f>+SUM(D33,M33)</f>
        <v>103239</v>
      </c>
      <c r="W33" s="116">
        <f>+SUM(E33,N33)</f>
        <v>6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103233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40348</v>
      </c>
      <c r="AN33" s="116">
        <f>SUM(AO33:AR33)</f>
        <v>5000</v>
      </c>
      <c r="AO33" s="116">
        <v>5000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35348</v>
      </c>
      <c r="AY33" s="116">
        <v>35348</v>
      </c>
      <c r="AZ33" s="116">
        <v>0</v>
      </c>
      <c r="BA33" s="116">
        <v>0</v>
      </c>
      <c r="BB33" s="116">
        <v>0</v>
      </c>
      <c r="BC33" s="116">
        <v>46780</v>
      </c>
      <c r="BD33" s="116">
        <v>0</v>
      </c>
      <c r="BE33" s="116">
        <v>0</v>
      </c>
      <c r="BF33" s="116">
        <f>SUM(AE33,+AM33,+BE33)</f>
        <v>40348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16111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40348</v>
      </c>
      <c r="CR33" s="116">
        <f>SUM(AN33,+BP33)</f>
        <v>5000</v>
      </c>
      <c r="CS33" s="116">
        <f>SUM(AO33,+BQ33)</f>
        <v>5000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35348</v>
      </c>
      <c r="DC33" s="116">
        <f>SUM(AY33,+CA33)</f>
        <v>35348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62891</v>
      </c>
      <c r="DH33" s="116">
        <f>SUM(BD33,+CF33)</f>
        <v>0</v>
      </c>
      <c r="DI33" s="116">
        <f>SUM(BE33,+CG33)</f>
        <v>0</v>
      </c>
      <c r="DJ33" s="116">
        <f>SUM(BF33,+CH33)</f>
        <v>40348</v>
      </c>
    </row>
    <row r="34" spans="1:114" ht="13.5" customHeight="1" x14ac:dyDescent="0.15">
      <c r="A34" s="114" t="s">
        <v>44</v>
      </c>
      <c r="B34" s="115" t="s">
        <v>403</v>
      </c>
      <c r="C34" s="114" t="s">
        <v>404</v>
      </c>
      <c r="D34" s="116">
        <f>SUM(E34,+L34)</f>
        <v>24837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423</v>
      </c>
      <c r="K34" s="116">
        <v>0</v>
      </c>
      <c r="L34" s="116">
        <v>24837</v>
      </c>
      <c r="M34" s="116">
        <f>SUM(N34,+U34)</f>
        <v>8601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423</v>
      </c>
      <c r="T34" s="116">
        <v>0</v>
      </c>
      <c r="U34" s="116">
        <v>8601</v>
      </c>
      <c r="V34" s="116">
        <f>+SUM(D34,M34)</f>
        <v>33438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33438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6">
        <v>24837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8601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0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0</v>
      </c>
      <c r="DC34" s="116">
        <f>SUM(AY34,+CA34)</f>
        <v>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33438</v>
      </c>
      <c r="DH34" s="116">
        <f>SUM(BD34,+CF34)</f>
        <v>0</v>
      </c>
      <c r="DI34" s="116">
        <f>SUM(BE34,+CG34)</f>
        <v>0</v>
      </c>
      <c r="DJ34" s="116">
        <f>SUM(BF34,+CH34)</f>
        <v>0</v>
      </c>
    </row>
    <row r="35" spans="1:114" ht="13.5" customHeight="1" x14ac:dyDescent="0.15">
      <c r="A35" s="114" t="s">
        <v>44</v>
      </c>
      <c r="B35" s="115" t="s">
        <v>405</v>
      </c>
      <c r="C35" s="114" t="s">
        <v>406</v>
      </c>
      <c r="D35" s="116">
        <f>SUM(E35,+L35)</f>
        <v>426024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423</v>
      </c>
      <c r="K35" s="116">
        <v>0</v>
      </c>
      <c r="L35" s="116">
        <v>426024</v>
      </c>
      <c r="M35" s="116">
        <f>SUM(N35,+U35)</f>
        <v>160260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423</v>
      </c>
      <c r="T35" s="116">
        <v>0</v>
      </c>
      <c r="U35" s="116">
        <v>160260</v>
      </c>
      <c r="V35" s="116">
        <f>+SUM(D35,M35)</f>
        <v>586284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586284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65969</v>
      </c>
      <c r="AM35" s="116">
        <f>SUM(AN35,AS35,AW35,AX35,BD35)</f>
        <v>181595</v>
      </c>
      <c r="AN35" s="116">
        <f>SUM(AO35:AR35)</f>
        <v>25402</v>
      </c>
      <c r="AO35" s="116">
        <v>6928</v>
      </c>
      <c r="AP35" s="116">
        <v>0</v>
      </c>
      <c r="AQ35" s="116">
        <v>18474</v>
      </c>
      <c r="AR35" s="116">
        <v>0</v>
      </c>
      <c r="AS35" s="116">
        <f>SUM(AT35:AV35)</f>
        <v>144945</v>
      </c>
      <c r="AT35" s="116">
        <v>0</v>
      </c>
      <c r="AU35" s="116">
        <v>144945</v>
      </c>
      <c r="AV35" s="116">
        <v>0</v>
      </c>
      <c r="AW35" s="116">
        <v>0</v>
      </c>
      <c r="AX35" s="116">
        <f>SUM(AY35:BB35)</f>
        <v>11248</v>
      </c>
      <c r="AY35" s="116">
        <v>6713</v>
      </c>
      <c r="AZ35" s="116">
        <v>1746</v>
      </c>
      <c r="BA35" s="116">
        <v>0</v>
      </c>
      <c r="BB35" s="116">
        <v>2789</v>
      </c>
      <c r="BC35" s="116">
        <v>178460</v>
      </c>
      <c r="BD35" s="116">
        <v>0</v>
      </c>
      <c r="BE35" s="116">
        <v>0</v>
      </c>
      <c r="BF35" s="116">
        <f>SUM(AE35,+AM35,+BE35)</f>
        <v>181595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81617</v>
      </c>
      <c r="BP35" s="116">
        <f>SUM(BQ35:BT35)</f>
        <v>19081</v>
      </c>
      <c r="BQ35" s="116">
        <v>4999</v>
      </c>
      <c r="BR35" s="116">
        <v>0</v>
      </c>
      <c r="BS35" s="116">
        <v>14082</v>
      </c>
      <c r="BT35" s="116">
        <v>0</v>
      </c>
      <c r="BU35" s="116">
        <f>SUM(BV35:BX35)</f>
        <v>51968</v>
      </c>
      <c r="BV35" s="116">
        <v>0</v>
      </c>
      <c r="BW35" s="116">
        <v>51968</v>
      </c>
      <c r="BX35" s="116">
        <v>0</v>
      </c>
      <c r="BY35" s="116">
        <v>1929</v>
      </c>
      <c r="BZ35" s="116">
        <f>SUM(CA35:CD35)</f>
        <v>8639</v>
      </c>
      <c r="CA35" s="116">
        <v>3000</v>
      </c>
      <c r="CB35" s="116">
        <v>4261</v>
      </c>
      <c r="CC35" s="116">
        <v>0</v>
      </c>
      <c r="CD35" s="116">
        <v>1378</v>
      </c>
      <c r="CE35" s="116">
        <v>78643</v>
      </c>
      <c r="CF35" s="116">
        <v>0</v>
      </c>
      <c r="CG35" s="116">
        <v>0</v>
      </c>
      <c r="CH35" s="116">
        <f>SUM(BG35,+BO35,+CG35)</f>
        <v>81617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65969</v>
      </c>
      <c r="CQ35" s="116">
        <f>SUM(AM35,+BO35)</f>
        <v>263212</v>
      </c>
      <c r="CR35" s="116">
        <f>SUM(AN35,+BP35)</f>
        <v>44483</v>
      </c>
      <c r="CS35" s="116">
        <f>SUM(AO35,+BQ35)</f>
        <v>11927</v>
      </c>
      <c r="CT35" s="116">
        <f>SUM(AP35,+BR35)</f>
        <v>0</v>
      </c>
      <c r="CU35" s="116">
        <f>SUM(AQ35,+BS35)</f>
        <v>32556</v>
      </c>
      <c r="CV35" s="116">
        <f>SUM(AR35,+BT35)</f>
        <v>0</v>
      </c>
      <c r="CW35" s="116">
        <f>SUM(AS35,+BU35)</f>
        <v>196913</v>
      </c>
      <c r="CX35" s="116">
        <f>SUM(AT35,+BV35)</f>
        <v>0</v>
      </c>
      <c r="CY35" s="116">
        <f>SUM(AU35,+BW35)</f>
        <v>196913</v>
      </c>
      <c r="CZ35" s="116">
        <f>SUM(AV35,+BX35)</f>
        <v>0</v>
      </c>
      <c r="DA35" s="116">
        <f>SUM(AW35,+BY35)</f>
        <v>1929</v>
      </c>
      <c r="DB35" s="116">
        <f>SUM(AX35,+BZ35)</f>
        <v>19887</v>
      </c>
      <c r="DC35" s="116">
        <f>SUM(AY35,+CA35)</f>
        <v>9713</v>
      </c>
      <c r="DD35" s="116">
        <f>SUM(AZ35,+CB35)</f>
        <v>6007</v>
      </c>
      <c r="DE35" s="116">
        <f>SUM(BA35,+CC35)</f>
        <v>0</v>
      </c>
      <c r="DF35" s="116">
        <f>SUM(BB35,+CD35)</f>
        <v>4167</v>
      </c>
      <c r="DG35" s="116">
        <f>SUM(BC35,+CE35)</f>
        <v>257103</v>
      </c>
      <c r="DH35" s="116">
        <f>SUM(BD35,+CF35)</f>
        <v>0</v>
      </c>
      <c r="DI35" s="116">
        <f>SUM(BE35,+CG35)</f>
        <v>0</v>
      </c>
      <c r="DJ35" s="116">
        <f>SUM(BF35,+CH35)</f>
        <v>263212</v>
      </c>
    </row>
    <row r="36" spans="1:114" ht="13.5" customHeight="1" x14ac:dyDescent="0.15">
      <c r="A36" s="114" t="s">
        <v>44</v>
      </c>
      <c r="B36" s="115" t="s">
        <v>409</v>
      </c>
      <c r="C36" s="114" t="s">
        <v>410</v>
      </c>
      <c r="D36" s="116">
        <f>SUM(E36,+L36)</f>
        <v>85573</v>
      </c>
      <c r="E36" s="116">
        <f>SUM(F36:I36,K36)</f>
        <v>9855</v>
      </c>
      <c r="F36" s="116">
        <v>0</v>
      </c>
      <c r="G36" s="116">
        <v>0</v>
      </c>
      <c r="H36" s="116">
        <v>0</v>
      </c>
      <c r="I36" s="116">
        <v>8181</v>
      </c>
      <c r="J36" s="117" t="s">
        <v>423</v>
      </c>
      <c r="K36" s="116">
        <v>1674</v>
      </c>
      <c r="L36" s="116">
        <v>75718</v>
      </c>
      <c r="M36" s="116">
        <f>SUM(N36,+U36)</f>
        <v>20715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423</v>
      </c>
      <c r="T36" s="116">
        <v>0</v>
      </c>
      <c r="U36" s="116">
        <v>20715</v>
      </c>
      <c r="V36" s="116">
        <f>+SUM(D36,M36)</f>
        <v>106288</v>
      </c>
      <c r="W36" s="116">
        <f>+SUM(E36,N36)</f>
        <v>9855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8181</v>
      </c>
      <c r="AB36" s="117" t="str">
        <f>IF(+SUM(J36,S36)=0,"-",+SUM(J36,S36))</f>
        <v>-</v>
      </c>
      <c r="AC36" s="116">
        <f>+SUM(K36,T36)</f>
        <v>1674</v>
      </c>
      <c r="AD36" s="116">
        <f>+SUM(L36,U36)</f>
        <v>96433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32394</v>
      </c>
      <c r="AN36" s="116">
        <f>SUM(AO36:AR36)</f>
        <v>6727</v>
      </c>
      <c r="AO36" s="116">
        <v>6727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25667</v>
      </c>
      <c r="AY36" s="116">
        <v>23661</v>
      </c>
      <c r="AZ36" s="116">
        <v>1189</v>
      </c>
      <c r="BA36" s="116">
        <v>817</v>
      </c>
      <c r="BB36" s="116">
        <v>0</v>
      </c>
      <c r="BC36" s="116">
        <v>53179</v>
      </c>
      <c r="BD36" s="116">
        <v>0</v>
      </c>
      <c r="BE36" s="116">
        <v>0</v>
      </c>
      <c r="BF36" s="116">
        <f>SUM(AE36,+AM36,+BE36)</f>
        <v>32394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20715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32394</v>
      </c>
      <c r="CR36" s="116">
        <f>SUM(AN36,+BP36)</f>
        <v>6727</v>
      </c>
      <c r="CS36" s="116">
        <f>SUM(AO36,+BQ36)</f>
        <v>6727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25667</v>
      </c>
      <c r="DC36" s="116">
        <f>SUM(AY36,+CA36)</f>
        <v>23661</v>
      </c>
      <c r="DD36" s="116">
        <f>SUM(AZ36,+CB36)</f>
        <v>1189</v>
      </c>
      <c r="DE36" s="116">
        <f>SUM(BA36,+CC36)</f>
        <v>817</v>
      </c>
      <c r="DF36" s="116">
        <f>SUM(BB36,+CD36)</f>
        <v>0</v>
      </c>
      <c r="DG36" s="116">
        <f>SUM(BC36,+CE36)</f>
        <v>73894</v>
      </c>
      <c r="DH36" s="116">
        <f>SUM(BD36,+CF36)</f>
        <v>0</v>
      </c>
      <c r="DI36" s="116">
        <f>SUM(BE36,+CG36)</f>
        <v>0</v>
      </c>
      <c r="DJ36" s="116">
        <f>SUM(BF36,+CH36)</f>
        <v>32394</v>
      </c>
    </row>
    <row r="37" spans="1:114" ht="13.5" customHeight="1" x14ac:dyDescent="0.15">
      <c r="A37" s="114" t="s">
        <v>44</v>
      </c>
      <c r="B37" s="115" t="s">
        <v>411</v>
      </c>
      <c r="C37" s="114" t="s">
        <v>412</v>
      </c>
      <c r="D37" s="116">
        <f>SUM(E37,+L37)</f>
        <v>106997</v>
      </c>
      <c r="E37" s="116">
        <f>SUM(F37:I37,K37)</f>
        <v>13895</v>
      </c>
      <c r="F37" s="116">
        <v>0</v>
      </c>
      <c r="G37" s="116">
        <v>0</v>
      </c>
      <c r="H37" s="116">
        <v>0</v>
      </c>
      <c r="I37" s="116">
        <v>13895</v>
      </c>
      <c r="J37" s="117" t="s">
        <v>423</v>
      </c>
      <c r="K37" s="116">
        <v>0</v>
      </c>
      <c r="L37" s="116">
        <v>93102</v>
      </c>
      <c r="M37" s="116">
        <f>SUM(N37,+U37)</f>
        <v>2434</v>
      </c>
      <c r="N37" s="116">
        <f>SUM(O37:R37,T37)</f>
        <v>6</v>
      </c>
      <c r="O37" s="116">
        <v>0</v>
      </c>
      <c r="P37" s="116">
        <v>0</v>
      </c>
      <c r="Q37" s="116">
        <v>0</v>
      </c>
      <c r="R37" s="116">
        <v>6</v>
      </c>
      <c r="S37" s="117" t="s">
        <v>423</v>
      </c>
      <c r="T37" s="116">
        <v>0</v>
      </c>
      <c r="U37" s="116">
        <v>2428</v>
      </c>
      <c r="V37" s="116">
        <f>+SUM(D37,M37)</f>
        <v>109431</v>
      </c>
      <c r="W37" s="116">
        <f>+SUM(E37,N37)</f>
        <v>13901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13901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95530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43979</v>
      </c>
      <c r="AM37" s="116">
        <f>SUM(AN37,AS37,AW37,AX37,BD37)</f>
        <v>37120</v>
      </c>
      <c r="AN37" s="116">
        <f>SUM(AO37:AR37)</f>
        <v>15422</v>
      </c>
      <c r="AO37" s="116">
        <v>2580</v>
      </c>
      <c r="AP37" s="116">
        <v>12842</v>
      </c>
      <c r="AQ37" s="116">
        <v>0</v>
      </c>
      <c r="AR37" s="116">
        <v>0</v>
      </c>
      <c r="AS37" s="116">
        <f>SUM(AT37:AV37)</f>
        <v>3850</v>
      </c>
      <c r="AT37" s="116">
        <v>3850</v>
      </c>
      <c r="AU37" s="116">
        <v>0</v>
      </c>
      <c r="AV37" s="116">
        <v>0</v>
      </c>
      <c r="AW37" s="116">
        <v>0</v>
      </c>
      <c r="AX37" s="116">
        <f>SUM(AY37:BB37)</f>
        <v>17848</v>
      </c>
      <c r="AY37" s="116">
        <v>17848</v>
      </c>
      <c r="AZ37" s="116">
        <v>0</v>
      </c>
      <c r="BA37" s="116">
        <v>0</v>
      </c>
      <c r="BB37" s="116">
        <v>0</v>
      </c>
      <c r="BC37" s="116">
        <v>25898</v>
      </c>
      <c r="BD37" s="116">
        <v>0</v>
      </c>
      <c r="BE37" s="116">
        <v>0</v>
      </c>
      <c r="BF37" s="116">
        <f>SUM(AE37,+AM37,+BE37)</f>
        <v>37120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1046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1046</v>
      </c>
      <c r="CA37" s="116">
        <v>1046</v>
      </c>
      <c r="CB37" s="116">
        <v>0</v>
      </c>
      <c r="CC37" s="116">
        <v>0</v>
      </c>
      <c r="CD37" s="116">
        <v>0</v>
      </c>
      <c r="CE37" s="116">
        <v>1388</v>
      </c>
      <c r="CF37" s="116">
        <v>0</v>
      </c>
      <c r="CG37" s="116">
        <v>0</v>
      </c>
      <c r="CH37" s="116">
        <f>SUM(BG37,+BO37,+CG37)</f>
        <v>1046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43979</v>
      </c>
      <c r="CQ37" s="116">
        <f>SUM(AM37,+BO37)</f>
        <v>38166</v>
      </c>
      <c r="CR37" s="116">
        <f>SUM(AN37,+BP37)</f>
        <v>15422</v>
      </c>
      <c r="CS37" s="116">
        <f>SUM(AO37,+BQ37)</f>
        <v>2580</v>
      </c>
      <c r="CT37" s="116">
        <f>SUM(AP37,+BR37)</f>
        <v>12842</v>
      </c>
      <c r="CU37" s="116">
        <f>SUM(AQ37,+BS37)</f>
        <v>0</v>
      </c>
      <c r="CV37" s="116">
        <f>SUM(AR37,+BT37)</f>
        <v>0</v>
      </c>
      <c r="CW37" s="116">
        <f>SUM(AS37,+BU37)</f>
        <v>3850</v>
      </c>
      <c r="CX37" s="116">
        <f>SUM(AT37,+BV37)</f>
        <v>3850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18894</v>
      </c>
      <c r="DC37" s="116">
        <f>SUM(AY37,+CA37)</f>
        <v>18894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27286</v>
      </c>
      <c r="DH37" s="116">
        <f>SUM(BD37,+CF37)</f>
        <v>0</v>
      </c>
      <c r="DI37" s="116">
        <f>SUM(BE37,+CG37)</f>
        <v>0</v>
      </c>
      <c r="DJ37" s="116">
        <f>SUM(BF37,+CH37)</f>
        <v>38166</v>
      </c>
    </row>
    <row r="38" spans="1:114" ht="13.5" customHeight="1" x14ac:dyDescent="0.15">
      <c r="A38" s="114" t="s">
        <v>44</v>
      </c>
      <c r="B38" s="115" t="s">
        <v>413</v>
      </c>
      <c r="C38" s="114" t="s">
        <v>414</v>
      </c>
      <c r="D38" s="116">
        <f>SUM(E38,+L38)</f>
        <v>467482</v>
      </c>
      <c r="E38" s="116">
        <f>SUM(F38:I38,K38)</f>
        <v>62897</v>
      </c>
      <c r="F38" s="116">
        <v>0</v>
      </c>
      <c r="G38" s="116">
        <v>0</v>
      </c>
      <c r="H38" s="116">
        <v>0</v>
      </c>
      <c r="I38" s="116">
        <v>47361</v>
      </c>
      <c r="J38" s="117" t="s">
        <v>423</v>
      </c>
      <c r="K38" s="116">
        <v>15536</v>
      </c>
      <c r="L38" s="116">
        <v>404585</v>
      </c>
      <c r="M38" s="116">
        <f>SUM(N38,+U38)</f>
        <v>98140</v>
      </c>
      <c r="N38" s="116">
        <f>SUM(O38:R38,T38)</f>
        <v>14670</v>
      </c>
      <c r="O38" s="116">
        <v>0</v>
      </c>
      <c r="P38" s="116">
        <v>0</v>
      </c>
      <c r="Q38" s="116">
        <v>0</v>
      </c>
      <c r="R38" s="116">
        <v>14670</v>
      </c>
      <c r="S38" s="117" t="s">
        <v>423</v>
      </c>
      <c r="T38" s="116">
        <v>0</v>
      </c>
      <c r="U38" s="116">
        <v>83470</v>
      </c>
      <c r="V38" s="116">
        <f>+SUM(D38,M38)</f>
        <v>565622</v>
      </c>
      <c r="W38" s="116">
        <f>+SUM(E38,N38)</f>
        <v>77567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62031</v>
      </c>
      <c r="AB38" s="117" t="str">
        <f>IF(+SUM(J38,S38)=0,"-",+SUM(J38,S38))</f>
        <v>-</v>
      </c>
      <c r="AC38" s="116">
        <f>+SUM(K38,T38)</f>
        <v>15536</v>
      </c>
      <c r="AD38" s="116">
        <f>+SUM(L38,U38)</f>
        <v>488055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358058</v>
      </c>
      <c r="AN38" s="116">
        <f>SUM(AO38:AR38)</f>
        <v>6674</v>
      </c>
      <c r="AO38" s="116">
        <v>6674</v>
      </c>
      <c r="AP38" s="116">
        <v>0</v>
      </c>
      <c r="AQ38" s="116">
        <v>0</v>
      </c>
      <c r="AR38" s="116">
        <v>0</v>
      </c>
      <c r="AS38" s="116">
        <f>SUM(AT38:AV38)</f>
        <v>6233</v>
      </c>
      <c r="AT38" s="116">
        <v>6233</v>
      </c>
      <c r="AU38" s="116">
        <v>0</v>
      </c>
      <c r="AV38" s="116">
        <v>0</v>
      </c>
      <c r="AW38" s="116">
        <v>0</v>
      </c>
      <c r="AX38" s="116">
        <f>SUM(AY38:BB38)</f>
        <v>345151</v>
      </c>
      <c r="AY38" s="116">
        <v>61734</v>
      </c>
      <c r="AZ38" s="116">
        <v>283417</v>
      </c>
      <c r="BA38" s="116">
        <v>0</v>
      </c>
      <c r="BB38" s="116">
        <v>0</v>
      </c>
      <c r="BC38" s="116">
        <v>0</v>
      </c>
      <c r="BD38" s="116">
        <v>0</v>
      </c>
      <c r="BE38" s="116">
        <v>109424</v>
      </c>
      <c r="BF38" s="116">
        <f>SUM(AE38,+AM38,+BE38)</f>
        <v>467482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80673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431</v>
      </c>
      <c r="BV38" s="116">
        <v>431</v>
      </c>
      <c r="BW38" s="116">
        <v>0</v>
      </c>
      <c r="BX38" s="116">
        <v>0</v>
      </c>
      <c r="BY38" s="116">
        <v>0</v>
      </c>
      <c r="BZ38" s="116">
        <f>SUM(CA38:CD38)</f>
        <v>80242</v>
      </c>
      <c r="CA38" s="116">
        <v>0</v>
      </c>
      <c r="CB38" s="116">
        <v>80242</v>
      </c>
      <c r="CC38" s="116">
        <v>0</v>
      </c>
      <c r="CD38" s="116">
        <v>0</v>
      </c>
      <c r="CE38" s="116">
        <v>0</v>
      </c>
      <c r="CF38" s="116">
        <v>0</v>
      </c>
      <c r="CG38" s="116">
        <v>17467</v>
      </c>
      <c r="CH38" s="116">
        <f>SUM(BG38,+BO38,+CG38)</f>
        <v>98140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438731</v>
      </c>
      <c r="CR38" s="116">
        <f>SUM(AN38,+BP38)</f>
        <v>6674</v>
      </c>
      <c r="CS38" s="116">
        <f>SUM(AO38,+BQ38)</f>
        <v>6674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6664</v>
      </c>
      <c r="CX38" s="116">
        <f>SUM(AT38,+BV38)</f>
        <v>6664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425393</v>
      </c>
      <c r="DC38" s="116">
        <f>SUM(AY38,+CA38)</f>
        <v>61734</v>
      </c>
      <c r="DD38" s="116">
        <f>SUM(AZ38,+CB38)</f>
        <v>363659</v>
      </c>
      <c r="DE38" s="116">
        <f>SUM(BA38,+CC38)</f>
        <v>0</v>
      </c>
      <c r="DF38" s="116">
        <f>SUM(BB38,+CD38)</f>
        <v>0</v>
      </c>
      <c r="DG38" s="116">
        <f>SUM(BC38,+CE38)</f>
        <v>0</v>
      </c>
      <c r="DH38" s="116">
        <f>SUM(BD38,+CF38)</f>
        <v>0</v>
      </c>
      <c r="DI38" s="116">
        <f>SUM(BE38,+CG38)</f>
        <v>126891</v>
      </c>
      <c r="DJ38" s="116">
        <f>SUM(BF38,+CH38)</f>
        <v>565622</v>
      </c>
    </row>
    <row r="39" spans="1:114" ht="13.5" customHeight="1" x14ac:dyDescent="0.15">
      <c r="A39" s="114" t="s">
        <v>44</v>
      </c>
      <c r="B39" s="115" t="s">
        <v>415</v>
      </c>
      <c r="C39" s="114" t="s">
        <v>416</v>
      </c>
      <c r="D39" s="116">
        <f>SUM(E39,+L39)</f>
        <v>133363</v>
      </c>
      <c r="E39" s="116">
        <f>SUM(F39:I39,K39)</f>
        <v>22885</v>
      </c>
      <c r="F39" s="116">
        <v>0</v>
      </c>
      <c r="G39" s="116">
        <v>0</v>
      </c>
      <c r="H39" s="116">
        <v>8800</v>
      </c>
      <c r="I39" s="116">
        <v>11339</v>
      </c>
      <c r="J39" s="117" t="s">
        <v>423</v>
      </c>
      <c r="K39" s="116">
        <v>2746</v>
      </c>
      <c r="L39" s="116">
        <v>110478</v>
      </c>
      <c r="M39" s="116">
        <f>SUM(N39,+U39)</f>
        <v>23401</v>
      </c>
      <c r="N39" s="116">
        <f>SUM(O39:R39,T39)</f>
        <v>5</v>
      </c>
      <c r="O39" s="116">
        <v>0</v>
      </c>
      <c r="P39" s="116">
        <v>0</v>
      </c>
      <c r="Q39" s="116">
        <v>0</v>
      </c>
      <c r="R39" s="116">
        <v>5</v>
      </c>
      <c r="S39" s="117" t="s">
        <v>423</v>
      </c>
      <c r="T39" s="116">
        <v>0</v>
      </c>
      <c r="U39" s="116">
        <v>23396</v>
      </c>
      <c r="V39" s="116">
        <f>+SUM(D39,M39)</f>
        <v>156764</v>
      </c>
      <c r="W39" s="116">
        <f>+SUM(E39,N39)</f>
        <v>22890</v>
      </c>
      <c r="X39" s="116">
        <f>+SUM(F39,O39)</f>
        <v>0</v>
      </c>
      <c r="Y39" s="116">
        <f>+SUM(G39,P39)</f>
        <v>0</v>
      </c>
      <c r="Z39" s="116">
        <f>+SUM(H39,Q39)</f>
        <v>8800</v>
      </c>
      <c r="AA39" s="116">
        <f>+SUM(I39,R39)</f>
        <v>11344</v>
      </c>
      <c r="AB39" s="117" t="str">
        <f>IF(+SUM(J39,S39)=0,"-",+SUM(J39,S39))</f>
        <v>-</v>
      </c>
      <c r="AC39" s="116">
        <f>+SUM(K39,T39)</f>
        <v>2746</v>
      </c>
      <c r="AD39" s="116">
        <f>+SUM(L39,U39)</f>
        <v>133874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3419</v>
      </c>
      <c r="AM39" s="116">
        <f>SUM(AN39,AS39,AW39,AX39,BD39)</f>
        <v>86547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17425</v>
      </c>
      <c r="AT39" s="116">
        <v>3196</v>
      </c>
      <c r="AU39" s="116">
        <v>0</v>
      </c>
      <c r="AV39" s="116">
        <v>14229</v>
      </c>
      <c r="AW39" s="116">
        <v>6149</v>
      </c>
      <c r="AX39" s="116">
        <f>SUM(AY39:BB39)</f>
        <v>62973</v>
      </c>
      <c r="AY39" s="116">
        <v>29037</v>
      </c>
      <c r="AZ39" s="116">
        <v>1399</v>
      </c>
      <c r="BA39" s="116">
        <v>32537</v>
      </c>
      <c r="BB39" s="116">
        <v>0</v>
      </c>
      <c r="BC39" s="116">
        <v>43397</v>
      </c>
      <c r="BD39" s="116">
        <v>0</v>
      </c>
      <c r="BE39" s="116">
        <v>0</v>
      </c>
      <c r="BF39" s="116">
        <f>SUM(AE39,+AM39,+BE39)</f>
        <v>86547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23401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3419</v>
      </c>
      <c r="CQ39" s="116">
        <f>SUM(AM39,+BO39)</f>
        <v>86547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17425</v>
      </c>
      <c r="CX39" s="116">
        <f>SUM(AT39,+BV39)</f>
        <v>3196</v>
      </c>
      <c r="CY39" s="116">
        <f>SUM(AU39,+BW39)</f>
        <v>0</v>
      </c>
      <c r="CZ39" s="116">
        <f>SUM(AV39,+BX39)</f>
        <v>14229</v>
      </c>
      <c r="DA39" s="116">
        <f>SUM(AW39,+BY39)</f>
        <v>6149</v>
      </c>
      <c r="DB39" s="116">
        <f>SUM(AX39,+BZ39)</f>
        <v>62973</v>
      </c>
      <c r="DC39" s="116">
        <f>SUM(AY39,+CA39)</f>
        <v>29037</v>
      </c>
      <c r="DD39" s="116">
        <f>SUM(AZ39,+CB39)</f>
        <v>1399</v>
      </c>
      <c r="DE39" s="116">
        <f>SUM(BA39,+CC39)</f>
        <v>32537</v>
      </c>
      <c r="DF39" s="116">
        <f>SUM(BB39,+CD39)</f>
        <v>0</v>
      </c>
      <c r="DG39" s="116">
        <f>SUM(BC39,+CE39)</f>
        <v>66798</v>
      </c>
      <c r="DH39" s="116">
        <f>SUM(BD39,+CF39)</f>
        <v>0</v>
      </c>
      <c r="DI39" s="116">
        <f>SUM(BE39,+CG39)</f>
        <v>0</v>
      </c>
      <c r="DJ39" s="116">
        <f>SUM(BF39,+CH39)</f>
        <v>86547</v>
      </c>
    </row>
    <row r="40" spans="1:114" ht="13.5" customHeight="1" x14ac:dyDescent="0.15">
      <c r="A40" s="114" t="s">
        <v>44</v>
      </c>
      <c r="B40" s="115" t="s">
        <v>419</v>
      </c>
      <c r="C40" s="114" t="s">
        <v>420</v>
      </c>
      <c r="D40" s="116">
        <f>SUM(E40,+L40)</f>
        <v>28076</v>
      </c>
      <c r="E40" s="116">
        <f>SUM(F40:I40,K40)</f>
        <v>3511</v>
      </c>
      <c r="F40" s="116">
        <v>0</v>
      </c>
      <c r="G40" s="116">
        <v>0</v>
      </c>
      <c r="H40" s="116">
        <v>0</v>
      </c>
      <c r="I40" s="116">
        <v>1562</v>
      </c>
      <c r="J40" s="117" t="s">
        <v>423</v>
      </c>
      <c r="K40" s="116">
        <v>1949</v>
      </c>
      <c r="L40" s="116">
        <v>24565</v>
      </c>
      <c r="M40" s="116">
        <f>SUM(N40,+U40)</f>
        <v>13360</v>
      </c>
      <c r="N40" s="116">
        <f>SUM(O40:R40,T40)</f>
        <v>1120</v>
      </c>
      <c r="O40" s="116">
        <v>0</v>
      </c>
      <c r="P40" s="116">
        <v>0</v>
      </c>
      <c r="Q40" s="116">
        <v>0</v>
      </c>
      <c r="R40" s="116">
        <v>1120</v>
      </c>
      <c r="S40" s="117" t="s">
        <v>423</v>
      </c>
      <c r="T40" s="116">
        <v>0</v>
      </c>
      <c r="U40" s="116">
        <v>12240</v>
      </c>
      <c r="V40" s="116">
        <f>+SUM(D40,M40)</f>
        <v>41436</v>
      </c>
      <c r="W40" s="116">
        <f>+SUM(E40,N40)</f>
        <v>4631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2682</v>
      </c>
      <c r="AB40" s="117" t="str">
        <f>IF(+SUM(J40,S40)=0,"-",+SUM(J40,S40))</f>
        <v>-</v>
      </c>
      <c r="AC40" s="116">
        <f>+SUM(K40,T40)</f>
        <v>1949</v>
      </c>
      <c r="AD40" s="116">
        <f>+SUM(L40,U40)</f>
        <v>36805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3141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3141</v>
      </c>
      <c r="AY40" s="116">
        <v>3141</v>
      </c>
      <c r="AZ40" s="116">
        <v>0</v>
      </c>
      <c r="BA40" s="116">
        <v>0</v>
      </c>
      <c r="BB40" s="116">
        <v>0</v>
      </c>
      <c r="BC40" s="116">
        <v>24444</v>
      </c>
      <c r="BD40" s="116">
        <v>0</v>
      </c>
      <c r="BE40" s="116">
        <v>491</v>
      </c>
      <c r="BF40" s="116">
        <f>SUM(AE40,+AM40,+BE40)</f>
        <v>3632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12656</v>
      </c>
      <c r="CF40" s="116">
        <v>0</v>
      </c>
      <c r="CG40" s="116">
        <v>704</v>
      </c>
      <c r="CH40" s="116">
        <f>SUM(BG40,+BO40,+CG40)</f>
        <v>704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3141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3141</v>
      </c>
      <c r="DC40" s="116">
        <f>SUM(AY40,+CA40)</f>
        <v>3141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37100</v>
      </c>
      <c r="DH40" s="116">
        <f>SUM(BD40,+CF40)</f>
        <v>0</v>
      </c>
      <c r="DI40" s="116">
        <f>SUM(BE40,+CG40)</f>
        <v>1195</v>
      </c>
      <c r="DJ40" s="116">
        <f>SUM(BF40,+CH40)</f>
        <v>4336</v>
      </c>
    </row>
    <row r="41" spans="1:114" ht="13.5" customHeight="1" x14ac:dyDescent="0.15">
      <c r="A41" s="114" t="s">
        <v>44</v>
      </c>
      <c r="B41" s="115" t="s">
        <v>421</v>
      </c>
      <c r="C41" s="114" t="s">
        <v>422</v>
      </c>
      <c r="D41" s="116">
        <f>SUM(E41,+L41)</f>
        <v>190794</v>
      </c>
      <c r="E41" s="116">
        <f>SUM(F41:I41,K41)</f>
        <v>23837</v>
      </c>
      <c r="F41" s="116">
        <v>0</v>
      </c>
      <c r="G41" s="116">
        <v>0</v>
      </c>
      <c r="H41" s="116">
        <v>0</v>
      </c>
      <c r="I41" s="116">
        <v>23837</v>
      </c>
      <c r="J41" s="117" t="s">
        <v>423</v>
      </c>
      <c r="K41" s="116">
        <v>0</v>
      </c>
      <c r="L41" s="116">
        <v>166957</v>
      </c>
      <c r="M41" s="116">
        <f>SUM(N41,+U41)</f>
        <v>162851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423</v>
      </c>
      <c r="T41" s="116">
        <v>0</v>
      </c>
      <c r="U41" s="116">
        <v>162851</v>
      </c>
      <c r="V41" s="116">
        <f>+SUM(D41,M41)</f>
        <v>353645</v>
      </c>
      <c r="W41" s="116">
        <f>+SUM(E41,N41)</f>
        <v>23837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23837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329808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6686</v>
      </c>
      <c r="AM41" s="116">
        <f>SUM(AN41,AS41,AW41,AX41,BD41)</f>
        <v>85982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85982</v>
      </c>
      <c r="AY41" s="116">
        <v>79994</v>
      </c>
      <c r="AZ41" s="116">
        <v>0</v>
      </c>
      <c r="BA41" s="116">
        <v>0</v>
      </c>
      <c r="BB41" s="116">
        <v>5988</v>
      </c>
      <c r="BC41" s="116">
        <v>98126</v>
      </c>
      <c r="BD41" s="116">
        <v>0</v>
      </c>
      <c r="BE41" s="116">
        <v>0</v>
      </c>
      <c r="BF41" s="116">
        <f>SUM(AE41,+AM41,+BE41)</f>
        <v>85982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162851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111684</v>
      </c>
      <c r="BV41" s="116">
        <v>0</v>
      </c>
      <c r="BW41" s="116">
        <v>111684</v>
      </c>
      <c r="BX41" s="116">
        <v>0</v>
      </c>
      <c r="BY41" s="116">
        <v>0</v>
      </c>
      <c r="BZ41" s="116">
        <f>SUM(CA41:CD41)</f>
        <v>51167</v>
      </c>
      <c r="CA41" s="116">
        <v>0</v>
      </c>
      <c r="CB41" s="116">
        <v>51167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162851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6686</v>
      </c>
      <c r="CQ41" s="116">
        <f>SUM(AM41,+BO41)</f>
        <v>248833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111684</v>
      </c>
      <c r="CX41" s="116">
        <f>SUM(AT41,+BV41)</f>
        <v>0</v>
      </c>
      <c r="CY41" s="116">
        <f>SUM(AU41,+BW41)</f>
        <v>111684</v>
      </c>
      <c r="CZ41" s="116">
        <f>SUM(AV41,+BX41)</f>
        <v>0</v>
      </c>
      <c r="DA41" s="116">
        <f>SUM(AW41,+BY41)</f>
        <v>0</v>
      </c>
      <c r="DB41" s="116">
        <f>SUM(AX41,+BZ41)</f>
        <v>137149</v>
      </c>
      <c r="DC41" s="116">
        <f>SUM(AY41,+CA41)</f>
        <v>79994</v>
      </c>
      <c r="DD41" s="116">
        <f>SUM(AZ41,+CB41)</f>
        <v>51167</v>
      </c>
      <c r="DE41" s="116">
        <f>SUM(BA41,+CC41)</f>
        <v>0</v>
      </c>
      <c r="DF41" s="116">
        <f>SUM(BB41,+CD41)</f>
        <v>5988</v>
      </c>
      <c r="DG41" s="116">
        <f>SUM(BC41,+CE41)</f>
        <v>98126</v>
      </c>
      <c r="DH41" s="116">
        <f>SUM(BD41,+CF41)</f>
        <v>0</v>
      </c>
      <c r="DI41" s="116">
        <f>SUM(BE41,+CG41)</f>
        <v>0</v>
      </c>
      <c r="DJ41" s="116">
        <f>SUM(BF41,+CH41)</f>
        <v>248833</v>
      </c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1">
    <sortCondition ref="A8:A41"/>
    <sortCondition ref="B8:B41"/>
    <sortCondition ref="C8:C4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0" man="1"/>
    <brk id="30" min="1" max="40" man="1"/>
    <brk id="38" min="1" max="40" man="1"/>
    <brk id="66" min="1" max="40" man="1"/>
    <brk id="94" min="1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高知県</v>
      </c>
      <c r="B7" s="132" t="str">
        <f>'廃棄物事業経費（市町村）'!B7</f>
        <v>39000</v>
      </c>
      <c r="C7" s="131" t="s">
        <v>33</v>
      </c>
      <c r="D7" s="133">
        <f>SUM(E7,+L7)</f>
        <v>2880859</v>
      </c>
      <c r="E7" s="133">
        <f>SUM(F7:I7)+K7</f>
        <v>2426897</v>
      </c>
      <c r="F7" s="133">
        <f t="shared" ref="F7:L7" si="0">SUM(F$8:F$57)</f>
        <v>794711</v>
      </c>
      <c r="G7" s="133">
        <f t="shared" si="0"/>
        <v>0</v>
      </c>
      <c r="H7" s="133">
        <f t="shared" si="0"/>
        <v>0</v>
      </c>
      <c r="I7" s="133">
        <f t="shared" si="0"/>
        <v>322275</v>
      </c>
      <c r="J7" s="133">
        <f t="shared" si="0"/>
        <v>2871709</v>
      </c>
      <c r="K7" s="133">
        <f t="shared" si="0"/>
        <v>1309911</v>
      </c>
      <c r="L7" s="133">
        <f t="shared" si="0"/>
        <v>453962</v>
      </c>
      <c r="M7" s="133">
        <f>SUM(N7,+U7)</f>
        <v>311888</v>
      </c>
      <c r="N7" s="133">
        <f>SUM(O7:R7,T7)</f>
        <v>252323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251520</v>
      </c>
      <c r="S7" s="133">
        <f t="shared" si="1"/>
        <v>722459</v>
      </c>
      <c r="T7" s="133">
        <f t="shared" si="1"/>
        <v>803</v>
      </c>
      <c r="U7" s="133">
        <f t="shared" si="1"/>
        <v>59565</v>
      </c>
      <c r="V7" s="133">
        <f t="shared" ref="V7:AD7" si="2">+SUM(D7,M7)</f>
        <v>3192747</v>
      </c>
      <c r="W7" s="133">
        <f t="shared" si="2"/>
        <v>2679220</v>
      </c>
      <c r="X7" s="133">
        <f t="shared" si="2"/>
        <v>794711</v>
      </c>
      <c r="Y7" s="133">
        <f t="shared" si="2"/>
        <v>0</v>
      </c>
      <c r="Z7" s="133">
        <f t="shared" si="2"/>
        <v>0</v>
      </c>
      <c r="AA7" s="133">
        <f t="shared" si="2"/>
        <v>573795</v>
      </c>
      <c r="AB7" s="133">
        <f t="shared" si="2"/>
        <v>3594168</v>
      </c>
      <c r="AC7" s="133">
        <f t="shared" si="2"/>
        <v>1310714</v>
      </c>
      <c r="AD7" s="133">
        <f t="shared" si="2"/>
        <v>513527</v>
      </c>
      <c r="AE7" s="133">
        <f>SUM(AF7,+AK7)</f>
        <v>2118251</v>
      </c>
      <c r="AF7" s="133">
        <f>SUM(AG7:AJ7)</f>
        <v>2118251</v>
      </c>
      <c r="AG7" s="133">
        <f>SUM(AG$8:AG$57)</f>
        <v>0</v>
      </c>
      <c r="AH7" s="133">
        <f>SUM(AH$8:AH$57)</f>
        <v>2118251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3521611</v>
      </c>
      <c r="AN7" s="133">
        <f>SUM(AO7:AR7)</f>
        <v>465082</v>
      </c>
      <c r="AO7" s="133">
        <f>SUM(AO$8:AO$57)</f>
        <v>137214</v>
      </c>
      <c r="AP7" s="133">
        <f>SUM(AP$8:AP$57)</f>
        <v>1036</v>
      </c>
      <c r="AQ7" s="133">
        <f>SUM(AQ$8:AQ$57)</f>
        <v>320185</v>
      </c>
      <c r="AR7" s="133">
        <f>SUM(AR$8:AR$57)</f>
        <v>6647</v>
      </c>
      <c r="AS7" s="133">
        <f>SUM(AT7:AV7)</f>
        <v>1539342</v>
      </c>
      <c r="AT7" s="133">
        <f>SUM(AT$8:AT$57)</f>
        <v>6675</v>
      </c>
      <c r="AU7" s="133">
        <f>SUM(AU$8:AU$57)</f>
        <v>1491759</v>
      </c>
      <c r="AV7" s="133">
        <f>SUM(AV$8:AV$57)</f>
        <v>40908</v>
      </c>
      <c r="AW7" s="133">
        <f>SUM(AW$8:AW$57)</f>
        <v>2067</v>
      </c>
      <c r="AX7" s="133">
        <f>SUM(AY7:BB7)</f>
        <v>1515120</v>
      </c>
      <c r="AY7" s="133">
        <f>SUM(AY$8:AY$57)</f>
        <v>37184</v>
      </c>
      <c r="AZ7" s="133">
        <f>SUM(AZ$8:AZ$57)</f>
        <v>1301237</v>
      </c>
      <c r="BA7" s="133">
        <f>SUM(BA$8:BA$57)</f>
        <v>167368</v>
      </c>
      <c r="BB7" s="133">
        <f>SUM(BB$8:BB$57)</f>
        <v>9331</v>
      </c>
      <c r="BC7" s="136" t="s">
        <v>312</v>
      </c>
      <c r="BD7" s="133">
        <f>SUM(BD$8:BD$57)</f>
        <v>0</v>
      </c>
      <c r="BE7" s="133">
        <f>SUM(BE$8:BE$57)</f>
        <v>112706</v>
      </c>
      <c r="BF7" s="133">
        <f>SUM(AE7,+AM7,+BE7)</f>
        <v>5752568</v>
      </c>
      <c r="BG7" s="133">
        <f>SUM(BH7,+BM7)</f>
        <v>4887</v>
      </c>
      <c r="BH7" s="133">
        <f>SUM(BI7:BL7)</f>
        <v>4887</v>
      </c>
      <c r="BI7" s="133">
        <f>SUM(BI$8:BI$57)</f>
        <v>0</v>
      </c>
      <c r="BJ7" s="133">
        <f>SUM(BJ$8:BJ$57)</f>
        <v>4887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946653</v>
      </c>
      <c r="BP7" s="133">
        <f>SUM(BQ7:BT7)</f>
        <v>193667</v>
      </c>
      <c r="BQ7" s="133">
        <f>SUM(BQ$8:BQ$57)</f>
        <v>142367</v>
      </c>
      <c r="BR7" s="133">
        <f>SUM(BR$8:BR$57)</f>
        <v>0</v>
      </c>
      <c r="BS7" s="133">
        <f>SUM(BS$8:BS$57)</f>
        <v>51300</v>
      </c>
      <c r="BT7" s="133">
        <f>SUM(BT$8:BT$57)</f>
        <v>0</v>
      </c>
      <c r="BU7" s="133">
        <f>SUM(BV7:BX7)</f>
        <v>402964</v>
      </c>
      <c r="BV7" s="133">
        <f>SUM(BV$8:BV$57)</f>
        <v>437</v>
      </c>
      <c r="BW7" s="133">
        <f>SUM(BW$8:BW$57)</f>
        <v>402527</v>
      </c>
      <c r="BX7" s="133">
        <f>SUM(BX$8:BX$57)</f>
        <v>0</v>
      </c>
      <c r="BY7" s="133">
        <f>SUM(BY$8:BY$57)</f>
        <v>3000</v>
      </c>
      <c r="BZ7" s="133">
        <f>SUM(CA7:CD7)</f>
        <v>346444</v>
      </c>
      <c r="CA7" s="133">
        <f>SUM(CA$8:CA$57)</f>
        <v>58825</v>
      </c>
      <c r="CB7" s="133">
        <f>SUM(CB$8:CB$57)</f>
        <v>152153</v>
      </c>
      <c r="CC7" s="133">
        <f>SUM(CC$8:CC$57)</f>
        <v>0</v>
      </c>
      <c r="CD7" s="133">
        <f>SUM(CD$8:CD$57)</f>
        <v>135466</v>
      </c>
      <c r="CE7" s="136" t="s">
        <v>311</v>
      </c>
      <c r="CF7" s="133">
        <f>SUM(CF$8:CF$57)</f>
        <v>578</v>
      </c>
      <c r="CG7" s="133">
        <f>SUM(CG$8:CG$57)</f>
        <v>82807</v>
      </c>
      <c r="CH7" s="133">
        <f>SUM(BG7,+BO7,+CG7)</f>
        <v>1034347</v>
      </c>
      <c r="CI7" s="133">
        <f t="shared" ref="CI7:CO7" si="3">SUM(AE7,+BG7)</f>
        <v>2123138</v>
      </c>
      <c r="CJ7" s="133">
        <f>SUM(AF7,+BH7)</f>
        <v>2123138</v>
      </c>
      <c r="CK7" s="133">
        <f t="shared" si="3"/>
        <v>0</v>
      </c>
      <c r="CL7" s="133">
        <f t="shared" si="3"/>
        <v>2123138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4468264</v>
      </c>
      <c r="CR7" s="133">
        <f t="shared" si="4"/>
        <v>658749</v>
      </c>
      <c r="CS7" s="133">
        <f t="shared" si="4"/>
        <v>279581</v>
      </c>
      <c r="CT7" s="133">
        <f t="shared" si="4"/>
        <v>1036</v>
      </c>
      <c r="CU7" s="133">
        <f t="shared" si="4"/>
        <v>371485</v>
      </c>
      <c r="CV7" s="133">
        <f t="shared" si="4"/>
        <v>6647</v>
      </c>
      <c r="CW7" s="133">
        <f t="shared" si="4"/>
        <v>1942306</v>
      </c>
      <c r="CX7" s="133">
        <f t="shared" si="4"/>
        <v>7112</v>
      </c>
      <c r="CY7" s="133">
        <f t="shared" si="4"/>
        <v>1894286</v>
      </c>
      <c r="CZ7" s="133">
        <f t="shared" si="4"/>
        <v>40908</v>
      </c>
      <c r="DA7" s="133">
        <f t="shared" si="4"/>
        <v>5067</v>
      </c>
      <c r="DB7" s="133">
        <f t="shared" si="4"/>
        <v>1861564</v>
      </c>
      <c r="DC7" s="133">
        <f t="shared" si="4"/>
        <v>96009</v>
      </c>
      <c r="DD7" s="133">
        <f t="shared" si="4"/>
        <v>1453390</v>
      </c>
      <c r="DE7" s="133">
        <f t="shared" si="4"/>
        <v>167368</v>
      </c>
      <c r="DF7" s="133">
        <f t="shared" si="4"/>
        <v>144797</v>
      </c>
      <c r="DG7" s="136" t="s">
        <v>311</v>
      </c>
      <c r="DH7" s="133">
        <f>SUM(BD7,+CF7)</f>
        <v>578</v>
      </c>
      <c r="DI7" s="133">
        <f>SUM(BE7,+CG7)</f>
        <v>195513</v>
      </c>
      <c r="DJ7" s="133">
        <f>SUM(BF7,+CH7)</f>
        <v>6786915</v>
      </c>
    </row>
    <row r="8" spans="1:114" ht="13.5" customHeight="1" x14ac:dyDescent="0.15">
      <c r="A8" s="114" t="s">
        <v>44</v>
      </c>
      <c r="B8" s="115" t="s">
        <v>361</v>
      </c>
      <c r="C8" s="114" t="s">
        <v>365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35500</v>
      </c>
      <c r="N8" s="116">
        <f>SUM(O8:R8,T8)</f>
        <v>19345</v>
      </c>
      <c r="O8" s="116">
        <v>0</v>
      </c>
      <c r="P8" s="116">
        <v>0</v>
      </c>
      <c r="Q8" s="116">
        <v>0</v>
      </c>
      <c r="R8" s="116">
        <v>19344</v>
      </c>
      <c r="S8" s="116">
        <v>124000</v>
      </c>
      <c r="T8" s="116">
        <v>1</v>
      </c>
      <c r="U8" s="116">
        <v>16155</v>
      </c>
      <c r="V8" s="116">
        <f>+SUM(D8,M8)</f>
        <v>35500</v>
      </c>
      <c r="W8" s="116">
        <f>+SUM(E8,N8)</f>
        <v>19345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19344</v>
      </c>
      <c r="AB8" s="116">
        <f>+SUM(J8,S8)</f>
        <v>124000</v>
      </c>
      <c r="AC8" s="116">
        <f>+SUM(K8,T8)</f>
        <v>1</v>
      </c>
      <c r="AD8" s="116">
        <f>+SUM(L8,U8)</f>
        <v>16155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423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423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423</v>
      </c>
      <c r="BO8" s="116">
        <f>SUM(BP8,BU8,BY8,BZ8,CF8)</f>
        <v>159500</v>
      </c>
      <c r="BP8" s="116">
        <f>SUM(BQ8:BT8)</f>
        <v>42615</v>
      </c>
      <c r="BQ8" s="116">
        <v>42615</v>
      </c>
      <c r="BR8" s="116">
        <v>0</v>
      </c>
      <c r="BS8" s="116">
        <v>0</v>
      </c>
      <c r="BT8" s="116">
        <v>0</v>
      </c>
      <c r="BU8" s="116">
        <f>SUM(BV8:BX8)</f>
        <v>113572</v>
      </c>
      <c r="BV8" s="116">
        <v>0</v>
      </c>
      <c r="BW8" s="116">
        <v>113572</v>
      </c>
      <c r="BX8" s="116">
        <v>0</v>
      </c>
      <c r="BY8" s="116">
        <v>0</v>
      </c>
      <c r="BZ8" s="116">
        <f>SUM(CA8:CD8)</f>
        <v>3313</v>
      </c>
      <c r="CA8" s="116">
        <v>3313</v>
      </c>
      <c r="CB8" s="116">
        <v>0</v>
      </c>
      <c r="CC8" s="116">
        <v>0</v>
      </c>
      <c r="CD8" s="116">
        <v>0</v>
      </c>
      <c r="CE8" s="117" t="s">
        <v>423</v>
      </c>
      <c r="CF8" s="116">
        <v>0</v>
      </c>
      <c r="CG8" s="116">
        <v>0</v>
      </c>
      <c r="CH8" s="116">
        <f>SUM(BG8,+BO8,+CG8)</f>
        <v>159500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423</v>
      </c>
      <c r="CQ8" s="116">
        <f>SUM(AM8,+BO8)</f>
        <v>159500</v>
      </c>
      <c r="CR8" s="116">
        <f>SUM(AN8,+BP8)</f>
        <v>42615</v>
      </c>
      <c r="CS8" s="116">
        <f>SUM(AO8,+BQ8)</f>
        <v>42615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113572</v>
      </c>
      <c r="CX8" s="116">
        <f>SUM(AT8,+BV8)</f>
        <v>0</v>
      </c>
      <c r="CY8" s="116">
        <f>SUM(AU8,+BW8)</f>
        <v>113572</v>
      </c>
      <c r="CZ8" s="116">
        <f>SUM(AV8,+BX8)</f>
        <v>0</v>
      </c>
      <c r="DA8" s="116">
        <f>SUM(AW8,+BY8)</f>
        <v>0</v>
      </c>
      <c r="DB8" s="116">
        <f>SUM(AX8,+BZ8)</f>
        <v>3313</v>
      </c>
      <c r="DC8" s="116">
        <f>SUM(AY8,+CA8)</f>
        <v>3313</v>
      </c>
      <c r="DD8" s="116">
        <f>SUM(AZ8,+CB8)</f>
        <v>0</v>
      </c>
      <c r="DE8" s="116">
        <f>SUM(BA8,+CC8)</f>
        <v>0</v>
      </c>
      <c r="DF8" s="116">
        <f>SUM(BB8,+CD8)</f>
        <v>0</v>
      </c>
      <c r="DG8" s="117" t="s">
        <v>423</v>
      </c>
      <c r="DH8" s="116">
        <f>SUM(BD8,+CF8)</f>
        <v>0</v>
      </c>
      <c r="DI8" s="116">
        <f>SUM(BE8,+CG8)</f>
        <v>0</v>
      </c>
      <c r="DJ8" s="116">
        <f>SUM(BF8,+CH8)</f>
        <v>159500</v>
      </c>
    </row>
    <row r="9" spans="1:114" ht="13.5" customHeight="1" x14ac:dyDescent="0.15">
      <c r="A9" s="114" t="s">
        <v>44</v>
      </c>
      <c r="B9" s="115" t="s">
        <v>341</v>
      </c>
      <c r="C9" s="114" t="s">
        <v>342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92794</v>
      </c>
      <c r="N9" s="116">
        <f>SUM(O9:R9,T9)</f>
        <v>64801</v>
      </c>
      <c r="O9" s="116">
        <v>0</v>
      </c>
      <c r="P9" s="116">
        <v>0</v>
      </c>
      <c r="Q9" s="116">
        <v>0</v>
      </c>
      <c r="R9" s="116">
        <v>64801</v>
      </c>
      <c r="S9" s="116">
        <v>150000</v>
      </c>
      <c r="T9" s="116">
        <v>0</v>
      </c>
      <c r="U9" s="116">
        <v>27993</v>
      </c>
      <c r="V9" s="116">
        <f>+SUM(D9,M9)</f>
        <v>92794</v>
      </c>
      <c r="W9" s="116">
        <f>+SUM(E9,N9)</f>
        <v>64801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64801</v>
      </c>
      <c r="AB9" s="116">
        <f>+SUM(J9,S9)</f>
        <v>150000</v>
      </c>
      <c r="AC9" s="116">
        <f>+SUM(K9,T9)</f>
        <v>0</v>
      </c>
      <c r="AD9" s="116">
        <f>+SUM(L9,U9)</f>
        <v>27993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423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423</v>
      </c>
      <c r="BD9" s="116">
        <v>0</v>
      </c>
      <c r="BE9" s="116">
        <v>0</v>
      </c>
      <c r="BF9" s="116">
        <f>SUM(AE9,+AM9,+BE9)</f>
        <v>0</v>
      </c>
      <c r="BG9" s="116">
        <f>SUM(BH9,+BM9)</f>
        <v>4887</v>
      </c>
      <c r="BH9" s="116">
        <f>SUM(BI9:BL9)</f>
        <v>4887</v>
      </c>
      <c r="BI9" s="116">
        <v>0</v>
      </c>
      <c r="BJ9" s="116">
        <v>4887</v>
      </c>
      <c r="BK9" s="116">
        <v>0</v>
      </c>
      <c r="BL9" s="116">
        <v>0</v>
      </c>
      <c r="BM9" s="116">
        <v>0</v>
      </c>
      <c r="BN9" s="117" t="s">
        <v>423</v>
      </c>
      <c r="BO9" s="116">
        <f>SUM(BP9,BU9,BY9,BZ9,CF9)</f>
        <v>176205</v>
      </c>
      <c r="BP9" s="116">
        <f>SUM(BQ9:BT9)</f>
        <v>45064</v>
      </c>
      <c r="BQ9" s="116">
        <v>45064</v>
      </c>
      <c r="BR9" s="116">
        <v>0</v>
      </c>
      <c r="BS9" s="116">
        <v>0</v>
      </c>
      <c r="BT9" s="116">
        <v>0</v>
      </c>
      <c r="BU9" s="116">
        <f>SUM(BV9:BX9)</f>
        <v>92495</v>
      </c>
      <c r="BV9" s="116">
        <v>437</v>
      </c>
      <c r="BW9" s="116">
        <v>92058</v>
      </c>
      <c r="BX9" s="116">
        <v>0</v>
      </c>
      <c r="BY9" s="116">
        <v>0</v>
      </c>
      <c r="BZ9" s="116">
        <f>SUM(CA9:CD9)</f>
        <v>38646</v>
      </c>
      <c r="CA9" s="116">
        <v>2831</v>
      </c>
      <c r="CB9" s="116">
        <v>35815</v>
      </c>
      <c r="CC9" s="116">
        <v>0</v>
      </c>
      <c r="CD9" s="116">
        <v>0</v>
      </c>
      <c r="CE9" s="117" t="s">
        <v>423</v>
      </c>
      <c r="CF9" s="116">
        <v>0</v>
      </c>
      <c r="CG9" s="116">
        <v>61702</v>
      </c>
      <c r="CH9" s="116">
        <f>SUM(BG9,+BO9,+CG9)</f>
        <v>242794</v>
      </c>
      <c r="CI9" s="116">
        <f>SUM(AE9,+BG9)</f>
        <v>4887</v>
      </c>
      <c r="CJ9" s="116">
        <f>SUM(AF9,+BH9)</f>
        <v>4887</v>
      </c>
      <c r="CK9" s="116">
        <f>SUM(AG9,+BI9)</f>
        <v>0</v>
      </c>
      <c r="CL9" s="116">
        <f>SUM(AH9,+BJ9)</f>
        <v>4887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423</v>
      </c>
      <c r="CQ9" s="116">
        <f>SUM(AM9,+BO9)</f>
        <v>176205</v>
      </c>
      <c r="CR9" s="116">
        <f>SUM(AN9,+BP9)</f>
        <v>45064</v>
      </c>
      <c r="CS9" s="116">
        <f>SUM(AO9,+BQ9)</f>
        <v>45064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92495</v>
      </c>
      <c r="CX9" s="116">
        <f>SUM(AT9,+BV9)</f>
        <v>437</v>
      </c>
      <c r="CY9" s="116">
        <f>SUM(AU9,+BW9)</f>
        <v>92058</v>
      </c>
      <c r="CZ9" s="116">
        <f>SUM(AV9,+BX9)</f>
        <v>0</v>
      </c>
      <c r="DA9" s="116">
        <f>SUM(AW9,+BY9)</f>
        <v>0</v>
      </c>
      <c r="DB9" s="116">
        <f>SUM(AX9,+BZ9)</f>
        <v>38646</v>
      </c>
      <c r="DC9" s="116">
        <f>SUM(AY9,+CA9)</f>
        <v>2831</v>
      </c>
      <c r="DD9" s="116">
        <f>SUM(AZ9,+CB9)</f>
        <v>35815</v>
      </c>
      <c r="DE9" s="116">
        <f>SUM(BA9,+CC9)</f>
        <v>0</v>
      </c>
      <c r="DF9" s="116">
        <f>SUM(BB9,+CD9)</f>
        <v>0</v>
      </c>
      <c r="DG9" s="117" t="s">
        <v>423</v>
      </c>
      <c r="DH9" s="116">
        <f>SUM(BD9,+CF9)</f>
        <v>0</v>
      </c>
      <c r="DI9" s="116">
        <f>SUM(BE9,+CG9)</f>
        <v>61702</v>
      </c>
      <c r="DJ9" s="116">
        <f>SUM(BF9,+CH9)</f>
        <v>242794</v>
      </c>
    </row>
    <row r="10" spans="1:114" ht="13.5" customHeight="1" x14ac:dyDescent="0.15">
      <c r="A10" s="114" t="s">
        <v>44</v>
      </c>
      <c r="B10" s="115" t="s">
        <v>397</v>
      </c>
      <c r="C10" s="114" t="s">
        <v>398</v>
      </c>
      <c r="D10" s="116">
        <f>SUM(E10,+L10)</f>
        <v>71004</v>
      </c>
      <c r="E10" s="116">
        <f>SUM(F10:I10)+K10</f>
        <v>58591</v>
      </c>
      <c r="F10" s="116">
        <v>0</v>
      </c>
      <c r="G10" s="116">
        <v>0</v>
      </c>
      <c r="H10" s="116">
        <v>0</v>
      </c>
      <c r="I10" s="116">
        <v>44258</v>
      </c>
      <c r="J10" s="116">
        <v>94828</v>
      </c>
      <c r="K10" s="116">
        <v>14333</v>
      </c>
      <c r="L10" s="116">
        <v>12413</v>
      </c>
      <c r="M10" s="116">
        <f>SUM(N10,+U10)</f>
        <v>80458</v>
      </c>
      <c r="N10" s="116">
        <f>SUM(O10:R10,T10)</f>
        <v>74899</v>
      </c>
      <c r="O10" s="116">
        <v>0</v>
      </c>
      <c r="P10" s="116">
        <v>0</v>
      </c>
      <c r="Q10" s="116">
        <v>0</v>
      </c>
      <c r="R10" s="116">
        <v>74899</v>
      </c>
      <c r="S10" s="116">
        <v>33151</v>
      </c>
      <c r="T10" s="116">
        <v>0</v>
      </c>
      <c r="U10" s="116">
        <v>5559</v>
      </c>
      <c r="V10" s="116">
        <f>+SUM(D10,M10)</f>
        <v>151462</v>
      </c>
      <c r="W10" s="116">
        <f>+SUM(E10,N10)</f>
        <v>133490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119157</v>
      </c>
      <c r="AB10" s="116">
        <f>+SUM(J10,S10)</f>
        <v>127979</v>
      </c>
      <c r="AC10" s="116">
        <f>+SUM(K10,T10)</f>
        <v>14333</v>
      </c>
      <c r="AD10" s="116">
        <f>+SUM(L10,U10)</f>
        <v>17972</v>
      </c>
      <c r="AE10" s="116">
        <f>SUM(AF10,+AK10)</f>
        <v>5918</v>
      </c>
      <c r="AF10" s="116">
        <f>SUM(AG10:AJ10)</f>
        <v>5918</v>
      </c>
      <c r="AG10" s="116">
        <v>0</v>
      </c>
      <c r="AH10" s="116">
        <v>5918</v>
      </c>
      <c r="AI10" s="116">
        <v>0</v>
      </c>
      <c r="AJ10" s="116">
        <v>0</v>
      </c>
      <c r="AK10" s="116">
        <v>0</v>
      </c>
      <c r="AL10" s="117" t="s">
        <v>423</v>
      </c>
      <c r="AM10" s="116">
        <f>SUM(AN10,AS10,AW10,AX10,BD10)</f>
        <v>150641</v>
      </c>
      <c r="AN10" s="116">
        <f>SUM(AO10:AR10)</f>
        <v>62283</v>
      </c>
      <c r="AO10" s="116">
        <v>19148</v>
      </c>
      <c r="AP10" s="116">
        <v>0</v>
      </c>
      <c r="AQ10" s="116">
        <v>36488</v>
      </c>
      <c r="AR10" s="116">
        <v>6647</v>
      </c>
      <c r="AS10" s="116">
        <f>SUM(AT10:AV10)</f>
        <v>43359</v>
      </c>
      <c r="AT10" s="116">
        <v>0</v>
      </c>
      <c r="AU10" s="116">
        <v>41968</v>
      </c>
      <c r="AV10" s="116">
        <v>1391</v>
      </c>
      <c r="AW10" s="116">
        <v>0</v>
      </c>
      <c r="AX10" s="116">
        <f>SUM(AY10:BB10)</f>
        <v>44999</v>
      </c>
      <c r="AY10" s="116">
        <v>0</v>
      </c>
      <c r="AZ10" s="116">
        <v>16770</v>
      </c>
      <c r="BA10" s="116">
        <v>28229</v>
      </c>
      <c r="BB10" s="116">
        <v>0</v>
      </c>
      <c r="BC10" s="117" t="s">
        <v>423</v>
      </c>
      <c r="BD10" s="116">
        <v>0</v>
      </c>
      <c r="BE10" s="116">
        <v>9273</v>
      </c>
      <c r="BF10" s="116">
        <f>SUM(AE10,+AM10,+BE10)</f>
        <v>165832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423</v>
      </c>
      <c r="BO10" s="116">
        <f>SUM(BP10,BU10,BY10,BZ10,CF10)</f>
        <v>109992</v>
      </c>
      <c r="BP10" s="116">
        <f>SUM(BQ10:BT10)</f>
        <v>35890</v>
      </c>
      <c r="BQ10" s="116">
        <v>35890</v>
      </c>
      <c r="BR10" s="116">
        <v>0</v>
      </c>
      <c r="BS10" s="116">
        <v>0</v>
      </c>
      <c r="BT10" s="116">
        <v>0</v>
      </c>
      <c r="BU10" s="116">
        <f>SUM(BV10:BX10)</f>
        <v>20843</v>
      </c>
      <c r="BV10" s="116">
        <v>0</v>
      </c>
      <c r="BW10" s="116">
        <v>20843</v>
      </c>
      <c r="BX10" s="116">
        <v>0</v>
      </c>
      <c r="BY10" s="116">
        <v>0</v>
      </c>
      <c r="BZ10" s="116">
        <f>SUM(CA10:CD10)</f>
        <v>52681</v>
      </c>
      <c r="CA10" s="116">
        <v>52681</v>
      </c>
      <c r="CB10" s="116">
        <v>0</v>
      </c>
      <c r="CC10" s="116">
        <v>0</v>
      </c>
      <c r="CD10" s="116">
        <v>0</v>
      </c>
      <c r="CE10" s="117" t="s">
        <v>423</v>
      </c>
      <c r="CF10" s="116">
        <v>578</v>
      </c>
      <c r="CG10" s="116">
        <v>3617</v>
      </c>
      <c r="CH10" s="116">
        <f>SUM(BG10,+BO10,+CG10)</f>
        <v>113609</v>
      </c>
      <c r="CI10" s="116">
        <f>SUM(AE10,+BG10)</f>
        <v>5918</v>
      </c>
      <c r="CJ10" s="116">
        <f>SUM(AF10,+BH10)</f>
        <v>5918</v>
      </c>
      <c r="CK10" s="116">
        <f>SUM(AG10,+BI10)</f>
        <v>0</v>
      </c>
      <c r="CL10" s="116">
        <f>SUM(AH10,+BJ10)</f>
        <v>5918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423</v>
      </c>
      <c r="CQ10" s="116">
        <f>SUM(AM10,+BO10)</f>
        <v>260633</v>
      </c>
      <c r="CR10" s="116">
        <f>SUM(AN10,+BP10)</f>
        <v>98173</v>
      </c>
      <c r="CS10" s="116">
        <f>SUM(AO10,+BQ10)</f>
        <v>55038</v>
      </c>
      <c r="CT10" s="116">
        <f>SUM(AP10,+BR10)</f>
        <v>0</v>
      </c>
      <c r="CU10" s="116">
        <f>SUM(AQ10,+BS10)</f>
        <v>36488</v>
      </c>
      <c r="CV10" s="116">
        <f>SUM(AR10,+BT10)</f>
        <v>6647</v>
      </c>
      <c r="CW10" s="116">
        <f>SUM(AS10,+BU10)</f>
        <v>64202</v>
      </c>
      <c r="CX10" s="116">
        <f>SUM(AT10,+BV10)</f>
        <v>0</v>
      </c>
      <c r="CY10" s="116">
        <f>SUM(AU10,+BW10)</f>
        <v>62811</v>
      </c>
      <c r="CZ10" s="116">
        <f>SUM(AV10,+BX10)</f>
        <v>1391</v>
      </c>
      <c r="DA10" s="116">
        <f>SUM(AW10,+BY10)</f>
        <v>0</v>
      </c>
      <c r="DB10" s="116">
        <f>SUM(AX10,+BZ10)</f>
        <v>97680</v>
      </c>
      <c r="DC10" s="116">
        <f>SUM(AY10,+CA10)</f>
        <v>52681</v>
      </c>
      <c r="DD10" s="116">
        <f>SUM(AZ10,+CB10)</f>
        <v>16770</v>
      </c>
      <c r="DE10" s="116">
        <f>SUM(BA10,+CC10)</f>
        <v>28229</v>
      </c>
      <c r="DF10" s="116">
        <f>SUM(BB10,+CD10)</f>
        <v>0</v>
      </c>
      <c r="DG10" s="117" t="s">
        <v>423</v>
      </c>
      <c r="DH10" s="116">
        <f>SUM(BD10,+CF10)</f>
        <v>578</v>
      </c>
      <c r="DI10" s="116">
        <f>SUM(BE10,+CG10)</f>
        <v>12890</v>
      </c>
      <c r="DJ10" s="116">
        <f>SUM(BF10,+CH10)</f>
        <v>279441</v>
      </c>
    </row>
    <row r="11" spans="1:114" ht="13.5" customHeight="1" x14ac:dyDescent="0.15">
      <c r="A11" s="114" t="s">
        <v>44</v>
      </c>
      <c r="B11" s="115" t="s">
        <v>335</v>
      </c>
      <c r="C11" s="114" t="s">
        <v>336</v>
      </c>
      <c r="D11" s="116">
        <f>SUM(E11,+L11)</f>
        <v>285272</v>
      </c>
      <c r="E11" s="116">
        <f>SUM(F11:I11)+K11</f>
        <v>25676</v>
      </c>
      <c r="F11" s="116">
        <v>0</v>
      </c>
      <c r="G11" s="116">
        <v>0</v>
      </c>
      <c r="H11" s="116">
        <v>0</v>
      </c>
      <c r="I11" s="116">
        <v>25676</v>
      </c>
      <c r="J11" s="116">
        <v>321761</v>
      </c>
      <c r="K11" s="116">
        <v>0</v>
      </c>
      <c r="L11" s="116">
        <v>259596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285272</v>
      </c>
      <c r="W11" s="116">
        <f>+SUM(E11,N11)</f>
        <v>25676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25676</v>
      </c>
      <c r="AB11" s="116">
        <f>+SUM(J11,S11)</f>
        <v>321761</v>
      </c>
      <c r="AC11" s="116">
        <f>+SUM(K11,T11)</f>
        <v>0</v>
      </c>
      <c r="AD11" s="116">
        <f>+SUM(L11,U11)</f>
        <v>259596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423</v>
      </c>
      <c r="AM11" s="116">
        <f>SUM(AN11,AS11,AW11,AX11,BD11)</f>
        <v>559314</v>
      </c>
      <c r="AN11" s="116">
        <f>SUM(AO11:AR11)</f>
        <v>145218</v>
      </c>
      <c r="AO11" s="116">
        <v>14432</v>
      </c>
      <c r="AP11" s="116">
        <v>0</v>
      </c>
      <c r="AQ11" s="116">
        <v>130786</v>
      </c>
      <c r="AR11" s="116">
        <v>0</v>
      </c>
      <c r="AS11" s="116">
        <f>SUM(AT11:AV11)</f>
        <v>123180</v>
      </c>
      <c r="AT11" s="116">
        <v>0</v>
      </c>
      <c r="AU11" s="116">
        <v>123180</v>
      </c>
      <c r="AV11" s="116">
        <v>0</v>
      </c>
      <c r="AW11" s="116">
        <v>0</v>
      </c>
      <c r="AX11" s="116">
        <f>SUM(AY11:BB11)</f>
        <v>290916</v>
      </c>
      <c r="AY11" s="116">
        <v>0</v>
      </c>
      <c r="AZ11" s="116">
        <v>235072</v>
      </c>
      <c r="BA11" s="116">
        <v>55844</v>
      </c>
      <c r="BB11" s="116">
        <v>0</v>
      </c>
      <c r="BC11" s="117" t="s">
        <v>423</v>
      </c>
      <c r="BD11" s="116">
        <v>0</v>
      </c>
      <c r="BE11" s="116">
        <v>47719</v>
      </c>
      <c r="BF11" s="116">
        <f>SUM(AE11,+AM11,+BE11)</f>
        <v>607033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423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423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423</v>
      </c>
      <c r="CQ11" s="116">
        <f>SUM(AM11,+BO11)</f>
        <v>559314</v>
      </c>
      <c r="CR11" s="116">
        <f>SUM(AN11,+BP11)</f>
        <v>145218</v>
      </c>
      <c r="CS11" s="116">
        <f>SUM(AO11,+BQ11)</f>
        <v>14432</v>
      </c>
      <c r="CT11" s="116">
        <f>SUM(AP11,+BR11)</f>
        <v>0</v>
      </c>
      <c r="CU11" s="116">
        <f>SUM(AQ11,+BS11)</f>
        <v>130786</v>
      </c>
      <c r="CV11" s="116">
        <f>SUM(AR11,+BT11)</f>
        <v>0</v>
      </c>
      <c r="CW11" s="116">
        <f>SUM(AS11,+BU11)</f>
        <v>123180</v>
      </c>
      <c r="CX11" s="116">
        <f>SUM(AT11,+BV11)</f>
        <v>0</v>
      </c>
      <c r="CY11" s="116">
        <f>SUM(AU11,+BW11)</f>
        <v>123180</v>
      </c>
      <c r="CZ11" s="116">
        <f>SUM(AV11,+BX11)</f>
        <v>0</v>
      </c>
      <c r="DA11" s="116">
        <f>SUM(AW11,+BY11)</f>
        <v>0</v>
      </c>
      <c r="DB11" s="116">
        <f>SUM(AX11,+BZ11)</f>
        <v>290916</v>
      </c>
      <c r="DC11" s="116">
        <f>SUM(AY11,+CA11)</f>
        <v>0</v>
      </c>
      <c r="DD11" s="116">
        <f>SUM(AZ11,+CB11)</f>
        <v>235072</v>
      </c>
      <c r="DE11" s="116">
        <f>SUM(BA11,+CC11)</f>
        <v>55844</v>
      </c>
      <c r="DF11" s="116">
        <f>SUM(BB11,+CD11)</f>
        <v>0</v>
      </c>
      <c r="DG11" s="117" t="s">
        <v>423</v>
      </c>
      <c r="DH11" s="116">
        <f>SUM(BD11,+CF11)</f>
        <v>0</v>
      </c>
      <c r="DI11" s="116">
        <f>SUM(BE11,+CG11)</f>
        <v>47719</v>
      </c>
      <c r="DJ11" s="116">
        <f>SUM(BF11,+CH11)</f>
        <v>607033</v>
      </c>
    </row>
    <row r="12" spans="1:114" ht="13.5" customHeight="1" x14ac:dyDescent="0.15">
      <c r="A12" s="114" t="s">
        <v>44</v>
      </c>
      <c r="B12" s="115" t="s">
        <v>351</v>
      </c>
      <c r="C12" s="114" t="s">
        <v>352</v>
      </c>
      <c r="D12" s="116">
        <f>SUM(E12,+L12)</f>
        <v>143569</v>
      </c>
      <c r="E12" s="116">
        <f>SUM(F12:I12)+K12</f>
        <v>101956</v>
      </c>
      <c r="F12" s="116">
        <v>0</v>
      </c>
      <c r="G12" s="116">
        <v>0</v>
      </c>
      <c r="H12" s="116">
        <v>0</v>
      </c>
      <c r="I12" s="116">
        <v>101956</v>
      </c>
      <c r="J12" s="116">
        <v>783964</v>
      </c>
      <c r="K12" s="116">
        <v>0</v>
      </c>
      <c r="L12" s="116">
        <v>41613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143569</v>
      </c>
      <c r="W12" s="116">
        <f>+SUM(E12,N12)</f>
        <v>101956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101956</v>
      </c>
      <c r="AB12" s="116">
        <f>+SUM(J12,S12)</f>
        <v>783964</v>
      </c>
      <c r="AC12" s="116">
        <f>+SUM(K12,T12)</f>
        <v>0</v>
      </c>
      <c r="AD12" s="116">
        <f>+SUM(L12,U12)</f>
        <v>41613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423</v>
      </c>
      <c r="AM12" s="116">
        <f>SUM(AN12,AS12,AW12,AX12,BD12)</f>
        <v>927533</v>
      </c>
      <c r="AN12" s="116">
        <f>SUM(AO12:AR12)</f>
        <v>48324</v>
      </c>
      <c r="AO12" s="116">
        <v>22002</v>
      </c>
      <c r="AP12" s="116">
        <v>0</v>
      </c>
      <c r="AQ12" s="116">
        <v>26322</v>
      </c>
      <c r="AR12" s="116">
        <v>0</v>
      </c>
      <c r="AS12" s="116">
        <f>SUM(AT12:AV12)</f>
        <v>372969</v>
      </c>
      <c r="AT12" s="116">
        <v>0</v>
      </c>
      <c r="AU12" s="116">
        <v>372969</v>
      </c>
      <c r="AV12" s="116">
        <v>0</v>
      </c>
      <c r="AW12" s="116">
        <v>0</v>
      </c>
      <c r="AX12" s="116">
        <f>SUM(AY12:BB12)</f>
        <v>506240</v>
      </c>
      <c r="AY12" s="116">
        <v>0</v>
      </c>
      <c r="AZ12" s="116">
        <v>422945</v>
      </c>
      <c r="BA12" s="116">
        <v>83295</v>
      </c>
      <c r="BB12" s="116">
        <v>0</v>
      </c>
      <c r="BC12" s="117" t="s">
        <v>423</v>
      </c>
      <c r="BD12" s="116">
        <v>0</v>
      </c>
      <c r="BE12" s="116">
        <v>0</v>
      </c>
      <c r="BF12" s="116">
        <f>SUM(AE12,+AM12,+BE12)</f>
        <v>927533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423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423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423</v>
      </c>
      <c r="CQ12" s="116">
        <f>SUM(AM12,+BO12)</f>
        <v>927533</v>
      </c>
      <c r="CR12" s="116">
        <f>SUM(AN12,+BP12)</f>
        <v>48324</v>
      </c>
      <c r="CS12" s="116">
        <f>SUM(AO12,+BQ12)</f>
        <v>22002</v>
      </c>
      <c r="CT12" s="116">
        <f>SUM(AP12,+BR12)</f>
        <v>0</v>
      </c>
      <c r="CU12" s="116">
        <f>SUM(AQ12,+BS12)</f>
        <v>26322</v>
      </c>
      <c r="CV12" s="116">
        <f>SUM(AR12,+BT12)</f>
        <v>0</v>
      </c>
      <c r="CW12" s="116">
        <f>SUM(AS12,+BU12)</f>
        <v>372969</v>
      </c>
      <c r="CX12" s="116">
        <f>SUM(AT12,+BV12)</f>
        <v>0</v>
      </c>
      <c r="CY12" s="116">
        <f>SUM(AU12,+BW12)</f>
        <v>372969</v>
      </c>
      <c r="CZ12" s="116">
        <f>SUM(AV12,+BX12)</f>
        <v>0</v>
      </c>
      <c r="DA12" s="116">
        <f>SUM(AW12,+BY12)</f>
        <v>0</v>
      </c>
      <c r="DB12" s="116">
        <f>SUM(AX12,+BZ12)</f>
        <v>506240</v>
      </c>
      <c r="DC12" s="116">
        <f>SUM(AY12,+CA12)</f>
        <v>0</v>
      </c>
      <c r="DD12" s="116">
        <f>SUM(AZ12,+CB12)</f>
        <v>422945</v>
      </c>
      <c r="DE12" s="116">
        <f>SUM(BA12,+CC12)</f>
        <v>83295</v>
      </c>
      <c r="DF12" s="116">
        <f>SUM(BB12,+CD12)</f>
        <v>0</v>
      </c>
      <c r="DG12" s="117" t="s">
        <v>423</v>
      </c>
      <c r="DH12" s="116">
        <f>SUM(BD12,+CF12)</f>
        <v>0</v>
      </c>
      <c r="DI12" s="116">
        <f>SUM(BE12,+CG12)</f>
        <v>0</v>
      </c>
      <c r="DJ12" s="116">
        <f>SUM(BF12,+CH12)</f>
        <v>927533</v>
      </c>
    </row>
    <row r="13" spans="1:114" ht="13.5" customHeight="1" x14ac:dyDescent="0.15">
      <c r="A13" s="114" t="s">
        <v>44</v>
      </c>
      <c r="B13" s="115" t="s">
        <v>357</v>
      </c>
      <c r="C13" s="114" t="s">
        <v>358</v>
      </c>
      <c r="D13" s="116">
        <f>SUM(E13,+L13)</f>
        <v>33258</v>
      </c>
      <c r="E13" s="116">
        <f>SUM(F13:I13)+K13</f>
        <v>33258</v>
      </c>
      <c r="F13" s="116">
        <v>0</v>
      </c>
      <c r="G13" s="116">
        <v>0</v>
      </c>
      <c r="H13" s="116">
        <v>0</v>
      </c>
      <c r="I13" s="116">
        <v>0</v>
      </c>
      <c r="J13" s="116">
        <v>17921</v>
      </c>
      <c r="K13" s="116">
        <v>33258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33258</v>
      </c>
      <c r="W13" s="116">
        <f>+SUM(E13,N13)</f>
        <v>33258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17921</v>
      </c>
      <c r="AC13" s="116">
        <f>+SUM(K13,T13)</f>
        <v>33258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423</v>
      </c>
      <c r="AM13" s="116">
        <f>SUM(AN13,AS13,AW13,AX13,BD13)</f>
        <v>51179</v>
      </c>
      <c r="AN13" s="116">
        <f>SUM(AO13:AR13)</f>
        <v>16709</v>
      </c>
      <c r="AO13" s="116">
        <v>11585</v>
      </c>
      <c r="AP13" s="116">
        <v>0</v>
      </c>
      <c r="AQ13" s="116">
        <v>5124</v>
      </c>
      <c r="AR13" s="116">
        <v>0</v>
      </c>
      <c r="AS13" s="116">
        <f>SUM(AT13:AV13)</f>
        <v>29795</v>
      </c>
      <c r="AT13" s="116">
        <v>0</v>
      </c>
      <c r="AU13" s="116">
        <v>29795</v>
      </c>
      <c r="AV13" s="116">
        <v>0</v>
      </c>
      <c r="AW13" s="116">
        <v>2067</v>
      </c>
      <c r="AX13" s="116">
        <f>SUM(AY13:BB13)</f>
        <v>2608</v>
      </c>
      <c r="AY13" s="116">
        <v>0</v>
      </c>
      <c r="AZ13" s="116">
        <v>2608</v>
      </c>
      <c r="BA13" s="116">
        <v>0</v>
      </c>
      <c r="BB13" s="116">
        <v>0</v>
      </c>
      <c r="BC13" s="117" t="s">
        <v>423</v>
      </c>
      <c r="BD13" s="116">
        <v>0</v>
      </c>
      <c r="BE13" s="116">
        <v>0</v>
      </c>
      <c r="BF13" s="116">
        <f>SUM(AE13,+AM13,+BE13)</f>
        <v>51179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423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423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423</v>
      </c>
      <c r="CQ13" s="116">
        <f>SUM(AM13,+BO13)</f>
        <v>51179</v>
      </c>
      <c r="CR13" s="116">
        <f>SUM(AN13,+BP13)</f>
        <v>16709</v>
      </c>
      <c r="CS13" s="116">
        <f>SUM(AO13,+BQ13)</f>
        <v>11585</v>
      </c>
      <c r="CT13" s="116">
        <f>SUM(AP13,+BR13)</f>
        <v>0</v>
      </c>
      <c r="CU13" s="116">
        <f>SUM(AQ13,+BS13)</f>
        <v>5124</v>
      </c>
      <c r="CV13" s="116">
        <f>SUM(AR13,+BT13)</f>
        <v>0</v>
      </c>
      <c r="CW13" s="116">
        <f>SUM(AS13,+BU13)</f>
        <v>29795</v>
      </c>
      <c r="CX13" s="116">
        <f>SUM(AT13,+BV13)</f>
        <v>0</v>
      </c>
      <c r="CY13" s="116">
        <f>SUM(AU13,+BW13)</f>
        <v>29795</v>
      </c>
      <c r="CZ13" s="116">
        <f>SUM(AV13,+BX13)</f>
        <v>0</v>
      </c>
      <c r="DA13" s="116">
        <f>SUM(AW13,+BY13)</f>
        <v>2067</v>
      </c>
      <c r="DB13" s="116">
        <f>SUM(AX13,+BZ13)</f>
        <v>2608</v>
      </c>
      <c r="DC13" s="116">
        <f>SUM(AY13,+CA13)</f>
        <v>0</v>
      </c>
      <c r="DD13" s="116">
        <f>SUM(AZ13,+CB13)</f>
        <v>2608</v>
      </c>
      <c r="DE13" s="116">
        <f>SUM(BA13,+CC13)</f>
        <v>0</v>
      </c>
      <c r="DF13" s="116">
        <f>SUM(BB13,+CD13)</f>
        <v>0</v>
      </c>
      <c r="DG13" s="117" t="s">
        <v>423</v>
      </c>
      <c r="DH13" s="116">
        <f>SUM(BD13,+CF13)</f>
        <v>0</v>
      </c>
      <c r="DI13" s="116">
        <f>SUM(BE13,+CG13)</f>
        <v>0</v>
      </c>
      <c r="DJ13" s="116">
        <f>SUM(BF13,+CH13)</f>
        <v>51179</v>
      </c>
    </row>
    <row r="14" spans="1:114" ht="13.5" customHeight="1" x14ac:dyDescent="0.15">
      <c r="A14" s="114" t="s">
        <v>44</v>
      </c>
      <c r="B14" s="115" t="s">
        <v>407</v>
      </c>
      <c r="C14" s="114" t="s">
        <v>408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109948</v>
      </c>
      <c r="K14" s="116">
        <v>0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0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109948</v>
      </c>
      <c r="AC14" s="116">
        <f>+SUM(K14,T14)</f>
        <v>0</v>
      </c>
      <c r="AD14" s="116">
        <f>+SUM(L14,U14)</f>
        <v>0</v>
      </c>
      <c r="AE14" s="116">
        <f>SUM(AF14,+AK14)</f>
        <v>109948</v>
      </c>
      <c r="AF14" s="116">
        <f>SUM(AG14:AJ14)</f>
        <v>109948</v>
      </c>
      <c r="AG14" s="116">
        <v>0</v>
      </c>
      <c r="AH14" s="116">
        <v>109948</v>
      </c>
      <c r="AI14" s="116">
        <v>0</v>
      </c>
      <c r="AJ14" s="116">
        <v>0</v>
      </c>
      <c r="AK14" s="116">
        <v>0</v>
      </c>
      <c r="AL14" s="117" t="s">
        <v>423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423</v>
      </c>
      <c r="BD14" s="116">
        <v>0</v>
      </c>
      <c r="BE14" s="116">
        <v>0</v>
      </c>
      <c r="BF14" s="116">
        <f>SUM(AE14,+AM14,+BE14)</f>
        <v>109948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423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423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109948</v>
      </c>
      <c r="CJ14" s="116">
        <f>SUM(AF14,+BH14)</f>
        <v>109948</v>
      </c>
      <c r="CK14" s="116">
        <f>SUM(AG14,+BI14)</f>
        <v>0</v>
      </c>
      <c r="CL14" s="116">
        <f>SUM(AH14,+BJ14)</f>
        <v>109948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423</v>
      </c>
      <c r="CQ14" s="116">
        <f>SUM(AM14,+BO14)</f>
        <v>0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423</v>
      </c>
      <c r="DH14" s="116">
        <f>SUM(BD14,+CF14)</f>
        <v>0</v>
      </c>
      <c r="DI14" s="116">
        <f>SUM(BE14,+CG14)</f>
        <v>0</v>
      </c>
      <c r="DJ14" s="116">
        <f>SUM(BF14,+CH14)</f>
        <v>109948</v>
      </c>
    </row>
    <row r="15" spans="1:114" ht="13.5" customHeight="1" x14ac:dyDescent="0.15">
      <c r="A15" s="114" t="s">
        <v>44</v>
      </c>
      <c r="B15" s="115" t="s">
        <v>345</v>
      </c>
      <c r="C15" s="114" t="s">
        <v>346</v>
      </c>
      <c r="D15" s="116">
        <f>SUM(E15,+L15)</f>
        <v>87491</v>
      </c>
      <c r="E15" s="116">
        <f>SUM(F15:I15)+K15</f>
        <v>85030</v>
      </c>
      <c r="F15" s="116">
        <v>0</v>
      </c>
      <c r="G15" s="116">
        <v>0</v>
      </c>
      <c r="H15" s="116">
        <v>0</v>
      </c>
      <c r="I15" s="116">
        <v>36069</v>
      </c>
      <c r="J15" s="116">
        <v>393842</v>
      </c>
      <c r="K15" s="116">
        <v>48961</v>
      </c>
      <c r="L15" s="116">
        <v>2461</v>
      </c>
      <c r="M15" s="116">
        <f>SUM(N15,+U15)</f>
        <v>39661</v>
      </c>
      <c r="N15" s="116">
        <f>SUM(O15:R15,T15)</f>
        <v>39349</v>
      </c>
      <c r="O15" s="116">
        <v>0</v>
      </c>
      <c r="P15" s="116">
        <v>0</v>
      </c>
      <c r="Q15" s="116">
        <v>0</v>
      </c>
      <c r="R15" s="116">
        <v>38549</v>
      </c>
      <c r="S15" s="116">
        <v>88370</v>
      </c>
      <c r="T15" s="116">
        <v>800</v>
      </c>
      <c r="U15" s="116">
        <v>312</v>
      </c>
      <c r="V15" s="116">
        <f>+SUM(D15,M15)</f>
        <v>127152</v>
      </c>
      <c r="W15" s="116">
        <f>+SUM(E15,N15)</f>
        <v>124379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74618</v>
      </c>
      <c r="AB15" s="116">
        <f>+SUM(J15,S15)</f>
        <v>482212</v>
      </c>
      <c r="AC15" s="116">
        <f>+SUM(K15,T15)</f>
        <v>49761</v>
      </c>
      <c r="AD15" s="116">
        <f>+SUM(L15,U15)</f>
        <v>2773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423</v>
      </c>
      <c r="AM15" s="116">
        <f>SUM(AN15,AS15,AW15,AX15,BD15)</f>
        <v>467243</v>
      </c>
      <c r="AN15" s="116">
        <f>SUM(AO15:AR15)</f>
        <v>66520</v>
      </c>
      <c r="AO15" s="116">
        <v>18142</v>
      </c>
      <c r="AP15" s="116">
        <v>0</v>
      </c>
      <c r="AQ15" s="116">
        <v>48378</v>
      </c>
      <c r="AR15" s="116">
        <v>0</v>
      </c>
      <c r="AS15" s="116">
        <f>SUM(AT15:AV15)</f>
        <v>379573</v>
      </c>
      <c r="AT15" s="116">
        <v>0</v>
      </c>
      <c r="AU15" s="116">
        <v>379573</v>
      </c>
      <c r="AV15" s="116">
        <v>0</v>
      </c>
      <c r="AW15" s="116">
        <v>0</v>
      </c>
      <c r="AX15" s="116">
        <f>SUM(AY15:BB15)</f>
        <v>21150</v>
      </c>
      <c r="AY15" s="116">
        <v>15167</v>
      </c>
      <c r="AZ15" s="116">
        <v>4573</v>
      </c>
      <c r="BA15" s="116">
        <v>0</v>
      </c>
      <c r="BB15" s="116">
        <v>1410</v>
      </c>
      <c r="BC15" s="117" t="s">
        <v>423</v>
      </c>
      <c r="BD15" s="116">
        <v>0</v>
      </c>
      <c r="BE15" s="116">
        <v>14090</v>
      </c>
      <c r="BF15" s="116">
        <f>SUM(AE15,+AM15,+BE15)</f>
        <v>481333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423</v>
      </c>
      <c r="BO15" s="116">
        <f>SUM(BP15,BU15,BY15,BZ15,CF15)</f>
        <v>122289</v>
      </c>
      <c r="BP15" s="116">
        <f>SUM(BQ15:BT15)</f>
        <v>29680</v>
      </c>
      <c r="BQ15" s="116">
        <v>7775</v>
      </c>
      <c r="BR15" s="116">
        <v>0</v>
      </c>
      <c r="BS15" s="116">
        <v>21905</v>
      </c>
      <c r="BT15" s="116">
        <v>0</v>
      </c>
      <c r="BU15" s="116">
        <f>SUM(BV15:BX15)</f>
        <v>80837</v>
      </c>
      <c r="BV15" s="116">
        <v>0</v>
      </c>
      <c r="BW15" s="116">
        <v>80837</v>
      </c>
      <c r="BX15" s="116">
        <v>0</v>
      </c>
      <c r="BY15" s="116">
        <v>3000</v>
      </c>
      <c r="BZ15" s="116">
        <f>SUM(CA15:CD15)</f>
        <v>8772</v>
      </c>
      <c r="CA15" s="116">
        <v>0</v>
      </c>
      <c r="CB15" s="116">
        <v>6628</v>
      </c>
      <c r="CC15" s="116">
        <v>0</v>
      </c>
      <c r="CD15" s="116">
        <v>2144</v>
      </c>
      <c r="CE15" s="117" t="s">
        <v>423</v>
      </c>
      <c r="CF15" s="116">
        <v>0</v>
      </c>
      <c r="CG15" s="116">
        <v>5742</v>
      </c>
      <c r="CH15" s="116">
        <f>SUM(BG15,+BO15,+CG15)</f>
        <v>128031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423</v>
      </c>
      <c r="CQ15" s="116">
        <f>SUM(AM15,+BO15)</f>
        <v>589532</v>
      </c>
      <c r="CR15" s="116">
        <f>SUM(AN15,+BP15)</f>
        <v>96200</v>
      </c>
      <c r="CS15" s="116">
        <f>SUM(AO15,+BQ15)</f>
        <v>25917</v>
      </c>
      <c r="CT15" s="116">
        <f>SUM(AP15,+BR15)</f>
        <v>0</v>
      </c>
      <c r="CU15" s="116">
        <f>SUM(AQ15,+BS15)</f>
        <v>70283</v>
      </c>
      <c r="CV15" s="116">
        <f>SUM(AR15,+BT15)</f>
        <v>0</v>
      </c>
      <c r="CW15" s="116">
        <f>SUM(AS15,+BU15)</f>
        <v>460410</v>
      </c>
      <c r="CX15" s="116">
        <f>SUM(AT15,+BV15)</f>
        <v>0</v>
      </c>
      <c r="CY15" s="116">
        <f>SUM(AU15,+BW15)</f>
        <v>460410</v>
      </c>
      <c r="CZ15" s="116">
        <f>SUM(AV15,+BX15)</f>
        <v>0</v>
      </c>
      <c r="DA15" s="116">
        <f>SUM(AW15,+BY15)</f>
        <v>3000</v>
      </c>
      <c r="DB15" s="116">
        <f>SUM(AX15,+BZ15)</f>
        <v>29922</v>
      </c>
      <c r="DC15" s="116">
        <f>SUM(AY15,+CA15)</f>
        <v>15167</v>
      </c>
      <c r="DD15" s="116">
        <f>SUM(AZ15,+CB15)</f>
        <v>11201</v>
      </c>
      <c r="DE15" s="116">
        <f>SUM(BA15,+CC15)</f>
        <v>0</v>
      </c>
      <c r="DF15" s="116">
        <f>SUM(BB15,+CD15)</f>
        <v>3554</v>
      </c>
      <c r="DG15" s="117" t="s">
        <v>423</v>
      </c>
      <c r="DH15" s="116">
        <f>SUM(BD15,+CF15)</f>
        <v>0</v>
      </c>
      <c r="DI15" s="116">
        <f>SUM(BE15,+CG15)</f>
        <v>19832</v>
      </c>
      <c r="DJ15" s="116">
        <f>SUM(BF15,+CH15)</f>
        <v>609364</v>
      </c>
    </row>
    <row r="16" spans="1:114" ht="13.5" customHeight="1" x14ac:dyDescent="0.15">
      <c r="A16" s="114" t="s">
        <v>44</v>
      </c>
      <c r="B16" s="115" t="s">
        <v>349</v>
      </c>
      <c r="C16" s="114" t="s">
        <v>350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f>SUM(N16,+U16)</f>
        <v>23373</v>
      </c>
      <c r="N16" s="116">
        <f>SUM(O16:R16,T16)</f>
        <v>23373</v>
      </c>
      <c r="O16" s="116">
        <v>0</v>
      </c>
      <c r="P16" s="116">
        <v>0</v>
      </c>
      <c r="Q16" s="116">
        <v>0</v>
      </c>
      <c r="R16" s="116">
        <v>23371</v>
      </c>
      <c r="S16" s="116">
        <v>111932</v>
      </c>
      <c r="T16" s="116">
        <v>2</v>
      </c>
      <c r="U16" s="116">
        <v>0</v>
      </c>
      <c r="V16" s="116">
        <f>+SUM(D16,M16)</f>
        <v>23373</v>
      </c>
      <c r="W16" s="116">
        <f>+SUM(E16,N16)</f>
        <v>23373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23371</v>
      </c>
      <c r="AB16" s="116">
        <f>+SUM(J16,S16)</f>
        <v>111932</v>
      </c>
      <c r="AC16" s="116">
        <f>+SUM(K16,T16)</f>
        <v>2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423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423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423</v>
      </c>
      <c r="BO16" s="116">
        <f>SUM(BP16,BU16,BY16,BZ16,CF16)</f>
        <v>133105</v>
      </c>
      <c r="BP16" s="116">
        <f>SUM(BQ16:BT16)</f>
        <v>8429</v>
      </c>
      <c r="BQ16" s="116">
        <v>8429</v>
      </c>
      <c r="BR16" s="116">
        <v>0</v>
      </c>
      <c r="BS16" s="116">
        <v>0</v>
      </c>
      <c r="BT16" s="116">
        <v>0</v>
      </c>
      <c r="BU16" s="116">
        <f>SUM(BV16:BX16)</f>
        <v>82976</v>
      </c>
      <c r="BV16" s="116">
        <v>0</v>
      </c>
      <c r="BW16" s="116">
        <v>82976</v>
      </c>
      <c r="BX16" s="116">
        <v>0</v>
      </c>
      <c r="BY16" s="116">
        <v>0</v>
      </c>
      <c r="BZ16" s="116">
        <f>SUM(CA16:CD16)</f>
        <v>41700</v>
      </c>
      <c r="CA16" s="116">
        <v>0</v>
      </c>
      <c r="CB16" s="116">
        <v>41700</v>
      </c>
      <c r="CC16" s="116">
        <v>0</v>
      </c>
      <c r="CD16" s="116">
        <v>0</v>
      </c>
      <c r="CE16" s="117" t="s">
        <v>423</v>
      </c>
      <c r="CF16" s="116">
        <v>0</v>
      </c>
      <c r="CG16" s="116">
        <v>2200</v>
      </c>
      <c r="CH16" s="116">
        <f>SUM(BG16,+BO16,+CG16)</f>
        <v>135305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423</v>
      </c>
      <c r="CQ16" s="116">
        <f>SUM(AM16,+BO16)</f>
        <v>133105</v>
      </c>
      <c r="CR16" s="116">
        <f>SUM(AN16,+BP16)</f>
        <v>8429</v>
      </c>
      <c r="CS16" s="116">
        <f>SUM(AO16,+BQ16)</f>
        <v>8429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82976</v>
      </c>
      <c r="CX16" s="116">
        <f>SUM(AT16,+BV16)</f>
        <v>0</v>
      </c>
      <c r="CY16" s="116">
        <f>SUM(AU16,+BW16)</f>
        <v>82976</v>
      </c>
      <c r="CZ16" s="116">
        <f>SUM(AV16,+BX16)</f>
        <v>0</v>
      </c>
      <c r="DA16" s="116">
        <f>SUM(AW16,+BY16)</f>
        <v>0</v>
      </c>
      <c r="DB16" s="116">
        <f>SUM(AX16,+BZ16)</f>
        <v>41700</v>
      </c>
      <c r="DC16" s="116">
        <f>SUM(AY16,+CA16)</f>
        <v>0</v>
      </c>
      <c r="DD16" s="116">
        <f>SUM(AZ16,+CB16)</f>
        <v>41700</v>
      </c>
      <c r="DE16" s="116">
        <f>SUM(BA16,+CC16)</f>
        <v>0</v>
      </c>
      <c r="DF16" s="116">
        <f>SUM(BB16,+CD16)</f>
        <v>0</v>
      </c>
      <c r="DG16" s="117" t="s">
        <v>423</v>
      </c>
      <c r="DH16" s="116">
        <f>SUM(BD16,+CF16)</f>
        <v>0</v>
      </c>
      <c r="DI16" s="116">
        <f>SUM(BE16,+CG16)</f>
        <v>2200</v>
      </c>
      <c r="DJ16" s="116">
        <f>SUM(BF16,+CH16)</f>
        <v>135305</v>
      </c>
    </row>
    <row r="17" spans="1:114" ht="13.5" customHeight="1" x14ac:dyDescent="0.15">
      <c r="A17" s="114" t="s">
        <v>44</v>
      </c>
      <c r="B17" s="115" t="s">
        <v>384</v>
      </c>
      <c r="C17" s="114" t="s">
        <v>385</v>
      </c>
      <c r="D17" s="116">
        <f>SUM(E17,+L17)</f>
        <v>22187</v>
      </c>
      <c r="E17" s="116">
        <f>SUM(F17:I17)+K17</f>
        <v>22187</v>
      </c>
      <c r="F17" s="116">
        <v>0</v>
      </c>
      <c r="G17" s="116">
        <v>0</v>
      </c>
      <c r="H17" s="116">
        <v>0</v>
      </c>
      <c r="I17" s="116">
        <v>22187</v>
      </c>
      <c r="J17" s="116">
        <v>151967</v>
      </c>
      <c r="K17" s="116">
        <v>0</v>
      </c>
      <c r="L17" s="116">
        <v>0</v>
      </c>
      <c r="M17" s="116">
        <f>SUM(N17,+U17)</f>
        <v>15782</v>
      </c>
      <c r="N17" s="116">
        <f>SUM(O17:R17,T17)</f>
        <v>15782</v>
      </c>
      <c r="O17" s="116">
        <v>0</v>
      </c>
      <c r="P17" s="116">
        <v>0</v>
      </c>
      <c r="Q17" s="116">
        <v>0</v>
      </c>
      <c r="R17" s="116">
        <v>15782</v>
      </c>
      <c r="S17" s="116">
        <v>78174</v>
      </c>
      <c r="T17" s="116">
        <v>0</v>
      </c>
      <c r="U17" s="116">
        <v>0</v>
      </c>
      <c r="V17" s="116">
        <f>+SUM(D17,M17)</f>
        <v>37969</v>
      </c>
      <c r="W17" s="116">
        <f>+SUM(E17,N17)</f>
        <v>37969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37969</v>
      </c>
      <c r="AB17" s="116">
        <f>+SUM(J17,S17)</f>
        <v>230141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423</v>
      </c>
      <c r="AM17" s="116">
        <f>SUM(AN17,AS17,AW17,AX17,BD17)</f>
        <v>174154</v>
      </c>
      <c r="AN17" s="116">
        <f>SUM(AO17:AR17)</f>
        <v>47172</v>
      </c>
      <c r="AO17" s="116">
        <v>8346</v>
      </c>
      <c r="AP17" s="116">
        <v>1036</v>
      </c>
      <c r="AQ17" s="116">
        <v>37790</v>
      </c>
      <c r="AR17" s="116">
        <v>0</v>
      </c>
      <c r="AS17" s="116">
        <f>SUM(AT17:AV17)</f>
        <v>104965</v>
      </c>
      <c r="AT17" s="116">
        <v>6675</v>
      </c>
      <c r="AU17" s="116">
        <v>58773</v>
      </c>
      <c r="AV17" s="116">
        <v>39517</v>
      </c>
      <c r="AW17" s="116">
        <v>0</v>
      </c>
      <c r="AX17" s="116">
        <f>SUM(AY17:BB17)</f>
        <v>22017</v>
      </c>
      <c r="AY17" s="116">
        <v>22017</v>
      </c>
      <c r="AZ17" s="116">
        <v>0</v>
      </c>
      <c r="BA17" s="116">
        <v>0</v>
      </c>
      <c r="BB17" s="116">
        <v>0</v>
      </c>
      <c r="BC17" s="117" t="s">
        <v>423</v>
      </c>
      <c r="BD17" s="116">
        <v>0</v>
      </c>
      <c r="BE17" s="116">
        <v>0</v>
      </c>
      <c r="BF17" s="116">
        <f>SUM(AE17,+AM17,+BE17)</f>
        <v>174154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423</v>
      </c>
      <c r="BO17" s="116">
        <f>SUM(BP17,BU17,BY17,BZ17,CF17)</f>
        <v>93956</v>
      </c>
      <c r="BP17" s="116">
        <f>SUM(BQ17:BT17)</f>
        <v>13705</v>
      </c>
      <c r="BQ17" s="116">
        <v>0</v>
      </c>
      <c r="BR17" s="116">
        <v>0</v>
      </c>
      <c r="BS17" s="116">
        <v>13705</v>
      </c>
      <c r="BT17" s="116">
        <v>0</v>
      </c>
      <c r="BU17" s="116">
        <f>SUM(BV17:BX17)</f>
        <v>12241</v>
      </c>
      <c r="BV17" s="116">
        <v>0</v>
      </c>
      <c r="BW17" s="116">
        <v>12241</v>
      </c>
      <c r="BX17" s="116">
        <v>0</v>
      </c>
      <c r="BY17" s="116">
        <v>0</v>
      </c>
      <c r="BZ17" s="116">
        <f>SUM(CA17:CD17)</f>
        <v>68010</v>
      </c>
      <c r="CA17" s="116">
        <v>0</v>
      </c>
      <c r="CB17" s="116">
        <v>68010</v>
      </c>
      <c r="CC17" s="116">
        <v>0</v>
      </c>
      <c r="CD17" s="116">
        <v>0</v>
      </c>
      <c r="CE17" s="117" t="s">
        <v>423</v>
      </c>
      <c r="CF17" s="116">
        <v>0</v>
      </c>
      <c r="CG17" s="116">
        <v>0</v>
      </c>
      <c r="CH17" s="116">
        <f>SUM(BG17,+BO17,+CG17)</f>
        <v>93956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423</v>
      </c>
      <c r="CQ17" s="116">
        <f>SUM(AM17,+BO17)</f>
        <v>268110</v>
      </c>
      <c r="CR17" s="116">
        <f>SUM(AN17,+BP17)</f>
        <v>60877</v>
      </c>
      <c r="CS17" s="116">
        <f>SUM(AO17,+BQ17)</f>
        <v>8346</v>
      </c>
      <c r="CT17" s="116">
        <f>SUM(AP17,+BR17)</f>
        <v>1036</v>
      </c>
      <c r="CU17" s="116">
        <f>SUM(AQ17,+BS17)</f>
        <v>51495</v>
      </c>
      <c r="CV17" s="116">
        <f>SUM(AR17,+BT17)</f>
        <v>0</v>
      </c>
      <c r="CW17" s="116">
        <f>SUM(AS17,+BU17)</f>
        <v>117206</v>
      </c>
      <c r="CX17" s="116">
        <f>SUM(AT17,+BV17)</f>
        <v>6675</v>
      </c>
      <c r="CY17" s="116">
        <f>SUM(AU17,+BW17)</f>
        <v>71014</v>
      </c>
      <c r="CZ17" s="116">
        <f>SUM(AV17,+BX17)</f>
        <v>39517</v>
      </c>
      <c r="DA17" s="116">
        <f>SUM(AW17,+BY17)</f>
        <v>0</v>
      </c>
      <c r="DB17" s="116">
        <f>SUM(AX17,+BZ17)</f>
        <v>90027</v>
      </c>
      <c r="DC17" s="116">
        <f>SUM(AY17,+CA17)</f>
        <v>22017</v>
      </c>
      <c r="DD17" s="116">
        <f>SUM(AZ17,+CB17)</f>
        <v>68010</v>
      </c>
      <c r="DE17" s="116">
        <f>SUM(BA17,+CC17)</f>
        <v>0</v>
      </c>
      <c r="DF17" s="116">
        <f>SUM(BB17,+CD17)</f>
        <v>0</v>
      </c>
      <c r="DG17" s="117" t="s">
        <v>423</v>
      </c>
      <c r="DH17" s="116">
        <f>SUM(BD17,+CF17)</f>
        <v>0</v>
      </c>
      <c r="DI17" s="116">
        <f>SUM(BE17,+CG17)</f>
        <v>0</v>
      </c>
      <c r="DJ17" s="116">
        <f>SUM(BF17,+CH17)</f>
        <v>268110</v>
      </c>
    </row>
    <row r="18" spans="1:114" ht="13.5" customHeight="1" x14ac:dyDescent="0.15">
      <c r="A18" s="114" t="s">
        <v>44</v>
      </c>
      <c r="B18" s="115" t="s">
        <v>328</v>
      </c>
      <c r="C18" s="114" t="s">
        <v>332</v>
      </c>
      <c r="D18" s="116">
        <f>SUM(E18,+L18)</f>
        <v>2101238</v>
      </c>
      <c r="E18" s="116">
        <f>SUM(F18:I18)+K18</f>
        <v>2057646</v>
      </c>
      <c r="F18" s="116">
        <v>794711</v>
      </c>
      <c r="G18" s="116">
        <v>0</v>
      </c>
      <c r="H18" s="116">
        <v>0</v>
      </c>
      <c r="I18" s="116">
        <v>54601</v>
      </c>
      <c r="J18" s="116">
        <v>640811</v>
      </c>
      <c r="K18" s="116">
        <v>1208334</v>
      </c>
      <c r="L18" s="116">
        <v>43592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2101238</v>
      </c>
      <c r="W18" s="116">
        <f>+SUM(E18,N18)</f>
        <v>2057646</v>
      </c>
      <c r="X18" s="116">
        <f>+SUM(F18,O18)</f>
        <v>794711</v>
      </c>
      <c r="Y18" s="116">
        <f>+SUM(G18,P18)</f>
        <v>0</v>
      </c>
      <c r="Z18" s="116">
        <f>+SUM(H18,Q18)</f>
        <v>0</v>
      </c>
      <c r="AA18" s="116">
        <f>+SUM(I18,R18)</f>
        <v>54601</v>
      </c>
      <c r="AB18" s="116">
        <f>+SUM(J18,S18)</f>
        <v>640811</v>
      </c>
      <c r="AC18" s="116">
        <f>+SUM(K18,T18)</f>
        <v>1208334</v>
      </c>
      <c r="AD18" s="116">
        <f>+SUM(L18,U18)</f>
        <v>43592</v>
      </c>
      <c r="AE18" s="116">
        <f>SUM(AF18,+AK18)</f>
        <v>2002385</v>
      </c>
      <c r="AF18" s="116">
        <f>SUM(AG18:AJ18)</f>
        <v>2002385</v>
      </c>
      <c r="AG18" s="116">
        <v>0</v>
      </c>
      <c r="AH18" s="116">
        <v>2002385</v>
      </c>
      <c r="AI18" s="116">
        <v>0</v>
      </c>
      <c r="AJ18" s="116">
        <v>0</v>
      </c>
      <c r="AK18" s="116">
        <v>0</v>
      </c>
      <c r="AL18" s="117" t="s">
        <v>423</v>
      </c>
      <c r="AM18" s="116">
        <f>SUM(AN18,AS18,AW18,AX18,BD18)</f>
        <v>739664</v>
      </c>
      <c r="AN18" s="116">
        <f>SUM(AO18:AR18)</f>
        <v>18634</v>
      </c>
      <c r="AO18" s="116">
        <v>18634</v>
      </c>
      <c r="AP18" s="116">
        <v>0</v>
      </c>
      <c r="AQ18" s="116">
        <v>0</v>
      </c>
      <c r="AR18" s="116">
        <v>0</v>
      </c>
      <c r="AS18" s="116">
        <f>SUM(AT18:AV18)</f>
        <v>217263</v>
      </c>
      <c r="AT18" s="116">
        <v>0</v>
      </c>
      <c r="AU18" s="116">
        <v>217263</v>
      </c>
      <c r="AV18" s="116">
        <v>0</v>
      </c>
      <c r="AW18" s="116">
        <v>0</v>
      </c>
      <c r="AX18" s="116">
        <f>SUM(AY18:BB18)</f>
        <v>503767</v>
      </c>
      <c r="AY18" s="116">
        <v>0</v>
      </c>
      <c r="AZ18" s="116">
        <v>503767</v>
      </c>
      <c r="BA18" s="116">
        <v>0</v>
      </c>
      <c r="BB18" s="116">
        <v>0</v>
      </c>
      <c r="BC18" s="117" t="s">
        <v>423</v>
      </c>
      <c r="BD18" s="116">
        <v>0</v>
      </c>
      <c r="BE18" s="116">
        <v>0</v>
      </c>
      <c r="BF18" s="116">
        <f>SUM(AE18,+AM18,+BE18)</f>
        <v>2742049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423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423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2002385</v>
      </c>
      <c r="CJ18" s="116">
        <f>SUM(AF18,+BH18)</f>
        <v>2002385</v>
      </c>
      <c r="CK18" s="116">
        <f>SUM(AG18,+BI18)</f>
        <v>0</v>
      </c>
      <c r="CL18" s="116">
        <f>SUM(AH18,+BJ18)</f>
        <v>2002385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423</v>
      </c>
      <c r="CQ18" s="116">
        <f>SUM(AM18,+BO18)</f>
        <v>739664</v>
      </c>
      <c r="CR18" s="116">
        <f>SUM(AN18,+BP18)</f>
        <v>18634</v>
      </c>
      <c r="CS18" s="116">
        <f>SUM(AO18,+BQ18)</f>
        <v>18634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217263</v>
      </c>
      <c r="CX18" s="116">
        <f>SUM(AT18,+BV18)</f>
        <v>0</v>
      </c>
      <c r="CY18" s="116">
        <f>SUM(AU18,+BW18)</f>
        <v>217263</v>
      </c>
      <c r="CZ18" s="116">
        <f>SUM(AV18,+BX18)</f>
        <v>0</v>
      </c>
      <c r="DA18" s="116">
        <f>SUM(AW18,+BY18)</f>
        <v>0</v>
      </c>
      <c r="DB18" s="116">
        <f>SUM(AX18,+BZ18)</f>
        <v>503767</v>
      </c>
      <c r="DC18" s="116">
        <f>SUM(AY18,+CA18)</f>
        <v>0</v>
      </c>
      <c r="DD18" s="116">
        <f>SUM(AZ18,+CB18)</f>
        <v>503767</v>
      </c>
      <c r="DE18" s="116">
        <f>SUM(BA18,+CC18)</f>
        <v>0</v>
      </c>
      <c r="DF18" s="116">
        <f>SUM(BB18,+CD18)</f>
        <v>0</v>
      </c>
      <c r="DG18" s="117" t="s">
        <v>423</v>
      </c>
      <c r="DH18" s="116">
        <f>SUM(BD18,+CF18)</f>
        <v>0</v>
      </c>
      <c r="DI18" s="116">
        <f>SUM(BE18,+CG18)</f>
        <v>0</v>
      </c>
      <c r="DJ18" s="116">
        <f>SUM(BF18,+CH18)</f>
        <v>2742049</v>
      </c>
    </row>
    <row r="19" spans="1:114" ht="13.5" customHeight="1" x14ac:dyDescent="0.15">
      <c r="A19" s="114" t="s">
        <v>44</v>
      </c>
      <c r="B19" s="115" t="s">
        <v>370</v>
      </c>
      <c r="C19" s="114" t="s">
        <v>371</v>
      </c>
      <c r="D19" s="116">
        <f>SUM(E19,+L19)</f>
        <v>4875</v>
      </c>
      <c r="E19" s="116">
        <f>SUM(F19:I19)+K19</f>
        <v>4875</v>
      </c>
      <c r="F19" s="116">
        <v>0</v>
      </c>
      <c r="G19" s="116">
        <v>0</v>
      </c>
      <c r="H19" s="116">
        <v>0</v>
      </c>
      <c r="I19" s="116">
        <v>0</v>
      </c>
      <c r="J19" s="116">
        <v>6708</v>
      </c>
      <c r="K19" s="116">
        <v>4875</v>
      </c>
      <c r="L19" s="116">
        <v>0</v>
      </c>
      <c r="M19" s="116">
        <f>SUM(N19,+U19)</f>
        <v>24320</v>
      </c>
      <c r="N19" s="116">
        <f>SUM(O19:R19,T19)</f>
        <v>14774</v>
      </c>
      <c r="O19" s="116">
        <v>0</v>
      </c>
      <c r="P19" s="116">
        <v>0</v>
      </c>
      <c r="Q19" s="116">
        <v>0</v>
      </c>
      <c r="R19" s="116">
        <v>14774</v>
      </c>
      <c r="S19" s="116">
        <v>136832</v>
      </c>
      <c r="T19" s="116">
        <v>0</v>
      </c>
      <c r="U19" s="116">
        <v>9546</v>
      </c>
      <c r="V19" s="116">
        <f>+SUM(D19,M19)</f>
        <v>29195</v>
      </c>
      <c r="W19" s="116">
        <f>+SUM(E19,N19)</f>
        <v>19649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14774</v>
      </c>
      <c r="AB19" s="116">
        <f>+SUM(J19,S19)</f>
        <v>143540</v>
      </c>
      <c r="AC19" s="116">
        <f>+SUM(K19,T19)</f>
        <v>4875</v>
      </c>
      <c r="AD19" s="116">
        <f>+SUM(L19,U19)</f>
        <v>9546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423</v>
      </c>
      <c r="AM19" s="116">
        <f>SUM(AN19,AS19,AW19,AX19,BD19)</f>
        <v>11583</v>
      </c>
      <c r="AN19" s="116">
        <f>SUM(AO19:AR19)</f>
        <v>740</v>
      </c>
      <c r="AO19" s="116">
        <v>740</v>
      </c>
      <c r="AP19" s="116">
        <v>0</v>
      </c>
      <c r="AQ19" s="116">
        <v>0</v>
      </c>
      <c r="AR19" s="116">
        <v>0</v>
      </c>
      <c r="AS19" s="116">
        <f>SUM(AT19:AV19)</f>
        <v>3119</v>
      </c>
      <c r="AT19" s="116">
        <v>0</v>
      </c>
      <c r="AU19" s="116">
        <v>3119</v>
      </c>
      <c r="AV19" s="116">
        <v>0</v>
      </c>
      <c r="AW19" s="116">
        <v>0</v>
      </c>
      <c r="AX19" s="116">
        <f>SUM(AY19:BB19)</f>
        <v>7724</v>
      </c>
      <c r="AY19" s="116">
        <v>0</v>
      </c>
      <c r="AZ19" s="116">
        <v>7724</v>
      </c>
      <c r="BA19" s="116">
        <v>0</v>
      </c>
      <c r="BB19" s="116">
        <v>0</v>
      </c>
      <c r="BC19" s="117" t="s">
        <v>423</v>
      </c>
      <c r="BD19" s="116">
        <v>0</v>
      </c>
      <c r="BE19" s="116">
        <v>0</v>
      </c>
      <c r="BF19" s="116">
        <f>SUM(AE19,+AM19,+BE19)</f>
        <v>11583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423</v>
      </c>
      <c r="BO19" s="116">
        <f>SUM(BP19,BU19,BY19,BZ19,CF19)</f>
        <v>151606</v>
      </c>
      <c r="BP19" s="116">
        <f>SUM(BQ19:BT19)</f>
        <v>18284</v>
      </c>
      <c r="BQ19" s="116">
        <v>2594</v>
      </c>
      <c r="BR19" s="116">
        <v>0</v>
      </c>
      <c r="BS19" s="116">
        <v>15690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133322</v>
      </c>
      <c r="CA19" s="116">
        <v>0</v>
      </c>
      <c r="CB19" s="116">
        <v>0</v>
      </c>
      <c r="CC19" s="116">
        <v>0</v>
      </c>
      <c r="CD19" s="116">
        <v>133322</v>
      </c>
      <c r="CE19" s="117" t="s">
        <v>423</v>
      </c>
      <c r="CF19" s="116">
        <v>0</v>
      </c>
      <c r="CG19" s="116">
        <v>9546</v>
      </c>
      <c r="CH19" s="116">
        <f>SUM(BG19,+BO19,+CG19)</f>
        <v>161152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423</v>
      </c>
      <c r="CQ19" s="116">
        <f>SUM(AM19,+BO19)</f>
        <v>163189</v>
      </c>
      <c r="CR19" s="116">
        <f>SUM(AN19,+BP19)</f>
        <v>19024</v>
      </c>
      <c r="CS19" s="116">
        <f>SUM(AO19,+BQ19)</f>
        <v>3334</v>
      </c>
      <c r="CT19" s="116">
        <f>SUM(AP19,+BR19)</f>
        <v>0</v>
      </c>
      <c r="CU19" s="116">
        <f>SUM(AQ19,+BS19)</f>
        <v>15690</v>
      </c>
      <c r="CV19" s="116">
        <f>SUM(AR19,+BT19)</f>
        <v>0</v>
      </c>
      <c r="CW19" s="116">
        <f>SUM(AS19,+BU19)</f>
        <v>3119</v>
      </c>
      <c r="CX19" s="116">
        <f>SUM(AT19,+BV19)</f>
        <v>0</v>
      </c>
      <c r="CY19" s="116">
        <f>SUM(AU19,+BW19)</f>
        <v>3119</v>
      </c>
      <c r="CZ19" s="116">
        <f>SUM(AV19,+BX19)</f>
        <v>0</v>
      </c>
      <c r="DA19" s="116">
        <f>SUM(AW19,+BY19)</f>
        <v>0</v>
      </c>
      <c r="DB19" s="116">
        <f>SUM(AX19,+BZ19)</f>
        <v>141046</v>
      </c>
      <c r="DC19" s="116">
        <f>SUM(AY19,+CA19)</f>
        <v>0</v>
      </c>
      <c r="DD19" s="116">
        <f>SUM(AZ19,+CB19)</f>
        <v>7724</v>
      </c>
      <c r="DE19" s="116">
        <f>SUM(BA19,+CC19)</f>
        <v>0</v>
      </c>
      <c r="DF19" s="116">
        <f>SUM(BB19,+CD19)</f>
        <v>133322</v>
      </c>
      <c r="DG19" s="117" t="s">
        <v>423</v>
      </c>
      <c r="DH19" s="116">
        <f>SUM(BD19,+CF19)</f>
        <v>0</v>
      </c>
      <c r="DI19" s="116">
        <f>SUM(BE19,+CG19)</f>
        <v>9546</v>
      </c>
      <c r="DJ19" s="116">
        <f>SUM(BF19,+CH19)</f>
        <v>172735</v>
      </c>
    </row>
    <row r="20" spans="1:114" ht="13.5" customHeight="1" x14ac:dyDescent="0.15">
      <c r="A20" s="114" t="s">
        <v>44</v>
      </c>
      <c r="B20" s="115" t="s">
        <v>339</v>
      </c>
      <c r="C20" s="114" t="s">
        <v>340</v>
      </c>
      <c r="D20" s="116">
        <f>SUM(E20,+L20)</f>
        <v>131965</v>
      </c>
      <c r="E20" s="116">
        <f>SUM(F20:I20)+K20</f>
        <v>37678</v>
      </c>
      <c r="F20" s="116">
        <v>0</v>
      </c>
      <c r="G20" s="116">
        <v>0</v>
      </c>
      <c r="H20" s="116">
        <v>0</v>
      </c>
      <c r="I20" s="116">
        <v>37528</v>
      </c>
      <c r="J20" s="116">
        <v>349959</v>
      </c>
      <c r="K20" s="116">
        <v>150</v>
      </c>
      <c r="L20" s="116">
        <v>94287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131965</v>
      </c>
      <c r="W20" s="116">
        <f>+SUM(E20,N20)</f>
        <v>37678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37528</v>
      </c>
      <c r="AB20" s="116">
        <f>+SUM(J20,S20)</f>
        <v>349959</v>
      </c>
      <c r="AC20" s="116">
        <f>+SUM(K20,T20)</f>
        <v>150</v>
      </c>
      <c r="AD20" s="116">
        <f>+SUM(L20,U20)</f>
        <v>94287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423</v>
      </c>
      <c r="AM20" s="116">
        <f>SUM(AN20,AS20,AW20,AX20,BD20)</f>
        <v>440300</v>
      </c>
      <c r="AN20" s="116">
        <f>SUM(AO20:AR20)</f>
        <v>59482</v>
      </c>
      <c r="AO20" s="116">
        <v>24185</v>
      </c>
      <c r="AP20" s="116">
        <v>0</v>
      </c>
      <c r="AQ20" s="116">
        <v>35297</v>
      </c>
      <c r="AR20" s="116">
        <v>0</v>
      </c>
      <c r="AS20" s="116">
        <f>SUM(AT20:AV20)</f>
        <v>265119</v>
      </c>
      <c r="AT20" s="116">
        <v>0</v>
      </c>
      <c r="AU20" s="116">
        <v>265119</v>
      </c>
      <c r="AV20" s="116">
        <v>0</v>
      </c>
      <c r="AW20" s="116">
        <v>0</v>
      </c>
      <c r="AX20" s="116">
        <f>SUM(AY20:BB20)</f>
        <v>115699</v>
      </c>
      <c r="AY20" s="116">
        <v>0</v>
      </c>
      <c r="AZ20" s="116">
        <v>107778</v>
      </c>
      <c r="BA20" s="116">
        <v>0</v>
      </c>
      <c r="BB20" s="116">
        <v>7921</v>
      </c>
      <c r="BC20" s="117" t="s">
        <v>423</v>
      </c>
      <c r="BD20" s="116">
        <v>0</v>
      </c>
      <c r="BE20" s="116">
        <v>41624</v>
      </c>
      <c r="BF20" s="116">
        <f>SUM(AE20,+AM20,+BE20)</f>
        <v>481924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423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423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423</v>
      </c>
      <c r="CQ20" s="116">
        <f>SUM(AM20,+BO20)</f>
        <v>440300</v>
      </c>
      <c r="CR20" s="116">
        <f>SUM(AN20,+BP20)</f>
        <v>59482</v>
      </c>
      <c r="CS20" s="116">
        <f>SUM(AO20,+BQ20)</f>
        <v>24185</v>
      </c>
      <c r="CT20" s="116">
        <f>SUM(AP20,+BR20)</f>
        <v>0</v>
      </c>
      <c r="CU20" s="116">
        <f>SUM(AQ20,+BS20)</f>
        <v>35297</v>
      </c>
      <c r="CV20" s="116">
        <f>SUM(AR20,+BT20)</f>
        <v>0</v>
      </c>
      <c r="CW20" s="116">
        <f>SUM(AS20,+BU20)</f>
        <v>265119</v>
      </c>
      <c r="CX20" s="116">
        <f>SUM(AT20,+BV20)</f>
        <v>0</v>
      </c>
      <c r="CY20" s="116">
        <f>SUM(AU20,+BW20)</f>
        <v>265119</v>
      </c>
      <c r="CZ20" s="116">
        <f>SUM(AV20,+BX20)</f>
        <v>0</v>
      </c>
      <c r="DA20" s="116">
        <f>SUM(AW20,+BY20)</f>
        <v>0</v>
      </c>
      <c r="DB20" s="116">
        <f>SUM(AX20,+BZ20)</f>
        <v>115699</v>
      </c>
      <c r="DC20" s="116">
        <f>SUM(AY20,+CA20)</f>
        <v>0</v>
      </c>
      <c r="DD20" s="116">
        <f>SUM(AZ20,+CB20)</f>
        <v>107778</v>
      </c>
      <c r="DE20" s="116">
        <f>SUM(BA20,+CC20)</f>
        <v>0</v>
      </c>
      <c r="DF20" s="116">
        <f>SUM(BB20,+CD20)</f>
        <v>7921</v>
      </c>
      <c r="DG20" s="117" t="s">
        <v>423</v>
      </c>
      <c r="DH20" s="116">
        <f>SUM(BD20,+CF20)</f>
        <v>0</v>
      </c>
      <c r="DI20" s="116">
        <f>SUM(BE20,+CG20)</f>
        <v>41624</v>
      </c>
      <c r="DJ20" s="116">
        <f>SUM(BF20,+CH20)</f>
        <v>481924</v>
      </c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高知県</v>
      </c>
      <c r="B7" s="132" t="str">
        <f>'廃棄物事業経費（市町村）'!B7</f>
        <v>39000</v>
      </c>
      <c r="C7" s="131" t="s">
        <v>33</v>
      </c>
      <c r="D7" s="133">
        <f>SUM(E7,+L7)</f>
        <v>12852809</v>
      </c>
      <c r="E7" s="133">
        <f>+SUM(F7:I7,K7)</f>
        <v>5444062</v>
      </c>
      <c r="F7" s="133">
        <f t="shared" ref="F7:L7" si="0">SUM(F$8:F$257)</f>
        <v>802866</v>
      </c>
      <c r="G7" s="133">
        <f t="shared" si="0"/>
        <v>0</v>
      </c>
      <c r="H7" s="133">
        <f t="shared" si="0"/>
        <v>653047</v>
      </c>
      <c r="I7" s="133">
        <f t="shared" si="0"/>
        <v>1496783</v>
      </c>
      <c r="J7" s="133">
        <f t="shared" si="0"/>
        <v>2871709</v>
      </c>
      <c r="K7" s="133">
        <f t="shared" si="0"/>
        <v>2491366</v>
      </c>
      <c r="L7" s="133">
        <f t="shared" si="0"/>
        <v>7408747</v>
      </c>
      <c r="M7" s="133">
        <f>SUM(N7,+U7)</f>
        <v>2808302</v>
      </c>
      <c r="N7" s="133">
        <f>+SUM(O7:R7,T7)</f>
        <v>843190</v>
      </c>
      <c r="O7" s="133">
        <f t="shared" ref="O7:U7" si="1">SUM(O$8:O$257)</f>
        <v>13596</v>
      </c>
      <c r="P7" s="133">
        <f t="shared" si="1"/>
        <v>26973</v>
      </c>
      <c r="Q7" s="133">
        <f t="shared" si="1"/>
        <v>264115</v>
      </c>
      <c r="R7" s="133">
        <f t="shared" si="1"/>
        <v>359371</v>
      </c>
      <c r="S7" s="133">
        <f t="shared" si="1"/>
        <v>722459</v>
      </c>
      <c r="T7" s="133">
        <f t="shared" si="1"/>
        <v>179135</v>
      </c>
      <c r="U7" s="133">
        <f t="shared" si="1"/>
        <v>1965112</v>
      </c>
      <c r="V7" s="133">
        <f t="shared" ref="V7:AB7" si="2">+SUM(D7,M7)</f>
        <v>15661111</v>
      </c>
      <c r="W7" s="133">
        <f t="shared" si="2"/>
        <v>6287252</v>
      </c>
      <c r="X7" s="133">
        <f t="shared" si="2"/>
        <v>816462</v>
      </c>
      <c r="Y7" s="133">
        <f t="shared" si="2"/>
        <v>26973</v>
      </c>
      <c r="Z7" s="133">
        <f t="shared" si="2"/>
        <v>917162</v>
      </c>
      <c r="AA7" s="133">
        <f t="shared" si="2"/>
        <v>1856154</v>
      </c>
      <c r="AB7" s="133">
        <f t="shared" si="2"/>
        <v>3594168</v>
      </c>
      <c r="AC7" s="133">
        <f>+SUM(K7,T7)</f>
        <v>2670501</v>
      </c>
      <c r="AD7" s="133">
        <f>+SUM(L7,U7)</f>
        <v>9373859</v>
      </c>
    </row>
    <row r="8" spans="1:32" ht="13.5" customHeight="1" x14ac:dyDescent="0.15">
      <c r="A8" s="114" t="s">
        <v>44</v>
      </c>
      <c r="B8" s="115" t="s">
        <v>323</v>
      </c>
      <c r="C8" s="114" t="s">
        <v>324</v>
      </c>
      <c r="D8" s="116">
        <f>SUM(E8,+L8)</f>
        <v>3478932</v>
      </c>
      <c r="E8" s="116">
        <f>+SUM(F8:I8,K8)</f>
        <v>2098341</v>
      </c>
      <c r="F8" s="116">
        <v>8155</v>
      </c>
      <c r="G8" s="116">
        <v>0</v>
      </c>
      <c r="H8" s="116">
        <v>606247</v>
      </c>
      <c r="I8" s="116">
        <v>428016</v>
      </c>
      <c r="J8" s="116"/>
      <c r="K8" s="116">
        <v>1055923</v>
      </c>
      <c r="L8" s="116">
        <v>1380591</v>
      </c>
      <c r="M8" s="116">
        <f>SUM(N8,+U8)</f>
        <v>593439</v>
      </c>
      <c r="N8" s="116">
        <f>+SUM(O8:R8,T8)</f>
        <v>400593</v>
      </c>
      <c r="O8" s="116">
        <v>0</v>
      </c>
      <c r="P8" s="116">
        <v>0</v>
      </c>
      <c r="Q8" s="116">
        <v>239715</v>
      </c>
      <c r="R8" s="116">
        <v>230</v>
      </c>
      <c r="S8" s="116"/>
      <c r="T8" s="116">
        <v>160648</v>
      </c>
      <c r="U8" s="116">
        <v>192846</v>
      </c>
      <c r="V8" s="116">
        <f>+SUM(D8,M8)</f>
        <v>4072371</v>
      </c>
      <c r="W8" s="116">
        <f>+SUM(E8,N8)</f>
        <v>2498934</v>
      </c>
      <c r="X8" s="116">
        <f>+SUM(F8,O8)</f>
        <v>8155</v>
      </c>
      <c r="Y8" s="116">
        <f>+SUM(G8,P8)</f>
        <v>0</v>
      </c>
      <c r="Z8" s="116">
        <f>+SUM(H8,Q8)</f>
        <v>845962</v>
      </c>
      <c r="AA8" s="116">
        <f>+SUM(I8,R8)</f>
        <v>428246</v>
      </c>
      <c r="AB8" s="116">
        <f>+SUM(J8,S8)</f>
        <v>0</v>
      </c>
      <c r="AC8" s="116">
        <f>+SUM(K8,T8)</f>
        <v>1216571</v>
      </c>
      <c r="AD8" s="116">
        <f>+SUM(L8,U8)</f>
        <v>1573437</v>
      </c>
      <c r="AE8" s="205" t="s">
        <v>325</v>
      </c>
    </row>
    <row r="9" spans="1:32" ht="13.5" customHeight="1" x14ac:dyDescent="0.15">
      <c r="A9" s="114" t="s">
        <v>44</v>
      </c>
      <c r="B9" s="115" t="s">
        <v>326</v>
      </c>
      <c r="C9" s="114" t="s">
        <v>327</v>
      </c>
      <c r="D9" s="116">
        <f>SUM(E9,+L9)</f>
        <v>293128</v>
      </c>
      <c r="E9" s="116">
        <f>+SUM(F9:I9,K9)</f>
        <v>52699</v>
      </c>
      <c r="F9" s="116">
        <v>0</v>
      </c>
      <c r="G9" s="116">
        <v>0</v>
      </c>
      <c r="H9" s="116">
        <v>0</v>
      </c>
      <c r="I9" s="116">
        <v>33963</v>
      </c>
      <c r="J9" s="116"/>
      <c r="K9" s="116">
        <v>18736</v>
      </c>
      <c r="L9" s="116">
        <v>240429</v>
      </c>
      <c r="M9" s="116">
        <f>SUM(N9,+U9)</f>
        <v>126586</v>
      </c>
      <c r="N9" s="116">
        <f>+SUM(O9:R9,T9)</f>
        <v>46588</v>
      </c>
      <c r="O9" s="116">
        <v>808</v>
      </c>
      <c r="P9" s="116">
        <v>20360</v>
      </c>
      <c r="Q9" s="116">
        <v>0</v>
      </c>
      <c r="R9" s="116">
        <v>7891</v>
      </c>
      <c r="S9" s="116"/>
      <c r="T9" s="116">
        <v>17529</v>
      </c>
      <c r="U9" s="116">
        <v>79998</v>
      </c>
      <c r="V9" s="116">
        <f>+SUM(D9,M9)</f>
        <v>419714</v>
      </c>
      <c r="W9" s="116">
        <f>+SUM(E9,N9)</f>
        <v>99287</v>
      </c>
      <c r="X9" s="116">
        <f>+SUM(F9,O9)</f>
        <v>808</v>
      </c>
      <c r="Y9" s="116">
        <f>+SUM(G9,P9)</f>
        <v>20360</v>
      </c>
      <c r="Z9" s="116">
        <f>+SUM(H9,Q9)</f>
        <v>0</v>
      </c>
      <c r="AA9" s="116">
        <f>+SUM(I9,R9)</f>
        <v>41854</v>
      </c>
      <c r="AB9" s="116">
        <f>+SUM(J9,S9)</f>
        <v>0</v>
      </c>
      <c r="AC9" s="116">
        <f>+SUM(K9,T9)</f>
        <v>36265</v>
      </c>
      <c r="AD9" s="116">
        <f>+SUM(L9,U9)</f>
        <v>320427</v>
      </c>
      <c r="AE9" s="205" t="s">
        <v>325</v>
      </c>
    </row>
    <row r="10" spans="1:32" ht="13.5" customHeight="1" x14ac:dyDescent="0.15">
      <c r="A10" s="114" t="s">
        <v>44</v>
      </c>
      <c r="B10" s="115" t="s">
        <v>330</v>
      </c>
      <c r="C10" s="114" t="s">
        <v>331</v>
      </c>
      <c r="D10" s="116">
        <f>SUM(E10,+L10)</f>
        <v>376699</v>
      </c>
      <c r="E10" s="116">
        <f>+SUM(F10:I10,K10)</f>
        <v>88048</v>
      </c>
      <c r="F10" s="116">
        <v>0</v>
      </c>
      <c r="G10" s="116">
        <v>0</v>
      </c>
      <c r="H10" s="116">
        <v>0</v>
      </c>
      <c r="I10" s="116">
        <v>56893</v>
      </c>
      <c r="J10" s="116"/>
      <c r="K10" s="116">
        <v>31155</v>
      </c>
      <c r="L10" s="116">
        <v>288651</v>
      </c>
      <c r="M10" s="116">
        <f>SUM(N10,+U10)</f>
        <v>106229</v>
      </c>
      <c r="N10" s="116">
        <f>+SUM(O10:R10,T10)</f>
        <v>16718</v>
      </c>
      <c r="O10" s="116">
        <v>0</v>
      </c>
      <c r="P10" s="116">
        <v>0</v>
      </c>
      <c r="Q10" s="116">
        <v>0</v>
      </c>
      <c r="R10" s="116">
        <v>16718</v>
      </c>
      <c r="S10" s="116"/>
      <c r="T10" s="116">
        <v>0</v>
      </c>
      <c r="U10" s="116">
        <v>89511</v>
      </c>
      <c r="V10" s="116">
        <f>+SUM(D10,M10)</f>
        <v>482928</v>
      </c>
      <c r="W10" s="116">
        <f>+SUM(E10,N10)</f>
        <v>104766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73611</v>
      </c>
      <c r="AB10" s="116">
        <f>+SUM(J10,S10)</f>
        <v>0</v>
      </c>
      <c r="AC10" s="116">
        <f>+SUM(K10,T10)</f>
        <v>31155</v>
      </c>
      <c r="AD10" s="116">
        <f>+SUM(L10,U10)</f>
        <v>378162</v>
      </c>
      <c r="AE10" s="205" t="s">
        <v>325</v>
      </c>
    </row>
    <row r="11" spans="1:32" ht="13.5" customHeight="1" x14ac:dyDescent="0.15">
      <c r="A11" s="114" t="s">
        <v>44</v>
      </c>
      <c r="B11" s="115" t="s">
        <v>333</v>
      </c>
      <c r="C11" s="114" t="s">
        <v>334</v>
      </c>
      <c r="D11" s="116">
        <f>SUM(E11,+L11)</f>
        <v>641731</v>
      </c>
      <c r="E11" s="116">
        <f>+SUM(F11:I11,K11)</f>
        <v>116466</v>
      </c>
      <c r="F11" s="116">
        <v>0</v>
      </c>
      <c r="G11" s="116">
        <v>0</v>
      </c>
      <c r="H11" s="116">
        <v>0</v>
      </c>
      <c r="I11" s="116">
        <v>116403</v>
      </c>
      <c r="J11" s="116"/>
      <c r="K11" s="116">
        <v>63</v>
      </c>
      <c r="L11" s="116">
        <v>525265</v>
      </c>
      <c r="M11" s="116">
        <f>SUM(N11,+U11)</f>
        <v>258007</v>
      </c>
      <c r="N11" s="116">
        <f>+SUM(O11:R11,T11)</f>
        <v>14074</v>
      </c>
      <c r="O11" s="116">
        <v>0</v>
      </c>
      <c r="P11" s="116">
        <v>0</v>
      </c>
      <c r="Q11" s="116">
        <v>0</v>
      </c>
      <c r="R11" s="116">
        <v>13985</v>
      </c>
      <c r="S11" s="116"/>
      <c r="T11" s="116">
        <v>89</v>
      </c>
      <c r="U11" s="116">
        <v>243933</v>
      </c>
      <c r="V11" s="116">
        <f>+SUM(D11,M11)</f>
        <v>899738</v>
      </c>
      <c r="W11" s="116">
        <f>+SUM(E11,N11)</f>
        <v>130540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130388</v>
      </c>
      <c r="AB11" s="116">
        <f>+SUM(J11,S11)</f>
        <v>0</v>
      </c>
      <c r="AC11" s="116">
        <f>+SUM(K11,T11)</f>
        <v>152</v>
      </c>
      <c r="AD11" s="116">
        <f>+SUM(L11,U11)</f>
        <v>769198</v>
      </c>
      <c r="AE11" s="205" t="s">
        <v>325</v>
      </c>
    </row>
    <row r="12" spans="1:32" ht="13.5" customHeight="1" x14ac:dyDescent="0.15">
      <c r="A12" s="114" t="s">
        <v>44</v>
      </c>
      <c r="B12" s="115" t="s">
        <v>337</v>
      </c>
      <c r="C12" s="114" t="s">
        <v>338</v>
      </c>
      <c r="D12" s="116">
        <f>SUM(E12,+L12)</f>
        <v>326789</v>
      </c>
      <c r="E12" s="116">
        <f>+SUM(F12:I12,K12)</f>
        <v>41746</v>
      </c>
      <c r="F12" s="116">
        <v>0</v>
      </c>
      <c r="G12" s="116">
        <v>0</v>
      </c>
      <c r="H12" s="116">
        <v>0</v>
      </c>
      <c r="I12" s="116">
        <v>25717</v>
      </c>
      <c r="J12" s="116"/>
      <c r="K12" s="116">
        <v>16029</v>
      </c>
      <c r="L12" s="116">
        <v>285043</v>
      </c>
      <c r="M12" s="116">
        <f>SUM(N12,+U12)</f>
        <v>74633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74633</v>
      </c>
      <c r="V12" s="116">
        <f>+SUM(D12,M12)</f>
        <v>401422</v>
      </c>
      <c r="W12" s="116">
        <f>+SUM(E12,N12)</f>
        <v>41746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25717</v>
      </c>
      <c r="AB12" s="116">
        <f>+SUM(J12,S12)</f>
        <v>0</v>
      </c>
      <c r="AC12" s="116">
        <f>+SUM(K12,T12)</f>
        <v>16029</v>
      </c>
      <c r="AD12" s="116">
        <f>+SUM(L12,U12)</f>
        <v>359676</v>
      </c>
      <c r="AE12" s="205" t="s">
        <v>325</v>
      </c>
    </row>
    <row r="13" spans="1:32" ht="13.5" customHeight="1" x14ac:dyDescent="0.15">
      <c r="A13" s="114" t="s">
        <v>44</v>
      </c>
      <c r="B13" s="115" t="s">
        <v>343</v>
      </c>
      <c r="C13" s="114" t="s">
        <v>344</v>
      </c>
      <c r="D13" s="116">
        <f>SUM(E13,+L13)</f>
        <v>479377</v>
      </c>
      <c r="E13" s="116">
        <f>+SUM(F13:I13,K13)</f>
        <v>48887</v>
      </c>
      <c r="F13" s="116">
        <v>0</v>
      </c>
      <c r="G13" s="116">
        <v>0</v>
      </c>
      <c r="H13" s="116">
        <v>0</v>
      </c>
      <c r="I13" s="116">
        <v>38467</v>
      </c>
      <c r="J13" s="116"/>
      <c r="K13" s="116">
        <v>10420</v>
      </c>
      <c r="L13" s="116">
        <v>430490</v>
      </c>
      <c r="M13" s="116">
        <f>SUM(N13,+U13)</f>
        <v>12620</v>
      </c>
      <c r="N13" s="116">
        <f>+SUM(O13:R13,T13)</f>
        <v>8506</v>
      </c>
      <c r="O13" s="116">
        <v>6967</v>
      </c>
      <c r="P13" s="116">
        <v>1539</v>
      </c>
      <c r="Q13" s="116">
        <v>0</v>
      </c>
      <c r="R13" s="116">
        <v>0</v>
      </c>
      <c r="S13" s="116"/>
      <c r="T13" s="116">
        <v>0</v>
      </c>
      <c r="U13" s="116">
        <v>4114</v>
      </c>
      <c r="V13" s="116">
        <f>+SUM(D13,M13)</f>
        <v>491997</v>
      </c>
      <c r="W13" s="116">
        <f>+SUM(E13,N13)</f>
        <v>57393</v>
      </c>
      <c r="X13" s="116">
        <f>+SUM(F13,O13)</f>
        <v>6967</v>
      </c>
      <c r="Y13" s="116">
        <f>+SUM(G13,P13)</f>
        <v>1539</v>
      </c>
      <c r="Z13" s="116">
        <f>+SUM(H13,Q13)</f>
        <v>0</v>
      </c>
      <c r="AA13" s="116">
        <f>+SUM(I13,R13)</f>
        <v>38467</v>
      </c>
      <c r="AB13" s="116">
        <f>+SUM(J13,S13)</f>
        <v>0</v>
      </c>
      <c r="AC13" s="116">
        <f>+SUM(K13,T13)</f>
        <v>10420</v>
      </c>
      <c r="AD13" s="116">
        <f>+SUM(L13,U13)</f>
        <v>434604</v>
      </c>
      <c r="AE13" s="205" t="s">
        <v>325</v>
      </c>
    </row>
    <row r="14" spans="1:32" ht="13.5" customHeight="1" x14ac:dyDescent="0.15">
      <c r="A14" s="114" t="s">
        <v>44</v>
      </c>
      <c r="B14" s="115" t="s">
        <v>347</v>
      </c>
      <c r="C14" s="114" t="s">
        <v>348</v>
      </c>
      <c r="D14" s="116">
        <f>SUM(E14,+L14)</f>
        <v>359202</v>
      </c>
      <c r="E14" s="116">
        <f>+SUM(F14:I14,K14)</f>
        <v>87839</v>
      </c>
      <c r="F14" s="116">
        <v>0</v>
      </c>
      <c r="G14" s="116">
        <v>0</v>
      </c>
      <c r="H14" s="116">
        <v>38000</v>
      </c>
      <c r="I14" s="116">
        <v>42621</v>
      </c>
      <c r="J14" s="116"/>
      <c r="K14" s="116">
        <v>7218</v>
      </c>
      <c r="L14" s="116">
        <v>271363</v>
      </c>
      <c r="M14" s="116">
        <f>SUM(N14,+U14)</f>
        <v>75875</v>
      </c>
      <c r="N14" s="116">
        <f>+SUM(O14:R14,T14)</f>
        <v>24400</v>
      </c>
      <c r="O14" s="116">
        <v>0</v>
      </c>
      <c r="P14" s="116">
        <v>0</v>
      </c>
      <c r="Q14" s="116">
        <v>24400</v>
      </c>
      <c r="R14" s="116">
        <v>0</v>
      </c>
      <c r="S14" s="116"/>
      <c r="T14" s="116">
        <v>0</v>
      </c>
      <c r="U14" s="116">
        <v>51475</v>
      </c>
      <c r="V14" s="116">
        <f>+SUM(D14,M14)</f>
        <v>435077</v>
      </c>
      <c r="W14" s="116">
        <f>+SUM(E14,N14)</f>
        <v>112239</v>
      </c>
      <c r="X14" s="116">
        <f>+SUM(F14,O14)</f>
        <v>0</v>
      </c>
      <c r="Y14" s="116">
        <f>+SUM(G14,P14)</f>
        <v>0</v>
      </c>
      <c r="Z14" s="116">
        <f>+SUM(H14,Q14)</f>
        <v>62400</v>
      </c>
      <c r="AA14" s="116">
        <f>+SUM(I14,R14)</f>
        <v>42621</v>
      </c>
      <c r="AB14" s="116">
        <f>+SUM(J14,S14)</f>
        <v>0</v>
      </c>
      <c r="AC14" s="116">
        <f>+SUM(K14,T14)</f>
        <v>7218</v>
      </c>
      <c r="AD14" s="116">
        <f>+SUM(L14,U14)</f>
        <v>322838</v>
      </c>
      <c r="AE14" s="205" t="s">
        <v>325</v>
      </c>
    </row>
    <row r="15" spans="1:32" ht="13.5" customHeight="1" x14ac:dyDescent="0.15">
      <c r="A15" s="114" t="s">
        <v>44</v>
      </c>
      <c r="B15" s="115" t="s">
        <v>353</v>
      </c>
      <c r="C15" s="114" t="s">
        <v>354</v>
      </c>
      <c r="D15" s="116">
        <f>SUM(E15,+L15)</f>
        <v>245343</v>
      </c>
      <c r="E15" s="116">
        <f>+SUM(F15:I15,K15)</f>
        <v>24438</v>
      </c>
      <c r="F15" s="116">
        <v>0</v>
      </c>
      <c r="G15" s="116">
        <v>0</v>
      </c>
      <c r="H15" s="116">
        <v>0</v>
      </c>
      <c r="I15" s="116">
        <v>24438</v>
      </c>
      <c r="J15" s="116"/>
      <c r="K15" s="116">
        <v>0</v>
      </c>
      <c r="L15" s="116">
        <v>220905</v>
      </c>
      <c r="M15" s="116">
        <f>SUM(N15,+U15)</f>
        <v>129202</v>
      </c>
      <c r="N15" s="116">
        <f>+SUM(O15:R15,T15)</f>
        <v>11036</v>
      </c>
      <c r="O15" s="116">
        <v>0</v>
      </c>
      <c r="P15" s="116">
        <v>0</v>
      </c>
      <c r="Q15" s="116">
        <v>0</v>
      </c>
      <c r="R15" s="116">
        <v>11020</v>
      </c>
      <c r="S15" s="116"/>
      <c r="T15" s="116">
        <v>16</v>
      </c>
      <c r="U15" s="116">
        <v>118166</v>
      </c>
      <c r="V15" s="116">
        <f>+SUM(D15,M15)</f>
        <v>374545</v>
      </c>
      <c r="W15" s="116">
        <f>+SUM(E15,N15)</f>
        <v>35474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35458</v>
      </c>
      <c r="AB15" s="116">
        <f>+SUM(J15,S15)</f>
        <v>0</v>
      </c>
      <c r="AC15" s="116">
        <f>+SUM(K15,T15)</f>
        <v>16</v>
      </c>
      <c r="AD15" s="116">
        <f>+SUM(L15,U15)</f>
        <v>339071</v>
      </c>
      <c r="AE15" s="205" t="s">
        <v>325</v>
      </c>
    </row>
    <row r="16" spans="1:32" ht="13.5" customHeight="1" x14ac:dyDescent="0.15">
      <c r="A16" s="114" t="s">
        <v>44</v>
      </c>
      <c r="B16" s="115" t="s">
        <v>355</v>
      </c>
      <c r="C16" s="114" t="s">
        <v>356</v>
      </c>
      <c r="D16" s="116">
        <f>SUM(E16,+L16)</f>
        <v>549415</v>
      </c>
      <c r="E16" s="116">
        <f>+SUM(F16:I16,K16)</f>
        <v>84526</v>
      </c>
      <c r="F16" s="116">
        <v>0</v>
      </c>
      <c r="G16" s="116">
        <v>0</v>
      </c>
      <c r="H16" s="116">
        <v>0</v>
      </c>
      <c r="I16" s="116">
        <v>83008</v>
      </c>
      <c r="J16" s="116"/>
      <c r="K16" s="116">
        <v>1518</v>
      </c>
      <c r="L16" s="116">
        <v>464889</v>
      </c>
      <c r="M16" s="116">
        <f>SUM(N16,+U16)</f>
        <v>169854</v>
      </c>
      <c r="N16" s="116">
        <f>+SUM(O16:R16,T16)</f>
        <v>37428</v>
      </c>
      <c r="O16" s="116">
        <v>0</v>
      </c>
      <c r="P16" s="116">
        <v>0</v>
      </c>
      <c r="Q16" s="116">
        <v>0</v>
      </c>
      <c r="R16" s="116">
        <v>37418</v>
      </c>
      <c r="S16" s="116"/>
      <c r="T16" s="116">
        <v>10</v>
      </c>
      <c r="U16" s="116">
        <v>132426</v>
      </c>
      <c r="V16" s="116">
        <f>+SUM(D16,M16)</f>
        <v>719269</v>
      </c>
      <c r="W16" s="116">
        <f>+SUM(E16,N16)</f>
        <v>121954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120426</v>
      </c>
      <c r="AB16" s="116">
        <f>+SUM(J16,S16)</f>
        <v>0</v>
      </c>
      <c r="AC16" s="116">
        <f>+SUM(K16,T16)</f>
        <v>1528</v>
      </c>
      <c r="AD16" s="116">
        <f>+SUM(L16,U16)</f>
        <v>597315</v>
      </c>
      <c r="AE16" s="205" t="s">
        <v>325</v>
      </c>
    </row>
    <row r="17" spans="1:31" ht="13.5" customHeight="1" x14ac:dyDescent="0.15">
      <c r="A17" s="114" t="s">
        <v>44</v>
      </c>
      <c r="B17" s="115" t="s">
        <v>359</v>
      </c>
      <c r="C17" s="114" t="s">
        <v>360</v>
      </c>
      <c r="D17" s="116">
        <f>SUM(E17,+L17)</f>
        <v>275969</v>
      </c>
      <c r="E17" s="116">
        <f>+SUM(F17:I17,K17)</f>
        <v>82900</v>
      </c>
      <c r="F17" s="116">
        <v>0</v>
      </c>
      <c r="G17" s="116">
        <v>0</v>
      </c>
      <c r="H17" s="116">
        <v>0</v>
      </c>
      <c r="I17" s="116">
        <v>78295</v>
      </c>
      <c r="J17" s="116"/>
      <c r="K17" s="116">
        <v>4605</v>
      </c>
      <c r="L17" s="116">
        <v>193069</v>
      </c>
      <c r="M17" s="116">
        <f>SUM(N17,+U17)</f>
        <v>71022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71022</v>
      </c>
      <c r="V17" s="116">
        <f>+SUM(D17,M17)</f>
        <v>346991</v>
      </c>
      <c r="W17" s="116">
        <f>+SUM(E17,N17)</f>
        <v>82900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78295</v>
      </c>
      <c r="AB17" s="116">
        <f>+SUM(J17,S17)</f>
        <v>0</v>
      </c>
      <c r="AC17" s="116">
        <f>+SUM(K17,T17)</f>
        <v>4605</v>
      </c>
      <c r="AD17" s="116">
        <f>+SUM(L17,U17)</f>
        <v>264091</v>
      </c>
      <c r="AE17" s="205" t="s">
        <v>325</v>
      </c>
    </row>
    <row r="18" spans="1:31" ht="13.5" customHeight="1" x14ac:dyDescent="0.15">
      <c r="A18" s="114" t="s">
        <v>44</v>
      </c>
      <c r="B18" s="115" t="s">
        <v>363</v>
      </c>
      <c r="C18" s="114" t="s">
        <v>364</v>
      </c>
      <c r="D18" s="116">
        <f>SUM(E18,+L18)</f>
        <v>321082</v>
      </c>
      <c r="E18" s="116">
        <f>+SUM(F18:I18,K18)</f>
        <v>63729</v>
      </c>
      <c r="F18" s="116">
        <v>0</v>
      </c>
      <c r="G18" s="116">
        <v>0</v>
      </c>
      <c r="H18" s="116">
        <v>0</v>
      </c>
      <c r="I18" s="116">
        <v>55677</v>
      </c>
      <c r="J18" s="116"/>
      <c r="K18" s="116">
        <v>8052</v>
      </c>
      <c r="L18" s="116">
        <v>257353</v>
      </c>
      <c r="M18" s="116">
        <f>SUM(N18,+U18)</f>
        <v>62797</v>
      </c>
      <c r="N18" s="116">
        <f>+SUM(O18:R18,T18)</f>
        <v>7937</v>
      </c>
      <c r="O18" s="116">
        <v>4676</v>
      </c>
      <c r="P18" s="116">
        <v>3261</v>
      </c>
      <c r="Q18" s="116">
        <v>0</v>
      </c>
      <c r="R18" s="116">
        <v>0</v>
      </c>
      <c r="S18" s="116"/>
      <c r="T18" s="116">
        <v>0</v>
      </c>
      <c r="U18" s="116">
        <v>54860</v>
      </c>
      <c r="V18" s="116">
        <f>+SUM(D18,M18)</f>
        <v>383879</v>
      </c>
      <c r="W18" s="116">
        <f>+SUM(E18,N18)</f>
        <v>71666</v>
      </c>
      <c r="X18" s="116">
        <f>+SUM(F18,O18)</f>
        <v>4676</v>
      </c>
      <c r="Y18" s="116">
        <f>+SUM(G18,P18)</f>
        <v>3261</v>
      </c>
      <c r="Z18" s="116">
        <f>+SUM(H18,Q18)</f>
        <v>0</v>
      </c>
      <c r="AA18" s="116">
        <f>+SUM(I18,R18)</f>
        <v>55677</v>
      </c>
      <c r="AB18" s="116">
        <f>+SUM(J18,S18)</f>
        <v>0</v>
      </c>
      <c r="AC18" s="116">
        <f>+SUM(K18,T18)</f>
        <v>8052</v>
      </c>
      <c r="AD18" s="116">
        <f>+SUM(L18,U18)</f>
        <v>312213</v>
      </c>
      <c r="AE18" s="205" t="s">
        <v>325</v>
      </c>
    </row>
    <row r="19" spans="1:31" ht="13.5" customHeight="1" x14ac:dyDescent="0.15">
      <c r="A19" s="114" t="s">
        <v>44</v>
      </c>
      <c r="B19" s="115" t="s">
        <v>366</v>
      </c>
      <c r="C19" s="114" t="s">
        <v>367</v>
      </c>
      <c r="D19" s="116">
        <f>SUM(E19,+L19)</f>
        <v>71057</v>
      </c>
      <c r="E19" s="116">
        <f>+SUM(F19:I19,K19)</f>
        <v>4890</v>
      </c>
      <c r="F19" s="116">
        <v>0</v>
      </c>
      <c r="G19" s="116">
        <v>0</v>
      </c>
      <c r="H19" s="116">
        <v>0</v>
      </c>
      <c r="I19" s="116">
        <v>4890</v>
      </c>
      <c r="J19" s="116"/>
      <c r="K19" s="116">
        <v>0</v>
      </c>
      <c r="L19" s="116">
        <v>66167</v>
      </c>
      <c r="M19" s="116">
        <f>SUM(N19,+U19)</f>
        <v>15210</v>
      </c>
      <c r="N19" s="116">
        <f>+SUM(O19:R19,T19)</f>
        <v>220</v>
      </c>
      <c r="O19" s="116">
        <v>110</v>
      </c>
      <c r="P19" s="116">
        <v>110</v>
      </c>
      <c r="Q19" s="116">
        <v>0</v>
      </c>
      <c r="R19" s="116">
        <v>0</v>
      </c>
      <c r="S19" s="116"/>
      <c r="T19" s="116">
        <v>0</v>
      </c>
      <c r="U19" s="116">
        <v>14990</v>
      </c>
      <c r="V19" s="116">
        <f>+SUM(D19,M19)</f>
        <v>86267</v>
      </c>
      <c r="W19" s="116">
        <f>+SUM(E19,N19)</f>
        <v>5110</v>
      </c>
      <c r="X19" s="116">
        <f>+SUM(F19,O19)</f>
        <v>110</v>
      </c>
      <c r="Y19" s="116">
        <f>+SUM(G19,P19)</f>
        <v>110</v>
      </c>
      <c r="Z19" s="116">
        <f>+SUM(H19,Q19)</f>
        <v>0</v>
      </c>
      <c r="AA19" s="116">
        <f>+SUM(I19,R19)</f>
        <v>4890</v>
      </c>
      <c r="AB19" s="116">
        <f>+SUM(J19,S19)</f>
        <v>0</v>
      </c>
      <c r="AC19" s="116">
        <f>+SUM(K19,T19)</f>
        <v>0</v>
      </c>
      <c r="AD19" s="116">
        <f>+SUM(L19,U19)</f>
        <v>81157</v>
      </c>
      <c r="AE19" s="205" t="s">
        <v>325</v>
      </c>
    </row>
    <row r="20" spans="1:31" ht="13.5" customHeight="1" x14ac:dyDescent="0.15">
      <c r="A20" s="114" t="s">
        <v>44</v>
      </c>
      <c r="B20" s="115" t="s">
        <v>368</v>
      </c>
      <c r="C20" s="114" t="s">
        <v>369</v>
      </c>
      <c r="D20" s="116">
        <f>SUM(E20,+L20)</f>
        <v>52832</v>
      </c>
      <c r="E20" s="116">
        <f>+SUM(F20:I20,K20)</f>
        <v>479</v>
      </c>
      <c r="F20" s="116">
        <v>0</v>
      </c>
      <c r="G20" s="116">
        <v>0</v>
      </c>
      <c r="H20" s="116">
        <v>0</v>
      </c>
      <c r="I20" s="116">
        <v>396</v>
      </c>
      <c r="J20" s="116"/>
      <c r="K20" s="116">
        <v>83</v>
      </c>
      <c r="L20" s="116">
        <v>52353</v>
      </c>
      <c r="M20" s="116">
        <f>SUM(N20,+U20)</f>
        <v>35795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35795</v>
      </c>
      <c r="V20" s="116">
        <f>+SUM(D20,M20)</f>
        <v>88627</v>
      </c>
      <c r="W20" s="116">
        <f>+SUM(E20,N20)</f>
        <v>479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396</v>
      </c>
      <c r="AB20" s="116">
        <f>+SUM(J20,S20)</f>
        <v>0</v>
      </c>
      <c r="AC20" s="116">
        <f>+SUM(K20,T20)</f>
        <v>83</v>
      </c>
      <c r="AD20" s="116">
        <f>+SUM(L20,U20)</f>
        <v>88148</v>
      </c>
      <c r="AE20" s="205" t="s">
        <v>325</v>
      </c>
    </row>
    <row r="21" spans="1:31" ht="13.5" customHeight="1" x14ac:dyDescent="0.15">
      <c r="A21" s="114" t="s">
        <v>44</v>
      </c>
      <c r="B21" s="115" t="s">
        <v>372</v>
      </c>
      <c r="C21" s="114" t="s">
        <v>373</v>
      </c>
      <c r="D21" s="116">
        <f>SUM(E21,+L21)</f>
        <v>58202</v>
      </c>
      <c r="E21" s="116">
        <f>+SUM(F21:I21,K21)</f>
        <v>6055</v>
      </c>
      <c r="F21" s="116">
        <v>0</v>
      </c>
      <c r="G21" s="116">
        <v>0</v>
      </c>
      <c r="H21" s="116">
        <v>0</v>
      </c>
      <c r="I21" s="116">
        <v>6055</v>
      </c>
      <c r="J21" s="116"/>
      <c r="K21" s="116">
        <v>0</v>
      </c>
      <c r="L21" s="116">
        <v>52147</v>
      </c>
      <c r="M21" s="116">
        <f>SUM(N21,+U21)</f>
        <v>37108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37108</v>
      </c>
      <c r="V21" s="116">
        <f>+SUM(D21,M21)</f>
        <v>95310</v>
      </c>
      <c r="W21" s="116">
        <f>+SUM(E21,N21)</f>
        <v>6055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6055</v>
      </c>
      <c r="AB21" s="116">
        <f>+SUM(J21,S21)</f>
        <v>0</v>
      </c>
      <c r="AC21" s="116">
        <f>+SUM(K21,T21)</f>
        <v>0</v>
      </c>
      <c r="AD21" s="116">
        <f>+SUM(L21,U21)</f>
        <v>89255</v>
      </c>
      <c r="AE21" s="205" t="s">
        <v>325</v>
      </c>
    </row>
    <row r="22" spans="1:31" ht="13.5" customHeight="1" x14ac:dyDescent="0.15">
      <c r="A22" s="114" t="s">
        <v>44</v>
      </c>
      <c r="B22" s="115" t="s">
        <v>374</v>
      </c>
      <c r="C22" s="114" t="s">
        <v>375</v>
      </c>
      <c r="D22" s="116">
        <f>SUM(E22,+L22)</f>
        <v>62223</v>
      </c>
      <c r="E22" s="116">
        <f>+SUM(F22:I22,K22)</f>
        <v>6069</v>
      </c>
      <c r="F22" s="116">
        <v>0</v>
      </c>
      <c r="G22" s="116">
        <v>0</v>
      </c>
      <c r="H22" s="116">
        <v>0</v>
      </c>
      <c r="I22" s="116">
        <v>6069</v>
      </c>
      <c r="J22" s="116"/>
      <c r="K22" s="116">
        <v>0</v>
      </c>
      <c r="L22" s="116">
        <v>56154</v>
      </c>
      <c r="M22" s="116">
        <f>SUM(N22,+U22)</f>
        <v>30103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30103</v>
      </c>
      <c r="V22" s="116">
        <f>+SUM(D22,M22)</f>
        <v>92326</v>
      </c>
      <c r="W22" s="116">
        <f>+SUM(E22,N22)</f>
        <v>6069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6069</v>
      </c>
      <c r="AB22" s="116">
        <f>+SUM(J22,S22)</f>
        <v>0</v>
      </c>
      <c r="AC22" s="116">
        <f>+SUM(K22,T22)</f>
        <v>0</v>
      </c>
      <c r="AD22" s="116">
        <f>+SUM(L22,U22)</f>
        <v>86257</v>
      </c>
      <c r="AE22" s="205" t="s">
        <v>325</v>
      </c>
    </row>
    <row r="23" spans="1:31" ht="13.5" customHeight="1" x14ac:dyDescent="0.15">
      <c r="A23" s="114" t="s">
        <v>44</v>
      </c>
      <c r="B23" s="115" t="s">
        <v>376</v>
      </c>
      <c r="C23" s="114" t="s">
        <v>377</v>
      </c>
      <c r="D23" s="116">
        <f>SUM(E23,+L23)</f>
        <v>31803</v>
      </c>
      <c r="E23" s="116">
        <f>+SUM(F23:I23,K23)</f>
        <v>2867</v>
      </c>
      <c r="F23" s="116">
        <v>0</v>
      </c>
      <c r="G23" s="116">
        <v>0</v>
      </c>
      <c r="H23" s="116">
        <v>0</v>
      </c>
      <c r="I23" s="116">
        <v>2867</v>
      </c>
      <c r="J23" s="116"/>
      <c r="K23" s="116">
        <v>0</v>
      </c>
      <c r="L23" s="116">
        <v>28936</v>
      </c>
      <c r="M23" s="116">
        <f>SUM(N23,+U23)</f>
        <v>20142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20142</v>
      </c>
      <c r="V23" s="116">
        <f>+SUM(D23,M23)</f>
        <v>51945</v>
      </c>
      <c r="W23" s="116">
        <f>+SUM(E23,N23)</f>
        <v>2867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2867</v>
      </c>
      <c r="AB23" s="116">
        <f>+SUM(J23,S23)</f>
        <v>0</v>
      </c>
      <c r="AC23" s="116">
        <f>+SUM(K23,T23)</f>
        <v>0</v>
      </c>
      <c r="AD23" s="116">
        <f>+SUM(L23,U23)</f>
        <v>49078</v>
      </c>
      <c r="AE23" s="205" t="s">
        <v>325</v>
      </c>
    </row>
    <row r="24" spans="1:31" ht="13.5" customHeight="1" x14ac:dyDescent="0.15">
      <c r="A24" s="114" t="s">
        <v>44</v>
      </c>
      <c r="B24" s="115" t="s">
        <v>378</v>
      </c>
      <c r="C24" s="114" t="s">
        <v>379</v>
      </c>
      <c r="D24" s="116">
        <f>SUM(E24,+L24)</f>
        <v>22197</v>
      </c>
      <c r="E24" s="116">
        <f>+SUM(F24:I24,K24)</f>
        <v>2924</v>
      </c>
      <c r="F24" s="116">
        <v>0</v>
      </c>
      <c r="G24" s="116">
        <v>0</v>
      </c>
      <c r="H24" s="116">
        <v>0</v>
      </c>
      <c r="I24" s="116">
        <v>2924</v>
      </c>
      <c r="J24" s="116"/>
      <c r="K24" s="116">
        <v>0</v>
      </c>
      <c r="L24" s="116">
        <v>19273</v>
      </c>
      <c r="M24" s="116">
        <f>SUM(N24,+U24)</f>
        <v>13733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13733</v>
      </c>
      <c r="V24" s="116">
        <f>+SUM(D24,M24)</f>
        <v>35930</v>
      </c>
      <c r="W24" s="116">
        <f>+SUM(E24,N24)</f>
        <v>2924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2924</v>
      </c>
      <c r="AB24" s="116">
        <f>+SUM(J24,S24)</f>
        <v>0</v>
      </c>
      <c r="AC24" s="116">
        <f>+SUM(K24,T24)</f>
        <v>0</v>
      </c>
      <c r="AD24" s="116">
        <f>+SUM(L24,U24)</f>
        <v>33006</v>
      </c>
      <c r="AE24" s="205" t="s">
        <v>325</v>
      </c>
    </row>
    <row r="25" spans="1:31" ht="13.5" customHeight="1" x14ac:dyDescent="0.15">
      <c r="A25" s="114" t="s">
        <v>44</v>
      </c>
      <c r="B25" s="115" t="s">
        <v>380</v>
      </c>
      <c r="C25" s="114" t="s">
        <v>381</v>
      </c>
      <c r="D25" s="116">
        <f>SUM(E25,+L25)</f>
        <v>87179</v>
      </c>
      <c r="E25" s="116">
        <f>+SUM(F25:I25,K25)</f>
        <v>4246</v>
      </c>
      <c r="F25" s="116">
        <v>0</v>
      </c>
      <c r="G25" s="116">
        <v>0</v>
      </c>
      <c r="H25" s="116">
        <v>0</v>
      </c>
      <c r="I25" s="116">
        <v>4246</v>
      </c>
      <c r="J25" s="116"/>
      <c r="K25" s="116">
        <v>0</v>
      </c>
      <c r="L25" s="116">
        <v>82933</v>
      </c>
      <c r="M25" s="116">
        <f>SUM(N25,+U25)</f>
        <v>12553</v>
      </c>
      <c r="N25" s="116">
        <f>+SUM(O25:R25,T25)</f>
        <v>4788</v>
      </c>
      <c r="O25" s="116">
        <v>0</v>
      </c>
      <c r="P25" s="116">
        <v>0</v>
      </c>
      <c r="Q25" s="116">
        <v>0</v>
      </c>
      <c r="R25" s="116">
        <v>4788</v>
      </c>
      <c r="S25" s="116"/>
      <c r="T25" s="116">
        <v>0</v>
      </c>
      <c r="U25" s="116">
        <v>7765</v>
      </c>
      <c r="V25" s="116">
        <f>+SUM(D25,M25)</f>
        <v>99732</v>
      </c>
      <c r="W25" s="116">
        <f>+SUM(E25,N25)</f>
        <v>9034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9034</v>
      </c>
      <c r="AB25" s="116">
        <f>+SUM(J25,S25)</f>
        <v>0</v>
      </c>
      <c r="AC25" s="116">
        <f>+SUM(K25,T25)</f>
        <v>0</v>
      </c>
      <c r="AD25" s="116">
        <f>+SUM(L25,U25)</f>
        <v>90698</v>
      </c>
      <c r="AE25" s="205" t="s">
        <v>325</v>
      </c>
    </row>
    <row r="26" spans="1:31" ht="13.5" customHeight="1" x14ac:dyDescent="0.15">
      <c r="A26" s="114" t="s">
        <v>44</v>
      </c>
      <c r="B26" s="115" t="s">
        <v>382</v>
      </c>
      <c r="C26" s="114" t="s">
        <v>383</v>
      </c>
      <c r="D26" s="116">
        <f>SUM(E26,+L26)</f>
        <v>51988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51988</v>
      </c>
      <c r="M26" s="116">
        <f>SUM(N26,+U26)</f>
        <v>32581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32581</v>
      </c>
      <c r="V26" s="116">
        <f>+SUM(D26,M26)</f>
        <v>84569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84569</v>
      </c>
      <c r="AE26" s="205" t="s">
        <v>325</v>
      </c>
    </row>
    <row r="27" spans="1:31" ht="13.5" customHeight="1" x14ac:dyDescent="0.15">
      <c r="A27" s="114" t="s">
        <v>44</v>
      </c>
      <c r="B27" s="115" t="s">
        <v>386</v>
      </c>
      <c r="C27" s="114" t="s">
        <v>387</v>
      </c>
      <c r="D27" s="116">
        <f>SUM(E27,+L27)</f>
        <v>63044</v>
      </c>
      <c r="E27" s="116">
        <f>+SUM(F27:I27,K27)</f>
        <v>4317</v>
      </c>
      <c r="F27" s="116">
        <v>0</v>
      </c>
      <c r="G27" s="116">
        <v>0</v>
      </c>
      <c r="H27" s="116">
        <v>0</v>
      </c>
      <c r="I27" s="116">
        <v>3890</v>
      </c>
      <c r="J27" s="116"/>
      <c r="K27" s="116">
        <v>427</v>
      </c>
      <c r="L27" s="116">
        <v>58727</v>
      </c>
      <c r="M27" s="116">
        <f>SUM(N27,+U27)</f>
        <v>25875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25875</v>
      </c>
      <c r="V27" s="116">
        <f>+SUM(D27,M27)</f>
        <v>88919</v>
      </c>
      <c r="W27" s="116">
        <f>+SUM(E27,N27)</f>
        <v>4317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3890</v>
      </c>
      <c r="AB27" s="116">
        <f>+SUM(J27,S27)</f>
        <v>0</v>
      </c>
      <c r="AC27" s="116">
        <f>+SUM(K27,T27)</f>
        <v>427</v>
      </c>
      <c r="AD27" s="116">
        <f>+SUM(L27,U27)</f>
        <v>84602</v>
      </c>
      <c r="AE27" s="205" t="s">
        <v>325</v>
      </c>
    </row>
    <row r="28" spans="1:31" ht="13.5" customHeight="1" x14ac:dyDescent="0.15">
      <c r="A28" s="114" t="s">
        <v>44</v>
      </c>
      <c r="B28" s="115" t="s">
        <v>388</v>
      </c>
      <c r="C28" s="114" t="s">
        <v>389</v>
      </c>
      <c r="D28" s="116">
        <f>SUM(E28,+L28)</f>
        <v>60330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60330</v>
      </c>
      <c r="M28" s="116">
        <f>SUM(N28,+U28)</f>
        <v>17562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17562</v>
      </c>
      <c r="V28" s="116">
        <f>+SUM(D28,M28)</f>
        <v>77892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77892</v>
      </c>
      <c r="AE28" s="205" t="s">
        <v>325</v>
      </c>
    </row>
    <row r="29" spans="1:31" ht="13.5" customHeight="1" x14ac:dyDescent="0.15">
      <c r="A29" s="114" t="s">
        <v>44</v>
      </c>
      <c r="B29" s="115" t="s">
        <v>391</v>
      </c>
      <c r="C29" s="114" t="s">
        <v>392</v>
      </c>
      <c r="D29" s="116">
        <f>SUM(E29,+L29)</f>
        <v>5448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5448</v>
      </c>
      <c r="M29" s="116">
        <f>SUM(N29,+U29)</f>
        <v>2156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2156</v>
      </c>
      <c r="V29" s="116">
        <f>+SUM(D29,M29)</f>
        <v>7604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7604</v>
      </c>
      <c r="AE29" s="205" t="s">
        <v>325</v>
      </c>
    </row>
    <row r="30" spans="1:31" ht="13.5" customHeight="1" x14ac:dyDescent="0.15">
      <c r="A30" s="114" t="s">
        <v>44</v>
      </c>
      <c r="B30" s="115" t="s">
        <v>393</v>
      </c>
      <c r="C30" s="114" t="s">
        <v>394</v>
      </c>
      <c r="D30" s="116">
        <f>SUM(E30,+L30)</f>
        <v>331266</v>
      </c>
      <c r="E30" s="116">
        <f>+SUM(F30:I30,K30)</f>
        <v>43329</v>
      </c>
      <c r="F30" s="116">
        <v>0</v>
      </c>
      <c r="G30" s="116">
        <v>0</v>
      </c>
      <c r="H30" s="116">
        <v>0</v>
      </c>
      <c r="I30" s="116">
        <v>38008</v>
      </c>
      <c r="J30" s="116"/>
      <c r="K30" s="116">
        <v>5321</v>
      </c>
      <c r="L30" s="116">
        <v>287937</v>
      </c>
      <c r="M30" s="116">
        <f>SUM(N30,+U30)</f>
        <v>54692</v>
      </c>
      <c r="N30" s="116">
        <f>+SUM(O30:R30,T30)</f>
        <v>40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40</v>
      </c>
      <c r="U30" s="116">
        <v>54652</v>
      </c>
      <c r="V30" s="116">
        <f>+SUM(D30,M30)</f>
        <v>385958</v>
      </c>
      <c r="W30" s="116">
        <f>+SUM(E30,N30)</f>
        <v>43369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38008</v>
      </c>
      <c r="AB30" s="116">
        <f>+SUM(J30,S30)</f>
        <v>0</v>
      </c>
      <c r="AC30" s="116">
        <f>+SUM(K30,T30)</f>
        <v>5361</v>
      </c>
      <c r="AD30" s="116">
        <f>+SUM(L30,U30)</f>
        <v>342589</v>
      </c>
      <c r="AE30" s="205" t="s">
        <v>325</v>
      </c>
    </row>
    <row r="31" spans="1:31" ht="13.5" customHeight="1" x14ac:dyDescent="0.15">
      <c r="A31" s="114" t="s">
        <v>44</v>
      </c>
      <c r="B31" s="115" t="s">
        <v>395</v>
      </c>
      <c r="C31" s="114" t="s">
        <v>396</v>
      </c>
      <c r="D31" s="116">
        <f>SUM(E31,+L31)</f>
        <v>78251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78251</v>
      </c>
      <c r="M31" s="116">
        <f>SUM(N31,+U31)</f>
        <v>8439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8439</v>
      </c>
      <c r="V31" s="116">
        <f>+SUM(D31,M31)</f>
        <v>86690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86690</v>
      </c>
      <c r="AE31" s="205" t="s">
        <v>325</v>
      </c>
    </row>
    <row r="32" spans="1:31" ht="13.5" customHeight="1" x14ac:dyDescent="0.15">
      <c r="A32" s="114" t="s">
        <v>44</v>
      </c>
      <c r="B32" s="115" t="s">
        <v>399</v>
      </c>
      <c r="C32" s="114" t="s">
        <v>400</v>
      </c>
      <c r="D32" s="116">
        <f>SUM(E32,+L32)</f>
        <v>98189</v>
      </c>
      <c r="E32" s="116">
        <f>+SUM(F32:I32,K32)</f>
        <v>15484</v>
      </c>
      <c r="F32" s="116">
        <v>0</v>
      </c>
      <c r="G32" s="116">
        <v>0</v>
      </c>
      <c r="H32" s="116">
        <v>0</v>
      </c>
      <c r="I32" s="116">
        <v>15484</v>
      </c>
      <c r="J32" s="116"/>
      <c r="K32" s="116">
        <v>0</v>
      </c>
      <c r="L32" s="116">
        <v>82705</v>
      </c>
      <c r="M32" s="116">
        <f>SUM(N32,+U32)</f>
        <v>4328</v>
      </c>
      <c r="N32" s="116">
        <f>+SUM(O32:R32,T32)</f>
        <v>2738</v>
      </c>
      <c r="O32" s="116">
        <v>1035</v>
      </c>
      <c r="P32" s="116">
        <v>1703</v>
      </c>
      <c r="Q32" s="116">
        <v>0</v>
      </c>
      <c r="R32" s="116">
        <v>0</v>
      </c>
      <c r="S32" s="116"/>
      <c r="T32" s="116">
        <v>0</v>
      </c>
      <c r="U32" s="116">
        <v>1590</v>
      </c>
      <c r="V32" s="116">
        <f>+SUM(D32,M32)</f>
        <v>102517</v>
      </c>
      <c r="W32" s="116">
        <f>+SUM(E32,N32)</f>
        <v>18222</v>
      </c>
      <c r="X32" s="116">
        <f>+SUM(F32,O32)</f>
        <v>1035</v>
      </c>
      <c r="Y32" s="116">
        <f>+SUM(G32,P32)</f>
        <v>1703</v>
      </c>
      <c r="Z32" s="116">
        <f>+SUM(H32,Q32)</f>
        <v>0</v>
      </c>
      <c r="AA32" s="116">
        <f>+SUM(I32,R32)</f>
        <v>15484</v>
      </c>
      <c r="AB32" s="116">
        <f>+SUM(J32,S32)</f>
        <v>0</v>
      </c>
      <c r="AC32" s="116">
        <f>+SUM(K32,T32)</f>
        <v>0</v>
      </c>
      <c r="AD32" s="116">
        <f>+SUM(L32,U32)</f>
        <v>84295</v>
      </c>
      <c r="AE32" s="205" t="s">
        <v>325</v>
      </c>
    </row>
    <row r="33" spans="1:31" ht="13.5" customHeight="1" x14ac:dyDescent="0.15">
      <c r="A33" s="114" t="s">
        <v>44</v>
      </c>
      <c r="B33" s="115" t="s">
        <v>401</v>
      </c>
      <c r="C33" s="114" t="s">
        <v>402</v>
      </c>
      <c r="D33" s="116">
        <f>SUM(E33,+L33)</f>
        <v>87128</v>
      </c>
      <c r="E33" s="116">
        <f>+SUM(F33:I33,K33)</f>
        <v>6</v>
      </c>
      <c r="F33" s="116">
        <v>0</v>
      </c>
      <c r="G33" s="116">
        <v>0</v>
      </c>
      <c r="H33" s="116">
        <v>0</v>
      </c>
      <c r="I33" s="116">
        <v>6</v>
      </c>
      <c r="J33" s="116"/>
      <c r="K33" s="116">
        <v>0</v>
      </c>
      <c r="L33" s="116">
        <v>87122</v>
      </c>
      <c r="M33" s="116">
        <f>SUM(N33,+U33)</f>
        <v>16111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16111</v>
      </c>
      <c r="V33" s="116">
        <f>+SUM(D33,M33)</f>
        <v>103239</v>
      </c>
      <c r="W33" s="116">
        <f>+SUM(E33,N33)</f>
        <v>6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</v>
      </c>
      <c r="AB33" s="116">
        <f>+SUM(J33,S33)</f>
        <v>0</v>
      </c>
      <c r="AC33" s="116">
        <f>+SUM(K33,T33)</f>
        <v>0</v>
      </c>
      <c r="AD33" s="116">
        <f>+SUM(L33,U33)</f>
        <v>103233</v>
      </c>
      <c r="AE33" s="205" t="s">
        <v>325</v>
      </c>
    </row>
    <row r="34" spans="1:31" ht="13.5" customHeight="1" x14ac:dyDescent="0.15">
      <c r="A34" s="114" t="s">
        <v>44</v>
      </c>
      <c r="B34" s="115" t="s">
        <v>403</v>
      </c>
      <c r="C34" s="114" t="s">
        <v>404</v>
      </c>
      <c r="D34" s="116">
        <f>SUM(E34,+L34)</f>
        <v>24837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24837</v>
      </c>
      <c r="M34" s="116">
        <f>SUM(N34,+U34)</f>
        <v>8601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8601</v>
      </c>
      <c r="V34" s="116">
        <f>+SUM(D34,M34)</f>
        <v>33438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33438</v>
      </c>
      <c r="AE34" s="205" t="s">
        <v>325</v>
      </c>
    </row>
    <row r="35" spans="1:31" ht="13.5" customHeight="1" x14ac:dyDescent="0.15">
      <c r="A35" s="114" t="s">
        <v>44</v>
      </c>
      <c r="B35" s="115" t="s">
        <v>405</v>
      </c>
      <c r="C35" s="114" t="s">
        <v>406</v>
      </c>
      <c r="D35" s="116">
        <f>SUM(E35,+L35)</f>
        <v>426024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426024</v>
      </c>
      <c r="M35" s="116">
        <f>SUM(N35,+U35)</f>
        <v>160260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160260</v>
      </c>
      <c r="V35" s="116">
        <f>+SUM(D35,M35)</f>
        <v>586284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586284</v>
      </c>
      <c r="AE35" s="205" t="s">
        <v>325</v>
      </c>
    </row>
    <row r="36" spans="1:31" ht="13.5" customHeight="1" x14ac:dyDescent="0.15">
      <c r="A36" s="114" t="s">
        <v>44</v>
      </c>
      <c r="B36" s="115" t="s">
        <v>409</v>
      </c>
      <c r="C36" s="114" t="s">
        <v>410</v>
      </c>
      <c r="D36" s="116">
        <f>SUM(E36,+L36)</f>
        <v>85573</v>
      </c>
      <c r="E36" s="116">
        <f>+SUM(F36:I36,K36)</f>
        <v>9855</v>
      </c>
      <c r="F36" s="116">
        <v>0</v>
      </c>
      <c r="G36" s="116">
        <v>0</v>
      </c>
      <c r="H36" s="116">
        <v>0</v>
      </c>
      <c r="I36" s="116">
        <v>8181</v>
      </c>
      <c r="J36" s="116"/>
      <c r="K36" s="116">
        <v>1674</v>
      </c>
      <c r="L36" s="116">
        <v>75718</v>
      </c>
      <c r="M36" s="116">
        <f>SUM(N36,+U36)</f>
        <v>20715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20715</v>
      </c>
      <c r="V36" s="116">
        <f>+SUM(D36,M36)</f>
        <v>106288</v>
      </c>
      <c r="W36" s="116">
        <f>+SUM(E36,N36)</f>
        <v>9855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8181</v>
      </c>
      <c r="AB36" s="116">
        <f>+SUM(J36,S36)</f>
        <v>0</v>
      </c>
      <c r="AC36" s="116">
        <f>+SUM(K36,T36)</f>
        <v>1674</v>
      </c>
      <c r="AD36" s="116">
        <f>+SUM(L36,U36)</f>
        <v>96433</v>
      </c>
      <c r="AE36" s="205" t="s">
        <v>325</v>
      </c>
    </row>
    <row r="37" spans="1:31" ht="13.5" customHeight="1" x14ac:dyDescent="0.15">
      <c r="A37" s="114" t="s">
        <v>44</v>
      </c>
      <c r="B37" s="115" t="s">
        <v>411</v>
      </c>
      <c r="C37" s="114" t="s">
        <v>412</v>
      </c>
      <c r="D37" s="116">
        <f>SUM(E37,+L37)</f>
        <v>106997</v>
      </c>
      <c r="E37" s="116">
        <f>+SUM(F37:I37,K37)</f>
        <v>13895</v>
      </c>
      <c r="F37" s="116">
        <v>0</v>
      </c>
      <c r="G37" s="116">
        <v>0</v>
      </c>
      <c r="H37" s="116">
        <v>0</v>
      </c>
      <c r="I37" s="116">
        <v>13895</v>
      </c>
      <c r="J37" s="116"/>
      <c r="K37" s="116">
        <v>0</v>
      </c>
      <c r="L37" s="116">
        <v>93102</v>
      </c>
      <c r="M37" s="116">
        <f>SUM(N37,+U37)</f>
        <v>2434</v>
      </c>
      <c r="N37" s="116">
        <f>+SUM(O37:R37,T37)</f>
        <v>6</v>
      </c>
      <c r="O37" s="116">
        <v>0</v>
      </c>
      <c r="P37" s="116">
        <v>0</v>
      </c>
      <c r="Q37" s="116">
        <v>0</v>
      </c>
      <c r="R37" s="116">
        <v>6</v>
      </c>
      <c r="S37" s="116"/>
      <c r="T37" s="116">
        <v>0</v>
      </c>
      <c r="U37" s="116">
        <v>2428</v>
      </c>
      <c r="V37" s="116">
        <f>+SUM(D37,M37)</f>
        <v>109431</v>
      </c>
      <c r="W37" s="116">
        <f>+SUM(E37,N37)</f>
        <v>13901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13901</v>
      </c>
      <c r="AB37" s="116">
        <f>+SUM(J37,S37)</f>
        <v>0</v>
      </c>
      <c r="AC37" s="116">
        <f>+SUM(K37,T37)</f>
        <v>0</v>
      </c>
      <c r="AD37" s="116">
        <f>+SUM(L37,U37)</f>
        <v>95530</v>
      </c>
      <c r="AE37" s="205" t="s">
        <v>325</v>
      </c>
    </row>
    <row r="38" spans="1:31" ht="13.5" customHeight="1" x14ac:dyDescent="0.15">
      <c r="A38" s="114" t="s">
        <v>44</v>
      </c>
      <c r="B38" s="115" t="s">
        <v>413</v>
      </c>
      <c r="C38" s="114" t="s">
        <v>414</v>
      </c>
      <c r="D38" s="116">
        <f>SUM(E38,+L38)</f>
        <v>467482</v>
      </c>
      <c r="E38" s="116">
        <f>+SUM(F38:I38,K38)</f>
        <v>62897</v>
      </c>
      <c r="F38" s="116">
        <v>0</v>
      </c>
      <c r="G38" s="116">
        <v>0</v>
      </c>
      <c r="H38" s="116">
        <v>0</v>
      </c>
      <c r="I38" s="116">
        <v>47361</v>
      </c>
      <c r="J38" s="116"/>
      <c r="K38" s="116">
        <v>15536</v>
      </c>
      <c r="L38" s="116">
        <v>404585</v>
      </c>
      <c r="M38" s="116">
        <f>SUM(N38,+U38)</f>
        <v>98140</v>
      </c>
      <c r="N38" s="116">
        <f>+SUM(O38:R38,T38)</f>
        <v>14670</v>
      </c>
      <c r="O38" s="116">
        <v>0</v>
      </c>
      <c r="P38" s="116">
        <v>0</v>
      </c>
      <c r="Q38" s="116">
        <v>0</v>
      </c>
      <c r="R38" s="116">
        <v>14670</v>
      </c>
      <c r="S38" s="116"/>
      <c r="T38" s="116">
        <v>0</v>
      </c>
      <c r="U38" s="116">
        <v>83470</v>
      </c>
      <c r="V38" s="116">
        <f>+SUM(D38,M38)</f>
        <v>565622</v>
      </c>
      <c r="W38" s="116">
        <f>+SUM(E38,N38)</f>
        <v>77567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62031</v>
      </c>
      <c r="AB38" s="116">
        <f>+SUM(J38,S38)</f>
        <v>0</v>
      </c>
      <c r="AC38" s="116">
        <f>+SUM(K38,T38)</f>
        <v>15536</v>
      </c>
      <c r="AD38" s="116">
        <f>+SUM(L38,U38)</f>
        <v>488055</v>
      </c>
      <c r="AE38" s="205" t="s">
        <v>325</v>
      </c>
    </row>
    <row r="39" spans="1:31" ht="13.5" customHeight="1" x14ac:dyDescent="0.15">
      <c r="A39" s="114" t="s">
        <v>44</v>
      </c>
      <c r="B39" s="115" t="s">
        <v>415</v>
      </c>
      <c r="C39" s="114" t="s">
        <v>416</v>
      </c>
      <c r="D39" s="116">
        <f>SUM(E39,+L39)</f>
        <v>133363</v>
      </c>
      <c r="E39" s="116">
        <f>+SUM(F39:I39,K39)</f>
        <v>22885</v>
      </c>
      <c r="F39" s="116">
        <v>0</v>
      </c>
      <c r="G39" s="116">
        <v>0</v>
      </c>
      <c r="H39" s="116">
        <v>8800</v>
      </c>
      <c r="I39" s="116">
        <v>11339</v>
      </c>
      <c r="J39" s="116"/>
      <c r="K39" s="116">
        <v>2746</v>
      </c>
      <c r="L39" s="116">
        <v>110478</v>
      </c>
      <c r="M39" s="116">
        <f>SUM(N39,+U39)</f>
        <v>23401</v>
      </c>
      <c r="N39" s="116">
        <f>+SUM(O39:R39,T39)</f>
        <v>5</v>
      </c>
      <c r="O39" s="116">
        <v>0</v>
      </c>
      <c r="P39" s="116">
        <v>0</v>
      </c>
      <c r="Q39" s="116">
        <v>0</v>
      </c>
      <c r="R39" s="116">
        <v>5</v>
      </c>
      <c r="S39" s="116"/>
      <c r="T39" s="116">
        <v>0</v>
      </c>
      <c r="U39" s="116">
        <v>23396</v>
      </c>
      <c r="V39" s="116">
        <f>+SUM(D39,M39)</f>
        <v>156764</v>
      </c>
      <c r="W39" s="116">
        <f>+SUM(E39,N39)</f>
        <v>22890</v>
      </c>
      <c r="X39" s="116">
        <f>+SUM(F39,O39)</f>
        <v>0</v>
      </c>
      <c r="Y39" s="116">
        <f>+SUM(G39,P39)</f>
        <v>0</v>
      </c>
      <c r="Z39" s="116">
        <f>+SUM(H39,Q39)</f>
        <v>8800</v>
      </c>
      <c r="AA39" s="116">
        <f>+SUM(I39,R39)</f>
        <v>11344</v>
      </c>
      <c r="AB39" s="116">
        <f>+SUM(J39,S39)</f>
        <v>0</v>
      </c>
      <c r="AC39" s="116">
        <f>+SUM(K39,T39)</f>
        <v>2746</v>
      </c>
      <c r="AD39" s="116">
        <f>+SUM(L39,U39)</f>
        <v>133874</v>
      </c>
      <c r="AE39" s="205" t="s">
        <v>325</v>
      </c>
    </row>
    <row r="40" spans="1:31" ht="13.5" customHeight="1" x14ac:dyDescent="0.15">
      <c r="A40" s="114" t="s">
        <v>44</v>
      </c>
      <c r="B40" s="115" t="s">
        <v>419</v>
      </c>
      <c r="C40" s="114" t="s">
        <v>420</v>
      </c>
      <c r="D40" s="116">
        <f>SUM(E40,+L40)</f>
        <v>28076</v>
      </c>
      <c r="E40" s="116">
        <f>+SUM(F40:I40,K40)</f>
        <v>3511</v>
      </c>
      <c r="F40" s="116">
        <v>0</v>
      </c>
      <c r="G40" s="116">
        <v>0</v>
      </c>
      <c r="H40" s="116">
        <v>0</v>
      </c>
      <c r="I40" s="116">
        <v>1562</v>
      </c>
      <c r="J40" s="116"/>
      <c r="K40" s="116">
        <v>1949</v>
      </c>
      <c r="L40" s="116">
        <v>24565</v>
      </c>
      <c r="M40" s="116">
        <f>SUM(N40,+U40)</f>
        <v>13360</v>
      </c>
      <c r="N40" s="116">
        <f>+SUM(O40:R40,T40)</f>
        <v>1120</v>
      </c>
      <c r="O40" s="116">
        <v>0</v>
      </c>
      <c r="P40" s="116">
        <v>0</v>
      </c>
      <c r="Q40" s="116">
        <v>0</v>
      </c>
      <c r="R40" s="116">
        <v>1120</v>
      </c>
      <c r="S40" s="116"/>
      <c r="T40" s="116">
        <v>0</v>
      </c>
      <c r="U40" s="116">
        <v>12240</v>
      </c>
      <c r="V40" s="116">
        <f>+SUM(D40,M40)</f>
        <v>41436</v>
      </c>
      <c r="W40" s="116">
        <f>+SUM(E40,N40)</f>
        <v>4631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2682</v>
      </c>
      <c r="AB40" s="116">
        <f>+SUM(J40,S40)</f>
        <v>0</v>
      </c>
      <c r="AC40" s="116">
        <f>+SUM(K40,T40)</f>
        <v>1949</v>
      </c>
      <c r="AD40" s="116">
        <f>+SUM(L40,U40)</f>
        <v>36805</v>
      </c>
      <c r="AE40" s="205" t="s">
        <v>325</v>
      </c>
    </row>
    <row r="41" spans="1:31" ht="13.5" customHeight="1" x14ac:dyDescent="0.15">
      <c r="A41" s="114" t="s">
        <v>44</v>
      </c>
      <c r="B41" s="115" t="s">
        <v>421</v>
      </c>
      <c r="C41" s="114" t="s">
        <v>422</v>
      </c>
      <c r="D41" s="116">
        <f>SUM(E41,+L41)</f>
        <v>190794</v>
      </c>
      <c r="E41" s="116">
        <f>+SUM(F41:I41,K41)</f>
        <v>23837</v>
      </c>
      <c r="F41" s="116">
        <v>0</v>
      </c>
      <c r="G41" s="116">
        <v>0</v>
      </c>
      <c r="H41" s="116">
        <v>0</v>
      </c>
      <c r="I41" s="116">
        <v>23837</v>
      </c>
      <c r="J41" s="116"/>
      <c r="K41" s="116">
        <v>0</v>
      </c>
      <c r="L41" s="116">
        <v>166957</v>
      </c>
      <c r="M41" s="116">
        <f>SUM(N41,+U41)</f>
        <v>162851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162851</v>
      </c>
      <c r="V41" s="116">
        <f>+SUM(D41,M41)</f>
        <v>353645</v>
      </c>
      <c r="W41" s="116">
        <f>+SUM(E41,N41)</f>
        <v>23837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23837</v>
      </c>
      <c r="AB41" s="116">
        <f>+SUM(J41,S41)</f>
        <v>0</v>
      </c>
      <c r="AC41" s="116">
        <f>+SUM(K41,T41)</f>
        <v>0</v>
      </c>
      <c r="AD41" s="116">
        <f>+SUM(L41,U41)</f>
        <v>329808</v>
      </c>
      <c r="AE41" s="205" t="s">
        <v>325</v>
      </c>
    </row>
    <row r="42" spans="1:31" ht="13.5" customHeight="1" x14ac:dyDescent="0.15">
      <c r="A42" s="114" t="s">
        <v>44</v>
      </c>
      <c r="B42" s="115" t="s">
        <v>361</v>
      </c>
      <c r="C42" s="114" t="s">
        <v>365</v>
      </c>
      <c r="D42" s="116">
        <f>SUM(E42,+L42)</f>
        <v>0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f>SUM(N42,+U42)</f>
        <v>35500</v>
      </c>
      <c r="N42" s="116">
        <f>+SUM(O42:R42,T42)</f>
        <v>19345</v>
      </c>
      <c r="O42" s="116">
        <v>0</v>
      </c>
      <c r="P42" s="116">
        <v>0</v>
      </c>
      <c r="Q42" s="116">
        <v>0</v>
      </c>
      <c r="R42" s="116">
        <v>19344</v>
      </c>
      <c r="S42" s="116">
        <v>124000</v>
      </c>
      <c r="T42" s="116">
        <v>1</v>
      </c>
      <c r="U42" s="116">
        <v>16155</v>
      </c>
      <c r="V42" s="116">
        <f>+SUM(D42,M42)</f>
        <v>35500</v>
      </c>
      <c r="W42" s="116">
        <f>+SUM(E42,N42)</f>
        <v>19345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19344</v>
      </c>
      <c r="AB42" s="116">
        <f>+SUM(J42,S42)</f>
        <v>124000</v>
      </c>
      <c r="AC42" s="116">
        <f>+SUM(K42,T42)</f>
        <v>1</v>
      </c>
      <c r="AD42" s="116">
        <f>+SUM(L42,U42)</f>
        <v>16155</v>
      </c>
      <c r="AE42" s="205" t="s">
        <v>325</v>
      </c>
    </row>
    <row r="43" spans="1:31" ht="13.5" customHeight="1" x14ac:dyDescent="0.15">
      <c r="A43" s="114" t="s">
        <v>44</v>
      </c>
      <c r="B43" s="115" t="s">
        <v>341</v>
      </c>
      <c r="C43" s="114" t="s">
        <v>342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92794</v>
      </c>
      <c r="N43" s="116">
        <f>+SUM(O43:R43,T43)</f>
        <v>64801</v>
      </c>
      <c r="O43" s="116">
        <v>0</v>
      </c>
      <c r="P43" s="116">
        <v>0</v>
      </c>
      <c r="Q43" s="116">
        <v>0</v>
      </c>
      <c r="R43" s="116">
        <v>64801</v>
      </c>
      <c r="S43" s="116">
        <v>150000</v>
      </c>
      <c r="T43" s="116">
        <v>0</v>
      </c>
      <c r="U43" s="116">
        <v>27993</v>
      </c>
      <c r="V43" s="116">
        <f>+SUM(D43,M43)</f>
        <v>92794</v>
      </c>
      <c r="W43" s="116">
        <f>+SUM(E43,N43)</f>
        <v>64801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64801</v>
      </c>
      <c r="AB43" s="116">
        <f>+SUM(J43,S43)</f>
        <v>150000</v>
      </c>
      <c r="AC43" s="116">
        <f>+SUM(K43,T43)</f>
        <v>0</v>
      </c>
      <c r="AD43" s="116">
        <f>+SUM(L43,U43)</f>
        <v>27993</v>
      </c>
      <c r="AE43" s="205" t="s">
        <v>325</v>
      </c>
    </row>
    <row r="44" spans="1:31" ht="13.5" customHeight="1" x14ac:dyDescent="0.15">
      <c r="A44" s="114" t="s">
        <v>44</v>
      </c>
      <c r="B44" s="115" t="s">
        <v>397</v>
      </c>
      <c r="C44" s="114" t="s">
        <v>398</v>
      </c>
      <c r="D44" s="116">
        <f>SUM(E44,+L44)</f>
        <v>71004</v>
      </c>
      <c r="E44" s="116">
        <f>+SUM(F44:I44,K44)</f>
        <v>58591</v>
      </c>
      <c r="F44" s="116">
        <v>0</v>
      </c>
      <c r="G44" s="116">
        <v>0</v>
      </c>
      <c r="H44" s="116">
        <v>0</v>
      </c>
      <c r="I44" s="116">
        <v>44258</v>
      </c>
      <c r="J44" s="116">
        <v>94828</v>
      </c>
      <c r="K44" s="116">
        <v>14333</v>
      </c>
      <c r="L44" s="116">
        <v>12413</v>
      </c>
      <c r="M44" s="116">
        <f>SUM(N44,+U44)</f>
        <v>80458</v>
      </c>
      <c r="N44" s="116">
        <f>+SUM(O44:R44,T44)</f>
        <v>74899</v>
      </c>
      <c r="O44" s="116">
        <v>0</v>
      </c>
      <c r="P44" s="116">
        <v>0</v>
      </c>
      <c r="Q44" s="116">
        <v>0</v>
      </c>
      <c r="R44" s="116">
        <v>74899</v>
      </c>
      <c r="S44" s="116">
        <v>33151</v>
      </c>
      <c r="T44" s="116">
        <v>0</v>
      </c>
      <c r="U44" s="116">
        <v>5559</v>
      </c>
      <c r="V44" s="116">
        <f>+SUM(D44,M44)</f>
        <v>151462</v>
      </c>
      <c r="W44" s="116">
        <f>+SUM(E44,N44)</f>
        <v>133490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119157</v>
      </c>
      <c r="AB44" s="116">
        <f>+SUM(J44,S44)</f>
        <v>127979</v>
      </c>
      <c r="AC44" s="116">
        <f>+SUM(K44,T44)</f>
        <v>14333</v>
      </c>
      <c r="AD44" s="116">
        <f>+SUM(L44,U44)</f>
        <v>17972</v>
      </c>
      <c r="AE44" s="205" t="s">
        <v>325</v>
      </c>
    </row>
    <row r="45" spans="1:31" ht="13.5" customHeight="1" x14ac:dyDescent="0.15">
      <c r="A45" s="114" t="s">
        <v>44</v>
      </c>
      <c r="B45" s="115" t="s">
        <v>335</v>
      </c>
      <c r="C45" s="114" t="s">
        <v>336</v>
      </c>
      <c r="D45" s="116">
        <f>SUM(E45,+L45)</f>
        <v>285272</v>
      </c>
      <c r="E45" s="116">
        <f>+SUM(F45:I45,K45)</f>
        <v>25676</v>
      </c>
      <c r="F45" s="116">
        <v>0</v>
      </c>
      <c r="G45" s="116">
        <v>0</v>
      </c>
      <c r="H45" s="116">
        <v>0</v>
      </c>
      <c r="I45" s="116">
        <v>25676</v>
      </c>
      <c r="J45" s="116">
        <v>321761</v>
      </c>
      <c r="K45" s="116">
        <v>0</v>
      </c>
      <c r="L45" s="116">
        <v>259596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285272</v>
      </c>
      <c r="W45" s="116">
        <f>+SUM(E45,N45)</f>
        <v>25676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25676</v>
      </c>
      <c r="AB45" s="116">
        <f>+SUM(J45,S45)</f>
        <v>321761</v>
      </c>
      <c r="AC45" s="116">
        <f>+SUM(K45,T45)</f>
        <v>0</v>
      </c>
      <c r="AD45" s="116">
        <f>+SUM(L45,U45)</f>
        <v>259596</v>
      </c>
      <c r="AE45" s="205" t="s">
        <v>325</v>
      </c>
    </row>
    <row r="46" spans="1:31" ht="13.5" customHeight="1" x14ac:dyDescent="0.15">
      <c r="A46" s="114" t="s">
        <v>44</v>
      </c>
      <c r="B46" s="115" t="s">
        <v>351</v>
      </c>
      <c r="C46" s="114" t="s">
        <v>352</v>
      </c>
      <c r="D46" s="116">
        <f>SUM(E46,+L46)</f>
        <v>143569</v>
      </c>
      <c r="E46" s="116">
        <f>+SUM(F46:I46,K46)</f>
        <v>101956</v>
      </c>
      <c r="F46" s="116">
        <v>0</v>
      </c>
      <c r="G46" s="116">
        <v>0</v>
      </c>
      <c r="H46" s="116">
        <v>0</v>
      </c>
      <c r="I46" s="116">
        <v>101956</v>
      </c>
      <c r="J46" s="116">
        <v>783964</v>
      </c>
      <c r="K46" s="116">
        <v>0</v>
      </c>
      <c r="L46" s="116">
        <v>41613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143569</v>
      </c>
      <c r="W46" s="116">
        <f>+SUM(E46,N46)</f>
        <v>101956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101956</v>
      </c>
      <c r="AB46" s="116">
        <f>+SUM(J46,S46)</f>
        <v>783964</v>
      </c>
      <c r="AC46" s="116">
        <f>+SUM(K46,T46)</f>
        <v>0</v>
      </c>
      <c r="AD46" s="116">
        <f>+SUM(L46,U46)</f>
        <v>41613</v>
      </c>
      <c r="AE46" s="205" t="s">
        <v>325</v>
      </c>
    </row>
    <row r="47" spans="1:31" ht="13.5" customHeight="1" x14ac:dyDescent="0.15">
      <c r="A47" s="114" t="s">
        <v>44</v>
      </c>
      <c r="B47" s="115" t="s">
        <v>357</v>
      </c>
      <c r="C47" s="114" t="s">
        <v>358</v>
      </c>
      <c r="D47" s="116">
        <f>SUM(E47,+L47)</f>
        <v>33258</v>
      </c>
      <c r="E47" s="116">
        <f>+SUM(F47:I47,K47)</f>
        <v>33258</v>
      </c>
      <c r="F47" s="116">
        <v>0</v>
      </c>
      <c r="G47" s="116">
        <v>0</v>
      </c>
      <c r="H47" s="116">
        <v>0</v>
      </c>
      <c r="I47" s="116">
        <v>0</v>
      </c>
      <c r="J47" s="116">
        <v>17921</v>
      </c>
      <c r="K47" s="116">
        <v>33258</v>
      </c>
      <c r="L47" s="116">
        <v>0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f>+SUM(D47,M47)</f>
        <v>33258</v>
      </c>
      <c r="W47" s="116">
        <f>+SUM(E47,N47)</f>
        <v>33258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17921</v>
      </c>
      <c r="AC47" s="116">
        <f>+SUM(K47,T47)</f>
        <v>33258</v>
      </c>
      <c r="AD47" s="116">
        <f>+SUM(L47,U47)</f>
        <v>0</v>
      </c>
      <c r="AE47" s="205" t="s">
        <v>325</v>
      </c>
    </row>
    <row r="48" spans="1:31" ht="13.5" customHeight="1" x14ac:dyDescent="0.15">
      <c r="A48" s="114" t="s">
        <v>44</v>
      </c>
      <c r="B48" s="115" t="s">
        <v>407</v>
      </c>
      <c r="C48" s="114" t="s">
        <v>408</v>
      </c>
      <c r="D48" s="116">
        <f>SUM(E48,+L48)</f>
        <v>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109948</v>
      </c>
      <c r="K48" s="116">
        <v>0</v>
      </c>
      <c r="L48" s="116">
        <v>0</v>
      </c>
      <c r="M48" s="116">
        <f>SUM(N48,+U48)</f>
        <v>0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f>+SUM(D48,M48)</f>
        <v>0</v>
      </c>
      <c r="W48" s="116">
        <f>+SUM(E48,N48)</f>
        <v>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109948</v>
      </c>
      <c r="AC48" s="116">
        <f>+SUM(K48,T48)</f>
        <v>0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44</v>
      </c>
      <c r="B49" s="115" t="s">
        <v>345</v>
      </c>
      <c r="C49" s="114" t="s">
        <v>346</v>
      </c>
      <c r="D49" s="116">
        <f>SUM(E49,+L49)</f>
        <v>87491</v>
      </c>
      <c r="E49" s="116">
        <f>+SUM(F49:I49,K49)</f>
        <v>85030</v>
      </c>
      <c r="F49" s="116">
        <v>0</v>
      </c>
      <c r="G49" s="116">
        <v>0</v>
      </c>
      <c r="H49" s="116">
        <v>0</v>
      </c>
      <c r="I49" s="116">
        <v>36069</v>
      </c>
      <c r="J49" s="116">
        <v>393842</v>
      </c>
      <c r="K49" s="116">
        <v>48961</v>
      </c>
      <c r="L49" s="116">
        <v>2461</v>
      </c>
      <c r="M49" s="116">
        <f>SUM(N49,+U49)</f>
        <v>39661</v>
      </c>
      <c r="N49" s="116">
        <f>+SUM(O49:R49,T49)</f>
        <v>39349</v>
      </c>
      <c r="O49" s="116">
        <v>0</v>
      </c>
      <c r="P49" s="116">
        <v>0</v>
      </c>
      <c r="Q49" s="116">
        <v>0</v>
      </c>
      <c r="R49" s="116">
        <v>38549</v>
      </c>
      <c r="S49" s="116">
        <v>88370</v>
      </c>
      <c r="T49" s="116">
        <v>800</v>
      </c>
      <c r="U49" s="116">
        <v>312</v>
      </c>
      <c r="V49" s="116">
        <f>+SUM(D49,M49)</f>
        <v>127152</v>
      </c>
      <c r="W49" s="116">
        <f>+SUM(E49,N49)</f>
        <v>124379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74618</v>
      </c>
      <c r="AB49" s="116">
        <f>+SUM(J49,S49)</f>
        <v>482212</v>
      </c>
      <c r="AC49" s="116">
        <f>+SUM(K49,T49)</f>
        <v>49761</v>
      </c>
      <c r="AD49" s="116">
        <f>+SUM(L49,U49)</f>
        <v>2773</v>
      </c>
      <c r="AE49" s="205" t="s">
        <v>325</v>
      </c>
    </row>
    <row r="50" spans="1:31" ht="13.5" customHeight="1" x14ac:dyDescent="0.15">
      <c r="A50" s="114" t="s">
        <v>44</v>
      </c>
      <c r="B50" s="115" t="s">
        <v>349</v>
      </c>
      <c r="C50" s="114" t="s">
        <v>350</v>
      </c>
      <c r="D50" s="116">
        <f>SUM(E50,+L50)</f>
        <v>0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f>SUM(N50,+U50)</f>
        <v>23373</v>
      </c>
      <c r="N50" s="116">
        <f>+SUM(O50:R50,T50)</f>
        <v>23373</v>
      </c>
      <c r="O50" s="116">
        <v>0</v>
      </c>
      <c r="P50" s="116">
        <v>0</v>
      </c>
      <c r="Q50" s="116">
        <v>0</v>
      </c>
      <c r="R50" s="116">
        <v>23371</v>
      </c>
      <c r="S50" s="116">
        <v>111932</v>
      </c>
      <c r="T50" s="116">
        <v>2</v>
      </c>
      <c r="U50" s="116">
        <v>0</v>
      </c>
      <c r="V50" s="116">
        <f>+SUM(D50,M50)</f>
        <v>23373</v>
      </c>
      <c r="W50" s="116">
        <f>+SUM(E50,N50)</f>
        <v>23373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23371</v>
      </c>
      <c r="AB50" s="116">
        <f>+SUM(J50,S50)</f>
        <v>111932</v>
      </c>
      <c r="AC50" s="116">
        <f>+SUM(K50,T50)</f>
        <v>2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44</v>
      </c>
      <c r="B51" s="115" t="s">
        <v>384</v>
      </c>
      <c r="C51" s="114" t="s">
        <v>385</v>
      </c>
      <c r="D51" s="116">
        <f>SUM(E51,+L51)</f>
        <v>22187</v>
      </c>
      <c r="E51" s="116">
        <f>+SUM(F51:I51,K51)</f>
        <v>22187</v>
      </c>
      <c r="F51" s="116">
        <v>0</v>
      </c>
      <c r="G51" s="116">
        <v>0</v>
      </c>
      <c r="H51" s="116">
        <v>0</v>
      </c>
      <c r="I51" s="116">
        <v>22187</v>
      </c>
      <c r="J51" s="116">
        <v>151967</v>
      </c>
      <c r="K51" s="116">
        <v>0</v>
      </c>
      <c r="L51" s="116">
        <v>0</v>
      </c>
      <c r="M51" s="116">
        <f>SUM(N51,+U51)</f>
        <v>15782</v>
      </c>
      <c r="N51" s="116">
        <f>+SUM(O51:R51,T51)</f>
        <v>15782</v>
      </c>
      <c r="O51" s="116">
        <v>0</v>
      </c>
      <c r="P51" s="116">
        <v>0</v>
      </c>
      <c r="Q51" s="116">
        <v>0</v>
      </c>
      <c r="R51" s="116">
        <v>15782</v>
      </c>
      <c r="S51" s="116">
        <v>78174</v>
      </c>
      <c r="T51" s="116">
        <v>0</v>
      </c>
      <c r="U51" s="116">
        <v>0</v>
      </c>
      <c r="V51" s="116">
        <f>+SUM(D51,M51)</f>
        <v>37969</v>
      </c>
      <c r="W51" s="116">
        <f>+SUM(E51,N51)</f>
        <v>37969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37969</v>
      </c>
      <c r="AB51" s="116">
        <f>+SUM(J51,S51)</f>
        <v>230141</v>
      </c>
      <c r="AC51" s="116">
        <f>+SUM(K51,T51)</f>
        <v>0</v>
      </c>
      <c r="AD51" s="116">
        <f>+SUM(L51,U51)</f>
        <v>0</v>
      </c>
      <c r="AE51" s="205" t="s">
        <v>325</v>
      </c>
    </row>
    <row r="52" spans="1:31" ht="13.5" customHeight="1" x14ac:dyDescent="0.15">
      <c r="A52" s="114" t="s">
        <v>44</v>
      </c>
      <c r="B52" s="115" t="s">
        <v>328</v>
      </c>
      <c r="C52" s="114" t="s">
        <v>332</v>
      </c>
      <c r="D52" s="116">
        <f>SUM(E52,+L52)</f>
        <v>2101238</v>
      </c>
      <c r="E52" s="116">
        <f>+SUM(F52:I52,K52)</f>
        <v>2057646</v>
      </c>
      <c r="F52" s="116">
        <v>794711</v>
      </c>
      <c r="G52" s="116">
        <v>0</v>
      </c>
      <c r="H52" s="116">
        <v>0</v>
      </c>
      <c r="I52" s="116">
        <v>54601</v>
      </c>
      <c r="J52" s="116">
        <v>640811</v>
      </c>
      <c r="K52" s="116">
        <v>1208334</v>
      </c>
      <c r="L52" s="116">
        <v>43592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f>+SUM(D52,M52)</f>
        <v>2101238</v>
      </c>
      <c r="W52" s="116">
        <f>+SUM(E52,N52)</f>
        <v>2057646</v>
      </c>
      <c r="X52" s="116">
        <f>+SUM(F52,O52)</f>
        <v>794711</v>
      </c>
      <c r="Y52" s="116">
        <f>+SUM(G52,P52)</f>
        <v>0</v>
      </c>
      <c r="Z52" s="116">
        <f>+SUM(H52,Q52)</f>
        <v>0</v>
      </c>
      <c r="AA52" s="116">
        <f>+SUM(I52,R52)</f>
        <v>54601</v>
      </c>
      <c r="AB52" s="116">
        <f>+SUM(J52,S52)</f>
        <v>640811</v>
      </c>
      <c r="AC52" s="116">
        <f>+SUM(K52,T52)</f>
        <v>1208334</v>
      </c>
      <c r="AD52" s="116">
        <f>+SUM(L52,U52)</f>
        <v>43592</v>
      </c>
      <c r="AE52" s="205" t="s">
        <v>325</v>
      </c>
    </row>
    <row r="53" spans="1:31" ht="13.5" customHeight="1" x14ac:dyDescent="0.15">
      <c r="A53" s="114" t="s">
        <v>44</v>
      </c>
      <c r="B53" s="115" t="s">
        <v>370</v>
      </c>
      <c r="C53" s="114" t="s">
        <v>371</v>
      </c>
      <c r="D53" s="116">
        <f>SUM(E53,+L53)</f>
        <v>4875</v>
      </c>
      <c r="E53" s="116">
        <f>+SUM(F53:I53,K53)</f>
        <v>4875</v>
      </c>
      <c r="F53" s="116">
        <v>0</v>
      </c>
      <c r="G53" s="116">
        <v>0</v>
      </c>
      <c r="H53" s="116">
        <v>0</v>
      </c>
      <c r="I53" s="116">
        <v>0</v>
      </c>
      <c r="J53" s="116">
        <v>6708</v>
      </c>
      <c r="K53" s="116">
        <v>4875</v>
      </c>
      <c r="L53" s="116">
        <v>0</v>
      </c>
      <c r="M53" s="116">
        <f>SUM(N53,+U53)</f>
        <v>24320</v>
      </c>
      <c r="N53" s="116">
        <f>+SUM(O53:R53,T53)</f>
        <v>14774</v>
      </c>
      <c r="O53" s="116">
        <v>0</v>
      </c>
      <c r="P53" s="116">
        <v>0</v>
      </c>
      <c r="Q53" s="116">
        <v>0</v>
      </c>
      <c r="R53" s="116">
        <v>14774</v>
      </c>
      <c r="S53" s="116">
        <v>136832</v>
      </c>
      <c r="T53" s="116">
        <v>0</v>
      </c>
      <c r="U53" s="116">
        <v>9546</v>
      </c>
      <c r="V53" s="116">
        <f>+SUM(D53,M53)</f>
        <v>29195</v>
      </c>
      <c r="W53" s="116">
        <f>+SUM(E53,N53)</f>
        <v>19649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14774</v>
      </c>
      <c r="AB53" s="116">
        <f>+SUM(J53,S53)</f>
        <v>143540</v>
      </c>
      <c r="AC53" s="116">
        <f>+SUM(K53,T53)</f>
        <v>4875</v>
      </c>
      <c r="AD53" s="116">
        <f>+SUM(L53,U53)</f>
        <v>9546</v>
      </c>
      <c r="AE53" s="205" t="s">
        <v>325</v>
      </c>
    </row>
    <row r="54" spans="1:31" ht="13.5" customHeight="1" x14ac:dyDescent="0.15">
      <c r="A54" s="114" t="s">
        <v>44</v>
      </c>
      <c r="B54" s="115" t="s">
        <v>339</v>
      </c>
      <c r="C54" s="114" t="s">
        <v>340</v>
      </c>
      <c r="D54" s="116">
        <f>SUM(E54,+L54)</f>
        <v>131965</v>
      </c>
      <c r="E54" s="116">
        <f>+SUM(F54:I54,K54)</f>
        <v>37678</v>
      </c>
      <c r="F54" s="116">
        <v>0</v>
      </c>
      <c r="G54" s="116">
        <v>0</v>
      </c>
      <c r="H54" s="116">
        <v>0</v>
      </c>
      <c r="I54" s="116">
        <v>37528</v>
      </c>
      <c r="J54" s="116">
        <v>349959</v>
      </c>
      <c r="K54" s="116">
        <v>150</v>
      </c>
      <c r="L54" s="116">
        <v>94287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131965</v>
      </c>
      <c r="W54" s="116">
        <f>+SUM(E54,N54)</f>
        <v>37678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37528</v>
      </c>
      <c r="AB54" s="116">
        <f>+SUM(J54,S54)</f>
        <v>349959</v>
      </c>
      <c r="AC54" s="116">
        <f>+SUM(K54,T54)</f>
        <v>150</v>
      </c>
      <c r="AD54" s="116">
        <f>+SUM(L54,U54)</f>
        <v>94287</v>
      </c>
      <c r="AE54" s="205" t="s">
        <v>325</v>
      </c>
    </row>
    <row r="55" spans="1:31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1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高知県</v>
      </c>
      <c r="B7" s="132" t="str">
        <f>'廃棄物事業経費（市町村）'!B7</f>
        <v>39000</v>
      </c>
      <c r="C7" s="131" t="s">
        <v>274</v>
      </c>
      <c r="D7" s="133">
        <f>+SUM(E7,J7)</f>
        <v>2850551</v>
      </c>
      <c r="E7" s="133">
        <f>+SUM(F7:I7)</f>
        <v>2850551</v>
      </c>
      <c r="F7" s="133">
        <f t="shared" ref="F7:K7" si="0">SUM(F$8:F$257)</f>
        <v>3860</v>
      </c>
      <c r="G7" s="133">
        <f t="shared" si="0"/>
        <v>2768065</v>
      </c>
      <c r="H7" s="133">
        <f t="shared" si="0"/>
        <v>78626</v>
      </c>
      <c r="I7" s="133">
        <f t="shared" si="0"/>
        <v>0</v>
      </c>
      <c r="J7" s="133">
        <f t="shared" si="0"/>
        <v>0</v>
      </c>
      <c r="K7" s="133">
        <f t="shared" si="0"/>
        <v>158390</v>
      </c>
      <c r="L7" s="133">
        <f>+SUM(M7,R7,V7,W7,AC7)</f>
        <v>9366333</v>
      </c>
      <c r="M7" s="133">
        <f>+SUM(N7:Q7)</f>
        <v>2437072</v>
      </c>
      <c r="N7" s="133">
        <f>SUM(N$8:N$257)</f>
        <v>882708</v>
      </c>
      <c r="O7" s="133">
        <f>SUM(O$8:O$257)</f>
        <v>968133</v>
      </c>
      <c r="P7" s="133">
        <f>SUM(P$8:P$257)</f>
        <v>534791</v>
      </c>
      <c r="Q7" s="133">
        <f>SUM(Q$8:Q$257)</f>
        <v>51440</v>
      </c>
      <c r="R7" s="133">
        <f>+SUM(S7:U7)</f>
        <v>2191862</v>
      </c>
      <c r="S7" s="133">
        <f>SUM(S$8:S$257)</f>
        <v>156759</v>
      </c>
      <c r="T7" s="133">
        <f>SUM(T$8:T$257)</f>
        <v>1900156</v>
      </c>
      <c r="U7" s="133">
        <f>SUM(U$8:U$257)</f>
        <v>134947</v>
      </c>
      <c r="V7" s="133">
        <f>SUM(V$8:V$257)</f>
        <v>67570</v>
      </c>
      <c r="W7" s="133">
        <f>+SUM(X7:AA7)</f>
        <v>4665505</v>
      </c>
      <c r="X7" s="133">
        <f t="shared" ref="X7:AD7" si="1">SUM(X$8:X$257)</f>
        <v>1736084</v>
      </c>
      <c r="Y7" s="133">
        <f t="shared" si="1"/>
        <v>2474434</v>
      </c>
      <c r="Z7" s="133">
        <f t="shared" si="1"/>
        <v>390369</v>
      </c>
      <c r="AA7" s="133">
        <f t="shared" si="1"/>
        <v>64618</v>
      </c>
      <c r="AB7" s="133">
        <f t="shared" si="1"/>
        <v>2713319</v>
      </c>
      <c r="AC7" s="133">
        <f t="shared" si="1"/>
        <v>4324</v>
      </c>
      <c r="AD7" s="133">
        <f t="shared" si="1"/>
        <v>635925</v>
      </c>
      <c r="AE7" s="133">
        <f>+SUM(D7,L7,AD7)</f>
        <v>12852809</v>
      </c>
      <c r="AF7" s="133">
        <f>+SUM(AG7,AL7)</f>
        <v>306373</v>
      </c>
      <c r="AG7" s="133">
        <f>+SUM(AH7:AK7)</f>
        <v>306373</v>
      </c>
      <c r="AH7" s="133">
        <f t="shared" ref="AH7:AM7" si="2">SUM(AH$8:AH$257)</f>
        <v>0</v>
      </c>
      <c r="AI7" s="133">
        <f t="shared" si="2"/>
        <v>306373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0</v>
      </c>
      <c r="AN7" s="133">
        <f>+SUM(AO7,AT7,AX7,AY7,BE7)</f>
        <v>2352570</v>
      </c>
      <c r="AO7" s="133">
        <f>+SUM(AP7:AS7)</f>
        <v>312285</v>
      </c>
      <c r="AP7" s="133">
        <f>SUM(AP$8:AP$257)</f>
        <v>232971</v>
      </c>
      <c r="AQ7" s="133">
        <f>SUM(AQ$8:AQ$257)</f>
        <v>0</v>
      </c>
      <c r="AR7" s="133">
        <f>SUM(AR$8:AR$257)</f>
        <v>72657</v>
      </c>
      <c r="AS7" s="133">
        <f>SUM(AS$8:AS$257)</f>
        <v>6657</v>
      </c>
      <c r="AT7" s="133">
        <f>+SUM(AU7:AW7)</f>
        <v>890200</v>
      </c>
      <c r="AU7" s="133">
        <f>SUM(AU$8:AU$257)</f>
        <v>989</v>
      </c>
      <c r="AV7" s="133">
        <f>SUM(AV$8:AV$257)</f>
        <v>812079</v>
      </c>
      <c r="AW7" s="133">
        <f>SUM(AW$8:AW$257)</f>
        <v>77132</v>
      </c>
      <c r="AX7" s="133">
        <f>SUM(AX$8:AX$257)</f>
        <v>4929</v>
      </c>
      <c r="AY7" s="133">
        <f>+SUM(AZ7:BC7)</f>
        <v>1143575</v>
      </c>
      <c r="AZ7" s="133">
        <f t="shared" ref="AZ7:BF7" si="3">SUM(AZ$8:AZ$257)</f>
        <v>87964</v>
      </c>
      <c r="BA7" s="133">
        <f t="shared" si="3"/>
        <v>912715</v>
      </c>
      <c r="BB7" s="133">
        <f t="shared" si="3"/>
        <v>2719</v>
      </c>
      <c r="BC7" s="133">
        <f t="shared" si="3"/>
        <v>140177</v>
      </c>
      <c r="BD7" s="133">
        <f t="shared" si="3"/>
        <v>722459</v>
      </c>
      <c r="BE7" s="133">
        <f t="shared" si="3"/>
        <v>1581</v>
      </c>
      <c r="BF7" s="133">
        <f t="shared" si="3"/>
        <v>149359</v>
      </c>
      <c r="BG7" s="133">
        <f>+SUM(BF7,AN7,AF7)</f>
        <v>2808302</v>
      </c>
      <c r="BH7" s="133">
        <f t="shared" ref="BH7:CI7" si="4">SUM(D7,AF7)</f>
        <v>3156924</v>
      </c>
      <c r="BI7" s="133">
        <f>SUM(E7,AG7)</f>
        <v>3156924</v>
      </c>
      <c r="BJ7" s="133">
        <f t="shared" si="4"/>
        <v>3860</v>
      </c>
      <c r="BK7" s="133">
        <f t="shared" si="4"/>
        <v>3074438</v>
      </c>
      <c r="BL7" s="133">
        <f t="shared" si="4"/>
        <v>78626</v>
      </c>
      <c r="BM7" s="133">
        <f t="shared" si="4"/>
        <v>0</v>
      </c>
      <c r="BN7" s="133">
        <f t="shared" si="4"/>
        <v>0</v>
      </c>
      <c r="BO7" s="133">
        <f t="shared" si="4"/>
        <v>158390</v>
      </c>
      <c r="BP7" s="133">
        <f t="shared" si="4"/>
        <v>11718903</v>
      </c>
      <c r="BQ7" s="133">
        <f t="shared" si="4"/>
        <v>2749357</v>
      </c>
      <c r="BR7" s="133">
        <f t="shared" si="4"/>
        <v>1115679</v>
      </c>
      <c r="BS7" s="133">
        <f t="shared" si="4"/>
        <v>968133</v>
      </c>
      <c r="BT7" s="133">
        <f t="shared" si="4"/>
        <v>607448</v>
      </c>
      <c r="BU7" s="133">
        <f t="shared" si="4"/>
        <v>58097</v>
      </c>
      <c r="BV7" s="133">
        <f t="shared" si="4"/>
        <v>3082062</v>
      </c>
      <c r="BW7" s="133">
        <f t="shared" si="4"/>
        <v>157748</v>
      </c>
      <c r="BX7" s="133">
        <f t="shared" si="4"/>
        <v>2712235</v>
      </c>
      <c r="BY7" s="133">
        <f t="shared" si="4"/>
        <v>212079</v>
      </c>
      <c r="BZ7" s="133">
        <f t="shared" si="4"/>
        <v>72499</v>
      </c>
      <c r="CA7" s="133">
        <f t="shared" si="4"/>
        <v>5809080</v>
      </c>
      <c r="CB7" s="133">
        <f t="shared" si="4"/>
        <v>1824048</v>
      </c>
      <c r="CC7" s="133">
        <f t="shared" si="4"/>
        <v>3387149</v>
      </c>
      <c r="CD7" s="133">
        <f t="shared" si="4"/>
        <v>393088</v>
      </c>
      <c r="CE7" s="133">
        <f t="shared" si="4"/>
        <v>204795</v>
      </c>
      <c r="CF7" s="133">
        <f t="shared" si="4"/>
        <v>3435778</v>
      </c>
      <c r="CG7" s="133">
        <f t="shared" si="4"/>
        <v>5905</v>
      </c>
      <c r="CH7" s="133">
        <f t="shared" si="4"/>
        <v>785284</v>
      </c>
      <c r="CI7" s="133">
        <f t="shared" si="4"/>
        <v>15661111</v>
      </c>
    </row>
    <row r="8" spans="1:87" ht="13.5" customHeight="1" x14ac:dyDescent="0.15">
      <c r="A8" s="114" t="s">
        <v>44</v>
      </c>
      <c r="B8" s="115" t="s">
        <v>323</v>
      </c>
      <c r="C8" s="114" t="s">
        <v>324</v>
      </c>
      <c r="D8" s="116">
        <f>+SUM(E8,J8)</f>
        <v>642032</v>
      </c>
      <c r="E8" s="116">
        <f>+SUM(F8:I8)</f>
        <v>642032</v>
      </c>
      <c r="F8" s="116">
        <v>0</v>
      </c>
      <c r="G8" s="116">
        <v>631232</v>
      </c>
      <c r="H8" s="116">
        <v>10800</v>
      </c>
      <c r="I8" s="116">
        <v>0</v>
      </c>
      <c r="J8" s="116">
        <v>0</v>
      </c>
      <c r="K8" s="116">
        <v>0</v>
      </c>
      <c r="L8" s="116">
        <f>+SUM(M8,R8,V8,W8,AC8)</f>
        <v>2716674</v>
      </c>
      <c r="M8" s="116">
        <f>+SUM(N8:Q8)</f>
        <v>1534214</v>
      </c>
      <c r="N8" s="116">
        <v>473032</v>
      </c>
      <c r="O8" s="116">
        <v>896611</v>
      </c>
      <c r="P8" s="116">
        <v>135331</v>
      </c>
      <c r="Q8" s="116">
        <v>29240</v>
      </c>
      <c r="R8" s="116">
        <f>+SUM(S8:U8)</f>
        <v>266194</v>
      </c>
      <c r="S8" s="116">
        <v>76643</v>
      </c>
      <c r="T8" s="116">
        <v>166235</v>
      </c>
      <c r="U8" s="116">
        <v>23316</v>
      </c>
      <c r="V8" s="116">
        <v>57432</v>
      </c>
      <c r="W8" s="116">
        <f>+SUM(X8:AA8)</f>
        <v>857894</v>
      </c>
      <c r="X8" s="116">
        <v>231135</v>
      </c>
      <c r="Y8" s="116">
        <v>609689</v>
      </c>
      <c r="Z8" s="116">
        <v>17070</v>
      </c>
      <c r="AA8" s="116">
        <v>0</v>
      </c>
      <c r="AB8" s="116">
        <v>0</v>
      </c>
      <c r="AC8" s="116">
        <v>940</v>
      </c>
      <c r="AD8" s="116">
        <v>120226</v>
      </c>
      <c r="AE8" s="116">
        <f>+SUM(D8,L8,AD8)</f>
        <v>3478932</v>
      </c>
      <c r="AF8" s="116">
        <f>+SUM(AG8,AL8)</f>
        <v>252361</v>
      </c>
      <c r="AG8" s="116">
        <f>+SUM(AH8:AK8)</f>
        <v>252361</v>
      </c>
      <c r="AH8" s="116">
        <v>0</v>
      </c>
      <c r="AI8" s="116">
        <v>252361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321547</v>
      </c>
      <c r="AO8" s="116">
        <f>+SUM(AP8:AS8)</f>
        <v>69582</v>
      </c>
      <c r="AP8" s="116">
        <v>62307</v>
      </c>
      <c r="AQ8" s="116">
        <v>0</v>
      </c>
      <c r="AR8" s="116">
        <v>7275</v>
      </c>
      <c r="AS8" s="116">
        <v>0</v>
      </c>
      <c r="AT8" s="116">
        <f>+SUM(AU8:AW8)</f>
        <v>113695</v>
      </c>
      <c r="AU8" s="116">
        <v>0</v>
      </c>
      <c r="AV8" s="116">
        <v>113695</v>
      </c>
      <c r="AW8" s="116">
        <v>0</v>
      </c>
      <c r="AX8" s="116">
        <v>0</v>
      </c>
      <c r="AY8" s="116">
        <f>+SUM(AZ8:BC8)</f>
        <v>138102</v>
      </c>
      <c r="AZ8" s="116">
        <v>0</v>
      </c>
      <c r="BA8" s="116">
        <v>138102</v>
      </c>
      <c r="BB8" s="116">
        <v>0</v>
      </c>
      <c r="BC8" s="116">
        <v>0</v>
      </c>
      <c r="BD8" s="116">
        <v>0</v>
      </c>
      <c r="BE8" s="116">
        <v>168</v>
      </c>
      <c r="BF8" s="116">
        <v>19531</v>
      </c>
      <c r="BG8" s="116">
        <f>+SUM(BF8,AN8,AF8)</f>
        <v>593439</v>
      </c>
      <c r="BH8" s="116">
        <f>SUM(D8,AF8)</f>
        <v>894393</v>
      </c>
      <c r="BI8" s="116">
        <f>SUM(E8,AG8)</f>
        <v>894393</v>
      </c>
      <c r="BJ8" s="116">
        <f>SUM(F8,AH8)</f>
        <v>0</v>
      </c>
      <c r="BK8" s="116">
        <f>SUM(G8,AI8)</f>
        <v>883593</v>
      </c>
      <c r="BL8" s="116">
        <f>SUM(H8,AJ8)</f>
        <v>10800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3038221</v>
      </c>
      <c r="BQ8" s="116">
        <f>SUM(M8,AO8)</f>
        <v>1603796</v>
      </c>
      <c r="BR8" s="116">
        <f>SUM(N8,AP8)</f>
        <v>535339</v>
      </c>
      <c r="BS8" s="116">
        <f>SUM(O8,AQ8)</f>
        <v>896611</v>
      </c>
      <c r="BT8" s="116">
        <f>SUM(P8,AR8)</f>
        <v>142606</v>
      </c>
      <c r="BU8" s="116">
        <f>SUM(Q8,AS8)</f>
        <v>29240</v>
      </c>
      <c r="BV8" s="116">
        <f>SUM(R8,AT8)</f>
        <v>379889</v>
      </c>
      <c r="BW8" s="116">
        <f>SUM(S8,AU8)</f>
        <v>76643</v>
      </c>
      <c r="BX8" s="116">
        <f>SUM(T8,AV8)</f>
        <v>279930</v>
      </c>
      <c r="BY8" s="116">
        <f>SUM(U8,AW8)</f>
        <v>23316</v>
      </c>
      <c r="BZ8" s="116">
        <f>SUM(V8,AX8)</f>
        <v>57432</v>
      </c>
      <c r="CA8" s="116">
        <f>SUM(W8,AY8)</f>
        <v>995996</v>
      </c>
      <c r="CB8" s="116">
        <f>SUM(X8,AZ8)</f>
        <v>231135</v>
      </c>
      <c r="CC8" s="116">
        <f>SUM(Y8,BA8)</f>
        <v>747791</v>
      </c>
      <c r="CD8" s="116">
        <f>SUM(Z8,BB8)</f>
        <v>17070</v>
      </c>
      <c r="CE8" s="116">
        <f>SUM(AA8,BC8)</f>
        <v>0</v>
      </c>
      <c r="CF8" s="116">
        <f>SUM(AB8,BD8)</f>
        <v>0</v>
      </c>
      <c r="CG8" s="116">
        <f>SUM(AC8,BE8)</f>
        <v>1108</v>
      </c>
      <c r="CH8" s="116">
        <f>SUM(AD8,BF8)</f>
        <v>139757</v>
      </c>
      <c r="CI8" s="116">
        <f>SUM(AE8,BG8)</f>
        <v>4072371</v>
      </c>
    </row>
    <row r="9" spans="1:87" ht="13.5" customHeight="1" x14ac:dyDescent="0.15">
      <c r="A9" s="114" t="s">
        <v>44</v>
      </c>
      <c r="B9" s="115" t="s">
        <v>326</v>
      </c>
      <c r="C9" s="114" t="s">
        <v>327</v>
      </c>
      <c r="D9" s="116">
        <f>+SUM(E9,J9)</f>
        <v>784</v>
      </c>
      <c r="E9" s="116">
        <f>+SUM(F9:I9)</f>
        <v>784</v>
      </c>
      <c r="F9" s="116">
        <v>0</v>
      </c>
      <c r="G9" s="116">
        <v>784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136268</v>
      </c>
      <c r="M9" s="116">
        <f>+SUM(N9:Q9)</f>
        <v>15086</v>
      </c>
      <c r="N9" s="116">
        <v>15086</v>
      </c>
      <c r="O9" s="116">
        <v>0</v>
      </c>
      <c r="P9" s="116">
        <v>0</v>
      </c>
      <c r="Q9" s="116">
        <v>0</v>
      </c>
      <c r="R9" s="116">
        <f>+SUM(S9:U9)</f>
        <v>5228</v>
      </c>
      <c r="S9" s="116">
        <v>1520</v>
      </c>
      <c r="T9" s="116">
        <v>2383</v>
      </c>
      <c r="U9" s="116">
        <v>1325</v>
      </c>
      <c r="V9" s="116">
        <v>0</v>
      </c>
      <c r="W9" s="116">
        <f>+SUM(X9:AA9)</f>
        <v>115954</v>
      </c>
      <c r="X9" s="116">
        <v>98395</v>
      </c>
      <c r="Y9" s="116">
        <v>9641</v>
      </c>
      <c r="Z9" s="116">
        <v>0</v>
      </c>
      <c r="AA9" s="116">
        <v>7918</v>
      </c>
      <c r="AB9" s="116">
        <v>156061</v>
      </c>
      <c r="AC9" s="116">
        <v>0</v>
      </c>
      <c r="AD9" s="116">
        <v>15</v>
      </c>
      <c r="AE9" s="116">
        <f>+SUM(D9,L9,AD9)</f>
        <v>137067</v>
      </c>
      <c r="AF9" s="116">
        <f>+SUM(AG9,AL9)</f>
        <v>48235</v>
      </c>
      <c r="AG9" s="116">
        <f>+SUM(AH9:AK9)</f>
        <v>48235</v>
      </c>
      <c r="AH9" s="116">
        <v>0</v>
      </c>
      <c r="AI9" s="116">
        <v>48235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78351</v>
      </c>
      <c r="AO9" s="116">
        <f>+SUM(AP9:AS9)</f>
        <v>6465</v>
      </c>
      <c r="AP9" s="116">
        <v>6465</v>
      </c>
      <c r="AQ9" s="116">
        <v>0</v>
      </c>
      <c r="AR9" s="116">
        <v>0</v>
      </c>
      <c r="AS9" s="116">
        <v>0</v>
      </c>
      <c r="AT9" s="116">
        <f>+SUM(AU9:AW9)</f>
        <v>133</v>
      </c>
      <c r="AU9" s="116">
        <v>0</v>
      </c>
      <c r="AV9" s="116">
        <v>133</v>
      </c>
      <c r="AW9" s="116">
        <v>0</v>
      </c>
      <c r="AX9" s="116">
        <v>0</v>
      </c>
      <c r="AY9" s="116">
        <f>+SUM(AZ9:BC9)</f>
        <v>71753</v>
      </c>
      <c r="AZ9" s="116">
        <v>0</v>
      </c>
      <c r="BA9" s="116">
        <v>71753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126586</v>
      </c>
      <c r="BH9" s="116">
        <f>SUM(D9,AF9)</f>
        <v>49019</v>
      </c>
      <c r="BI9" s="116">
        <f>SUM(E9,AG9)</f>
        <v>49019</v>
      </c>
      <c r="BJ9" s="116">
        <f>SUM(F9,AH9)</f>
        <v>0</v>
      </c>
      <c r="BK9" s="116">
        <f>SUM(G9,AI9)</f>
        <v>49019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214619</v>
      </c>
      <c r="BQ9" s="116">
        <f>SUM(M9,AO9)</f>
        <v>21551</v>
      </c>
      <c r="BR9" s="116">
        <f>SUM(N9,AP9)</f>
        <v>21551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5361</v>
      </c>
      <c r="BW9" s="116">
        <f>SUM(S9,AU9)</f>
        <v>1520</v>
      </c>
      <c r="BX9" s="116">
        <f>SUM(T9,AV9)</f>
        <v>2516</v>
      </c>
      <c r="BY9" s="116">
        <f>SUM(U9,AW9)</f>
        <v>1325</v>
      </c>
      <c r="BZ9" s="116">
        <f>SUM(V9,AX9)</f>
        <v>0</v>
      </c>
      <c r="CA9" s="116">
        <f>SUM(W9,AY9)</f>
        <v>187707</v>
      </c>
      <c r="CB9" s="116">
        <f>SUM(X9,AZ9)</f>
        <v>98395</v>
      </c>
      <c r="CC9" s="116">
        <f>SUM(Y9,BA9)</f>
        <v>81394</v>
      </c>
      <c r="CD9" s="116">
        <f>SUM(Z9,BB9)</f>
        <v>0</v>
      </c>
      <c r="CE9" s="116">
        <f>SUM(AA9,BC9)</f>
        <v>7918</v>
      </c>
      <c r="CF9" s="116">
        <f>SUM(AB9,BD9)</f>
        <v>156061</v>
      </c>
      <c r="CG9" s="116">
        <f>SUM(AC9,BE9)</f>
        <v>0</v>
      </c>
      <c r="CH9" s="116">
        <f>SUM(AD9,BF9)</f>
        <v>15</v>
      </c>
      <c r="CI9" s="116">
        <f>SUM(AE9,BG9)</f>
        <v>263653</v>
      </c>
    </row>
    <row r="10" spans="1:87" ht="13.5" customHeight="1" x14ac:dyDescent="0.15">
      <c r="A10" s="114" t="s">
        <v>44</v>
      </c>
      <c r="B10" s="115" t="s">
        <v>330</v>
      </c>
      <c r="C10" s="114" t="s">
        <v>331</v>
      </c>
      <c r="D10" s="116">
        <f>+SUM(E10,J10)</f>
        <v>3860</v>
      </c>
      <c r="E10" s="116">
        <f>+SUM(F10:I10)</f>
        <v>3860</v>
      </c>
      <c r="F10" s="116">
        <v>3860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122486</v>
      </c>
      <c r="M10" s="116">
        <f>+SUM(N10:Q10)</f>
        <v>70861</v>
      </c>
      <c r="N10" s="116">
        <v>22781</v>
      </c>
      <c r="O10" s="116">
        <v>19002</v>
      </c>
      <c r="P10" s="116">
        <v>22225</v>
      </c>
      <c r="Q10" s="116">
        <v>6853</v>
      </c>
      <c r="R10" s="116">
        <f>+SUM(S10:U10)</f>
        <v>22700</v>
      </c>
      <c r="S10" s="116">
        <v>7257</v>
      </c>
      <c r="T10" s="116">
        <v>15443</v>
      </c>
      <c r="U10" s="116">
        <v>0</v>
      </c>
      <c r="V10" s="116">
        <v>0</v>
      </c>
      <c r="W10" s="116">
        <f>+SUM(X10:AA10)</f>
        <v>28925</v>
      </c>
      <c r="X10" s="116">
        <v>473</v>
      </c>
      <c r="Y10" s="116">
        <v>18934</v>
      </c>
      <c r="Z10" s="116">
        <v>0</v>
      </c>
      <c r="AA10" s="116">
        <v>9518</v>
      </c>
      <c r="AB10" s="116">
        <v>250353</v>
      </c>
      <c r="AC10" s="116">
        <v>0</v>
      </c>
      <c r="AD10" s="116">
        <v>0</v>
      </c>
      <c r="AE10" s="116">
        <f>+SUM(D10,L10,AD10)</f>
        <v>126346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106229</v>
      </c>
      <c r="AO10" s="116">
        <f>+SUM(AP10:AS10)</f>
        <v>6657</v>
      </c>
      <c r="AP10" s="116">
        <v>0</v>
      </c>
      <c r="AQ10" s="116">
        <v>0</v>
      </c>
      <c r="AR10" s="116">
        <v>0</v>
      </c>
      <c r="AS10" s="116">
        <v>6657</v>
      </c>
      <c r="AT10" s="116">
        <f>+SUM(AU10:AW10)</f>
        <v>77132</v>
      </c>
      <c r="AU10" s="116">
        <v>0</v>
      </c>
      <c r="AV10" s="116">
        <v>0</v>
      </c>
      <c r="AW10" s="116">
        <v>77132</v>
      </c>
      <c r="AX10" s="116">
        <v>0</v>
      </c>
      <c r="AY10" s="116">
        <f>+SUM(AZ10:BC10)</f>
        <v>22440</v>
      </c>
      <c r="AZ10" s="116">
        <v>0</v>
      </c>
      <c r="BA10" s="116">
        <v>22440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106229</v>
      </c>
      <c r="BH10" s="116">
        <f>SUM(D10,AF10)</f>
        <v>3860</v>
      </c>
      <c r="BI10" s="116">
        <f>SUM(E10,AG10)</f>
        <v>3860</v>
      </c>
      <c r="BJ10" s="116">
        <f>SUM(F10,AH10)</f>
        <v>3860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228715</v>
      </c>
      <c r="BQ10" s="116">
        <f>SUM(M10,AO10)</f>
        <v>77518</v>
      </c>
      <c r="BR10" s="116">
        <f>SUM(N10,AP10)</f>
        <v>22781</v>
      </c>
      <c r="BS10" s="116">
        <f>SUM(O10,AQ10)</f>
        <v>19002</v>
      </c>
      <c r="BT10" s="116">
        <f>SUM(P10,AR10)</f>
        <v>22225</v>
      </c>
      <c r="BU10" s="116">
        <f>SUM(Q10,AS10)</f>
        <v>13510</v>
      </c>
      <c r="BV10" s="116">
        <f>SUM(R10,AT10)</f>
        <v>99832</v>
      </c>
      <c r="BW10" s="116">
        <f>SUM(S10,AU10)</f>
        <v>7257</v>
      </c>
      <c r="BX10" s="116">
        <f>SUM(T10,AV10)</f>
        <v>15443</v>
      </c>
      <c r="BY10" s="116">
        <f>SUM(U10,AW10)</f>
        <v>77132</v>
      </c>
      <c r="BZ10" s="116">
        <f>SUM(V10,AX10)</f>
        <v>0</v>
      </c>
      <c r="CA10" s="116">
        <f>SUM(W10,AY10)</f>
        <v>51365</v>
      </c>
      <c r="CB10" s="116">
        <f>SUM(X10,AZ10)</f>
        <v>473</v>
      </c>
      <c r="CC10" s="116">
        <f>SUM(Y10,BA10)</f>
        <v>41374</v>
      </c>
      <c r="CD10" s="116">
        <f>SUM(Z10,BB10)</f>
        <v>0</v>
      </c>
      <c r="CE10" s="116">
        <f>SUM(AA10,BC10)</f>
        <v>9518</v>
      </c>
      <c r="CF10" s="116">
        <f>SUM(AB10,BD10)</f>
        <v>250353</v>
      </c>
      <c r="CG10" s="116">
        <f>SUM(AC10,BE10)</f>
        <v>0</v>
      </c>
      <c r="CH10" s="116">
        <f>SUM(AD10,BF10)</f>
        <v>0</v>
      </c>
      <c r="CI10" s="116">
        <f>SUM(AE10,BG10)</f>
        <v>232575</v>
      </c>
    </row>
    <row r="11" spans="1:87" ht="13.5" customHeight="1" x14ac:dyDescent="0.15">
      <c r="A11" s="114" t="s">
        <v>44</v>
      </c>
      <c r="B11" s="115" t="s">
        <v>333</v>
      </c>
      <c r="C11" s="114" t="s">
        <v>334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268670</v>
      </c>
      <c r="M11" s="116">
        <f>+SUM(N11:Q11)</f>
        <v>45196</v>
      </c>
      <c r="N11" s="116">
        <v>39942</v>
      </c>
      <c r="O11" s="116">
        <v>5254</v>
      </c>
      <c r="P11" s="116">
        <v>0</v>
      </c>
      <c r="Q11" s="116">
        <v>0</v>
      </c>
      <c r="R11" s="116">
        <f>+SUM(S11:U11)</f>
        <v>12631</v>
      </c>
      <c r="S11" s="116">
        <v>0</v>
      </c>
      <c r="T11" s="116">
        <v>0</v>
      </c>
      <c r="U11" s="116">
        <v>12631</v>
      </c>
      <c r="V11" s="116">
        <v>0</v>
      </c>
      <c r="W11" s="116">
        <f>+SUM(X11:AA11)</f>
        <v>210843</v>
      </c>
      <c r="X11" s="116">
        <v>91356</v>
      </c>
      <c r="Y11" s="116">
        <v>41950</v>
      </c>
      <c r="Z11" s="116">
        <v>64803</v>
      </c>
      <c r="AA11" s="116">
        <v>12734</v>
      </c>
      <c r="AB11" s="116">
        <v>138900</v>
      </c>
      <c r="AC11" s="116">
        <v>0</v>
      </c>
      <c r="AD11" s="116">
        <v>234161</v>
      </c>
      <c r="AE11" s="116">
        <f>+SUM(D11,L11,AD11)</f>
        <v>502831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258007</v>
      </c>
      <c r="AO11" s="116">
        <f>+SUM(AP11:AS11)</f>
        <v>14997</v>
      </c>
      <c r="AP11" s="116">
        <v>14997</v>
      </c>
      <c r="AQ11" s="116">
        <v>0</v>
      </c>
      <c r="AR11" s="116">
        <v>0</v>
      </c>
      <c r="AS11" s="116">
        <v>0</v>
      </c>
      <c r="AT11" s="116">
        <f>+SUM(AU11:AW11)</f>
        <v>77864</v>
      </c>
      <c r="AU11" s="116">
        <v>0</v>
      </c>
      <c r="AV11" s="116">
        <v>77864</v>
      </c>
      <c r="AW11" s="116">
        <v>0</v>
      </c>
      <c r="AX11" s="116">
        <v>0</v>
      </c>
      <c r="AY11" s="116">
        <f>+SUM(AZ11:BC11)</f>
        <v>164311</v>
      </c>
      <c r="AZ11" s="116">
        <v>0</v>
      </c>
      <c r="BA11" s="116">
        <v>160978</v>
      </c>
      <c r="BB11" s="116">
        <v>0</v>
      </c>
      <c r="BC11" s="116">
        <v>3333</v>
      </c>
      <c r="BD11" s="116">
        <v>0</v>
      </c>
      <c r="BE11" s="116">
        <v>835</v>
      </c>
      <c r="BF11" s="116">
        <v>0</v>
      </c>
      <c r="BG11" s="116">
        <f>+SUM(BF11,AN11,AF11)</f>
        <v>258007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526677</v>
      </c>
      <c r="BQ11" s="116">
        <f>SUM(M11,AO11)</f>
        <v>60193</v>
      </c>
      <c r="BR11" s="116">
        <f>SUM(N11,AP11)</f>
        <v>54939</v>
      </c>
      <c r="BS11" s="116">
        <f>SUM(O11,AQ11)</f>
        <v>5254</v>
      </c>
      <c r="BT11" s="116">
        <f>SUM(P11,AR11)</f>
        <v>0</v>
      </c>
      <c r="BU11" s="116">
        <f>SUM(Q11,AS11)</f>
        <v>0</v>
      </c>
      <c r="BV11" s="116">
        <f>SUM(R11,AT11)</f>
        <v>90495</v>
      </c>
      <c r="BW11" s="116">
        <f>SUM(S11,AU11)</f>
        <v>0</v>
      </c>
      <c r="BX11" s="116">
        <f>SUM(T11,AV11)</f>
        <v>77864</v>
      </c>
      <c r="BY11" s="116">
        <f>SUM(U11,AW11)</f>
        <v>12631</v>
      </c>
      <c r="BZ11" s="116">
        <f>SUM(V11,AX11)</f>
        <v>0</v>
      </c>
      <c r="CA11" s="116">
        <f>SUM(W11,AY11)</f>
        <v>375154</v>
      </c>
      <c r="CB11" s="116">
        <f>SUM(X11,AZ11)</f>
        <v>91356</v>
      </c>
      <c r="CC11" s="116">
        <f>SUM(Y11,BA11)</f>
        <v>202928</v>
      </c>
      <c r="CD11" s="116">
        <f>SUM(Z11,BB11)</f>
        <v>64803</v>
      </c>
      <c r="CE11" s="116">
        <f>SUM(AA11,BC11)</f>
        <v>16067</v>
      </c>
      <c r="CF11" s="116">
        <f>SUM(AB11,BD11)</f>
        <v>138900</v>
      </c>
      <c r="CG11" s="116">
        <f>SUM(AC11,BE11)</f>
        <v>835</v>
      </c>
      <c r="CH11" s="116">
        <f>SUM(AD11,BF11)</f>
        <v>234161</v>
      </c>
      <c r="CI11" s="116">
        <f>SUM(AE11,BG11)</f>
        <v>760838</v>
      </c>
    </row>
    <row r="12" spans="1:87" ht="13.5" customHeight="1" x14ac:dyDescent="0.15">
      <c r="A12" s="114" t="s">
        <v>44</v>
      </c>
      <c r="B12" s="115" t="s">
        <v>337</v>
      </c>
      <c r="C12" s="114" t="s">
        <v>338</v>
      </c>
      <c r="D12" s="116">
        <f>+SUM(E12,J12)</f>
        <v>17996</v>
      </c>
      <c r="E12" s="116">
        <f>+SUM(F12:I12)</f>
        <v>17996</v>
      </c>
      <c r="F12" s="116">
        <v>0</v>
      </c>
      <c r="G12" s="116">
        <v>17798</v>
      </c>
      <c r="H12" s="116">
        <v>198</v>
      </c>
      <c r="I12" s="116">
        <v>0</v>
      </c>
      <c r="J12" s="116">
        <v>0</v>
      </c>
      <c r="K12" s="116">
        <v>0</v>
      </c>
      <c r="L12" s="116">
        <f>+SUM(M12,R12,V12,W12,AC12)</f>
        <v>146026</v>
      </c>
      <c r="M12" s="116">
        <f>+SUM(N12:Q12)</f>
        <v>44573</v>
      </c>
      <c r="N12" s="116">
        <v>13369</v>
      </c>
      <c r="O12" s="116">
        <v>0</v>
      </c>
      <c r="P12" s="116">
        <v>30424</v>
      </c>
      <c r="Q12" s="116">
        <v>780</v>
      </c>
      <c r="R12" s="116">
        <f>+SUM(S12:U12)</f>
        <v>16073</v>
      </c>
      <c r="S12" s="116">
        <v>16</v>
      </c>
      <c r="T12" s="116">
        <v>9336</v>
      </c>
      <c r="U12" s="116">
        <v>6721</v>
      </c>
      <c r="V12" s="116">
        <v>0</v>
      </c>
      <c r="W12" s="116">
        <f>+SUM(X12:AA12)</f>
        <v>85380</v>
      </c>
      <c r="X12" s="116">
        <v>79433</v>
      </c>
      <c r="Y12" s="116">
        <v>2501</v>
      </c>
      <c r="Z12" s="116">
        <v>3446</v>
      </c>
      <c r="AA12" s="116">
        <v>0</v>
      </c>
      <c r="AB12" s="116">
        <v>162767</v>
      </c>
      <c r="AC12" s="116">
        <v>0</v>
      </c>
      <c r="AD12" s="116">
        <v>0</v>
      </c>
      <c r="AE12" s="116">
        <f>+SUM(D12,L12,AD12)</f>
        <v>164022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74633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17996</v>
      </c>
      <c r="BI12" s="116">
        <f>SUM(E12,AG12)</f>
        <v>17996</v>
      </c>
      <c r="BJ12" s="116">
        <f>SUM(F12,AH12)</f>
        <v>0</v>
      </c>
      <c r="BK12" s="116">
        <f>SUM(G12,AI12)</f>
        <v>17798</v>
      </c>
      <c r="BL12" s="116">
        <f>SUM(H12,AJ12)</f>
        <v>198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146026</v>
      </c>
      <c r="BQ12" s="116">
        <f>SUM(M12,AO12)</f>
        <v>44573</v>
      </c>
      <c r="BR12" s="116">
        <f>SUM(N12,AP12)</f>
        <v>13369</v>
      </c>
      <c r="BS12" s="116">
        <f>SUM(O12,AQ12)</f>
        <v>0</v>
      </c>
      <c r="BT12" s="116">
        <f>SUM(P12,AR12)</f>
        <v>30424</v>
      </c>
      <c r="BU12" s="116">
        <f>SUM(Q12,AS12)</f>
        <v>780</v>
      </c>
      <c r="BV12" s="116">
        <f>SUM(R12,AT12)</f>
        <v>16073</v>
      </c>
      <c r="BW12" s="116">
        <f>SUM(S12,AU12)</f>
        <v>16</v>
      </c>
      <c r="BX12" s="116">
        <f>SUM(T12,AV12)</f>
        <v>9336</v>
      </c>
      <c r="BY12" s="116">
        <f>SUM(U12,AW12)</f>
        <v>6721</v>
      </c>
      <c r="BZ12" s="116">
        <f>SUM(V12,AX12)</f>
        <v>0</v>
      </c>
      <c r="CA12" s="116">
        <f>SUM(W12,AY12)</f>
        <v>85380</v>
      </c>
      <c r="CB12" s="116">
        <f>SUM(X12,AZ12)</f>
        <v>79433</v>
      </c>
      <c r="CC12" s="116">
        <f>SUM(Y12,BA12)</f>
        <v>2501</v>
      </c>
      <c r="CD12" s="116">
        <f>SUM(Z12,BB12)</f>
        <v>3446</v>
      </c>
      <c r="CE12" s="116">
        <f>SUM(AA12,BC12)</f>
        <v>0</v>
      </c>
      <c r="CF12" s="116">
        <f>SUM(AB12,BD12)</f>
        <v>237400</v>
      </c>
      <c r="CG12" s="116">
        <f>SUM(AC12,BE12)</f>
        <v>0</v>
      </c>
      <c r="CH12" s="116">
        <f>SUM(AD12,BF12)</f>
        <v>0</v>
      </c>
      <c r="CI12" s="116">
        <f>SUM(AE12,BG12)</f>
        <v>164022</v>
      </c>
    </row>
    <row r="13" spans="1:87" ht="13.5" customHeight="1" x14ac:dyDescent="0.15">
      <c r="A13" s="114" t="s">
        <v>44</v>
      </c>
      <c r="B13" s="115" t="s">
        <v>343</v>
      </c>
      <c r="C13" s="114" t="s">
        <v>344</v>
      </c>
      <c r="D13" s="116">
        <f>+SUM(E13,J13)</f>
        <v>62953</v>
      </c>
      <c r="E13" s="116">
        <f>+SUM(F13:I13)</f>
        <v>62953</v>
      </c>
      <c r="F13" s="116">
        <v>0</v>
      </c>
      <c r="G13" s="116">
        <v>0</v>
      </c>
      <c r="H13" s="116">
        <v>62953</v>
      </c>
      <c r="I13" s="116">
        <v>0</v>
      </c>
      <c r="J13" s="116">
        <v>0</v>
      </c>
      <c r="K13" s="116">
        <v>0</v>
      </c>
      <c r="L13" s="116">
        <f>+SUM(M13,R13,V13,W13,AC13)</f>
        <v>254825</v>
      </c>
      <c r="M13" s="116">
        <f>+SUM(N13:Q13)</f>
        <v>49076</v>
      </c>
      <c r="N13" s="116">
        <v>33236</v>
      </c>
      <c r="O13" s="116">
        <v>0</v>
      </c>
      <c r="P13" s="116">
        <v>7920</v>
      </c>
      <c r="Q13" s="116">
        <v>7920</v>
      </c>
      <c r="R13" s="116">
        <f>+SUM(S13:U13)</f>
        <v>20293</v>
      </c>
      <c r="S13" s="116">
        <v>5439</v>
      </c>
      <c r="T13" s="116">
        <v>3709</v>
      </c>
      <c r="U13" s="116">
        <v>11145</v>
      </c>
      <c r="V13" s="116">
        <v>1030</v>
      </c>
      <c r="W13" s="116">
        <f>+SUM(X13:AA13)</f>
        <v>184426</v>
      </c>
      <c r="X13" s="116">
        <v>124269</v>
      </c>
      <c r="Y13" s="116">
        <v>29908</v>
      </c>
      <c r="Z13" s="116">
        <v>30249</v>
      </c>
      <c r="AA13" s="116">
        <v>0</v>
      </c>
      <c r="AB13" s="116">
        <v>156546</v>
      </c>
      <c r="AC13" s="116">
        <v>0</v>
      </c>
      <c r="AD13" s="116">
        <v>5053</v>
      </c>
      <c r="AE13" s="116">
        <f>+SUM(D13,L13,AD13)</f>
        <v>322831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81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81</v>
      </c>
      <c r="AU13" s="116">
        <v>81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6383</v>
      </c>
      <c r="BE13" s="116">
        <v>0</v>
      </c>
      <c r="BF13" s="116">
        <v>6156</v>
      </c>
      <c r="BG13" s="116">
        <f>+SUM(BF13,AN13,AF13)</f>
        <v>6237</v>
      </c>
      <c r="BH13" s="116">
        <f>SUM(D13,AF13)</f>
        <v>62953</v>
      </c>
      <c r="BI13" s="116">
        <f>SUM(E13,AG13)</f>
        <v>62953</v>
      </c>
      <c r="BJ13" s="116">
        <f>SUM(F13,AH13)</f>
        <v>0</v>
      </c>
      <c r="BK13" s="116">
        <f>SUM(G13,AI13)</f>
        <v>0</v>
      </c>
      <c r="BL13" s="116">
        <f>SUM(H13,AJ13)</f>
        <v>62953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254906</v>
      </c>
      <c r="BQ13" s="116">
        <f>SUM(M13,AO13)</f>
        <v>49076</v>
      </c>
      <c r="BR13" s="116">
        <f>SUM(N13,AP13)</f>
        <v>33236</v>
      </c>
      <c r="BS13" s="116">
        <f>SUM(O13,AQ13)</f>
        <v>0</v>
      </c>
      <c r="BT13" s="116">
        <f>SUM(P13,AR13)</f>
        <v>7920</v>
      </c>
      <c r="BU13" s="116">
        <f>SUM(Q13,AS13)</f>
        <v>7920</v>
      </c>
      <c r="BV13" s="116">
        <f>SUM(R13,AT13)</f>
        <v>20374</v>
      </c>
      <c r="BW13" s="116">
        <f>SUM(S13,AU13)</f>
        <v>5520</v>
      </c>
      <c r="BX13" s="116">
        <f>SUM(T13,AV13)</f>
        <v>3709</v>
      </c>
      <c r="BY13" s="116">
        <f>SUM(U13,AW13)</f>
        <v>11145</v>
      </c>
      <c r="BZ13" s="116">
        <f>SUM(V13,AX13)</f>
        <v>1030</v>
      </c>
      <c r="CA13" s="116">
        <f>SUM(W13,AY13)</f>
        <v>184426</v>
      </c>
      <c r="CB13" s="116">
        <f>SUM(X13,AZ13)</f>
        <v>124269</v>
      </c>
      <c r="CC13" s="116">
        <f>SUM(Y13,BA13)</f>
        <v>29908</v>
      </c>
      <c r="CD13" s="116">
        <f>SUM(Z13,BB13)</f>
        <v>30249</v>
      </c>
      <c r="CE13" s="116">
        <f>SUM(AA13,BC13)</f>
        <v>0</v>
      </c>
      <c r="CF13" s="116">
        <f>SUM(AB13,BD13)</f>
        <v>162929</v>
      </c>
      <c r="CG13" s="116">
        <f>SUM(AC13,BE13)</f>
        <v>0</v>
      </c>
      <c r="CH13" s="116">
        <f>SUM(AD13,BF13)</f>
        <v>11209</v>
      </c>
      <c r="CI13" s="116">
        <f>SUM(AE13,BG13)</f>
        <v>329068</v>
      </c>
    </row>
    <row r="14" spans="1:87" ht="13.5" customHeight="1" x14ac:dyDescent="0.15">
      <c r="A14" s="114" t="s">
        <v>44</v>
      </c>
      <c r="B14" s="115" t="s">
        <v>347</v>
      </c>
      <c r="C14" s="114" t="s">
        <v>348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11611</v>
      </c>
      <c r="L14" s="116">
        <f>+SUM(M14,R14,V14,W14,AC14)</f>
        <v>179401</v>
      </c>
      <c r="M14" s="116">
        <f>+SUM(N14:Q14)</f>
        <v>32593</v>
      </c>
      <c r="N14" s="116">
        <v>32593</v>
      </c>
      <c r="O14" s="116">
        <v>0</v>
      </c>
      <c r="P14" s="116">
        <v>0</v>
      </c>
      <c r="Q14" s="116">
        <v>0</v>
      </c>
      <c r="R14" s="116">
        <f>+SUM(S14:U14)</f>
        <v>74633</v>
      </c>
      <c r="S14" s="116">
        <v>764</v>
      </c>
      <c r="T14" s="116">
        <v>49744</v>
      </c>
      <c r="U14" s="116">
        <v>24125</v>
      </c>
      <c r="V14" s="116">
        <v>892</v>
      </c>
      <c r="W14" s="116">
        <f>+SUM(X14:AA14)</f>
        <v>71283</v>
      </c>
      <c r="X14" s="116">
        <v>33692</v>
      </c>
      <c r="Y14" s="116">
        <v>1728</v>
      </c>
      <c r="Z14" s="116">
        <v>34880</v>
      </c>
      <c r="AA14" s="116">
        <v>983</v>
      </c>
      <c r="AB14" s="116">
        <v>168190</v>
      </c>
      <c r="AC14" s="116">
        <v>0</v>
      </c>
      <c r="AD14" s="116">
        <v>0</v>
      </c>
      <c r="AE14" s="116">
        <f>+SUM(D14,L14,AD14)</f>
        <v>179401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75875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11611</v>
      </c>
      <c r="BP14" s="116">
        <f>SUM(L14,AN14)</f>
        <v>179401</v>
      </c>
      <c r="BQ14" s="116">
        <f>SUM(M14,AO14)</f>
        <v>32593</v>
      </c>
      <c r="BR14" s="116">
        <f>SUM(N14,AP14)</f>
        <v>32593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74633</v>
      </c>
      <c r="BW14" s="116">
        <f>SUM(S14,AU14)</f>
        <v>764</v>
      </c>
      <c r="BX14" s="116">
        <f>SUM(T14,AV14)</f>
        <v>49744</v>
      </c>
      <c r="BY14" s="116">
        <f>SUM(U14,AW14)</f>
        <v>24125</v>
      </c>
      <c r="BZ14" s="116">
        <f>SUM(V14,AX14)</f>
        <v>892</v>
      </c>
      <c r="CA14" s="116">
        <f>SUM(W14,AY14)</f>
        <v>71283</v>
      </c>
      <c r="CB14" s="116">
        <f>SUM(X14,AZ14)</f>
        <v>33692</v>
      </c>
      <c r="CC14" s="116">
        <f>SUM(Y14,BA14)</f>
        <v>1728</v>
      </c>
      <c r="CD14" s="116">
        <f>SUM(Z14,BB14)</f>
        <v>34880</v>
      </c>
      <c r="CE14" s="116">
        <f>SUM(AA14,BC14)</f>
        <v>983</v>
      </c>
      <c r="CF14" s="116">
        <f>SUM(AB14,BD14)</f>
        <v>244065</v>
      </c>
      <c r="CG14" s="116">
        <f>SUM(AC14,BE14)</f>
        <v>0</v>
      </c>
      <c r="CH14" s="116">
        <f>SUM(AD14,BF14)</f>
        <v>0</v>
      </c>
      <c r="CI14" s="116">
        <f>SUM(AE14,BG14)</f>
        <v>179401</v>
      </c>
    </row>
    <row r="15" spans="1:87" ht="13.5" customHeight="1" x14ac:dyDescent="0.15">
      <c r="A15" s="114" t="s">
        <v>44</v>
      </c>
      <c r="B15" s="115" t="s">
        <v>353</v>
      </c>
      <c r="C15" s="114" t="s">
        <v>354</v>
      </c>
      <c r="D15" s="116">
        <f>+SUM(E15,J15)</f>
        <v>4290</v>
      </c>
      <c r="E15" s="116">
        <f>+SUM(F15:I15)</f>
        <v>4290</v>
      </c>
      <c r="F15" s="116">
        <v>0</v>
      </c>
      <c r="G15" s="116">
        <v>0</v>
      </c>
      <c r="H15" s="116">
        <v>4290</v>
      </c>
      <c r="I15" s="116">
        <v>0</v>
      </c>
      <c r="J15" s="116">
        <v>0</v>
      </c>
      <c r="K15" s="116">
        <v>7746</v>
      </c>
      <c r="L15" s="116">
        <f>+SUM(M15,R15,V15,W15,AC15)</f>
        <v>117597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13264</v>
      </c>
      <c r="S15" s="116">
        <v>184</v>
      </c>
      <c r="T15" s="116">
        <v>13080</v>
      </c>
      <c r="U15" s="116">
        <v>0</v>
      </c>
      <c r="V15" s="116">
        <v>0</v>
      </c>
      <c r="W15" s="116">
        <f>+SUM(X15:AA15)</f>
        <v>104333</v>
      </c>
      <c r="X15" s="116">
        <v>98000</v>
      </c>
      <c r="Y15" s="116">
        <v>6113</v>
      </c>
      <c r="Z15" s="116">
        <v>220</v>
      </c>
      <c r="AA15" s="116">
        <v>0</v>
      </c>
      <c r="AB15" s="116">
        <v>114654</v>
      </c>
      <c r="AC15" s="116">
        <v>0</v>
      </c>
      <c r="AD15" s="116">
        <v>1056</v>
      </c>
      <c r="AE15" s="116">
        <f>+SUM(D15,L15,AD15)</f>
        <v>122943</v>
      </c>
      <c r="AF15" s="116">
        <f>+SUM(AG15,AL15)</f>
        <v>890</v>
      </c>
      <c r="AG15" s="116">
        <f>+SUM(AH15:AK15)</f>
        <v>890</v>
      </c>
      <c r="AH15" s="116">
        <v>0</v>
      </c>
      <c r="AI15" s="116">
        <v>890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123812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116</v>
      </c>
      <c r="AU15" s="116">
        <v>0</v>
      </c>
      <c r="AV15" s="116">
        <v>116</v>
      </c>
      <c r="AW15" s="116">
        <v>0</v>
      </c>
      <c r="AX15" s="116">
        <v>0</v>
      </c>
      <c r="AY15" s="116">
        <f>+SUM(AZ15:BC15)</f>
        <v>123696</v>
      </c>
      <c r="AZ15" s="116">
        <v>0</v>
      </c>
      <c r="BA15" s="116">
        <v>123696</v>
      </c>
      <c r="BB15" s="116">
        <v>0</v>
      </c>
      <c r="BC15" s="116">
        <v>0</v>
      </c>
      <c r="BD15" s="116">
        <v>0</v>
      </c>
      <c r="BE15" s="116">
        <v>0</v>
      </c>
      <c r="BF15" s="116">
        <v>4500</v>
      </c>
      <c r="BG15" s="116">
        <f>+SUM(BF15,AN15,AF15)</f>
        <v>129202</v>
      </c>
      <c r="BH15" s="116">
        <f>SUM(D15,AF15)</f>
        <v>5180</v>
      </c>
      <c r="BI15" s="116">
        <f>SUM(E15,AG15)</f>
        <v>5180</v>
      </c>
      <c r="BJ15" s="116">
        <f>SUM(F15,AH15)</f>
        <v>0</v>
      </c>
      <c r="BK15" s="116">
        <f>SUM(G15,AI15)</f>
        <v>890</v>
      </c>
      <c r="BL15" s="116">
        <f>SUM(H15,AJ15)</f>
        <v>4290</v>
      </c>
      <c r="BM15" s="116">
        <f>SUM(I15,AK15)</f>
        <v>0</v>
      </c>
      <c r="BN15" s="116">
        <f>SUM(J15,AL15)</f>
        <v>0</v>
      </c>
      <c r="BO15" s="116">
        <f>SUM(K15,AM15)</f>
        <v>7746</v>
      </c>
      <c r="BP15" s="116">
        <f>SUM(L15,AN15)</f>
        <v>241409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13380</v>
      </c>
      <c r="BW15" s="116">
        <f>SUM(S15,AU15)</f>
        <v>184</v>
      </c>
      <c r="BX15" s="116">
        <f>SUM(T15,AV15)</f>
        <v>13196</v>
      </c>
      <c r="BY15" s="116">
        <f>SUM(U15,AW15)</f>
        <v>0</v>
      </c>
      <c r="BZ15" s="116">
        <f>SUM(V15,AX15)</f>
        <v>0</v>
      </c>
      <c r="CA15" s="116">
        <f>SUM(W15,AY15)</f>
        <v>228029</v>
      </c>
      <c r="CB15" s="116">
        <f>SUM(X15,AZ15)</f>
        <v>98000</v>
      </c>
      <c r="CC15" s="116">
        <f>SUM(Y15,BA15)</f>
        <v>129809</v>
      </c>
      <c r="CD15" s="116">
        <f>SUM(Z15,BB15)</f>
        <v>220</v>
      </c>
      <c r="CE15" s="116">
        <f>SUM(AA15,BC15)</f>
        <v>0</v>
      </c>
      <c r="CF15" s="116">
        <f>SUM(AB15,BD15)</f>
        <v>114654</v>
      </c>
      <c r="CG15" s="116">
        <f>SUM(AC15,BE15)</f>
        <v>0</v>
      </c>
      <c r="CH15" s="116">
        <f>SUM(AD15,BF15)</f>
        <v>5556</v>
      </c>
      <c r="CI15" s="116">
        <f>SUM(AE15,BG15)</f>
        <v>252145</v>
      </c>
    </row>
    <row r="16" spans="1:87" ht="13.5" customHeight="1" x14ac:dyDescent="0.15">
      <c r="A16" s="114" t="s">
        <v>44</v>
      </c>
      <c r="B16" s="115" t="s">
        <v>355</v>
      </c>
      <c r="C16" s="114" t="s">
        <v>356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18980</v>
      </c>
      <c r="L16" s="116">
        <f>+SUM(M16,R16,V16,W16,AC16)</f>
        <v>196390</v>
      </c>
      <c r="M16" s="116">
        <f>+SUM(N16:Q16)</f>
        <v>20573</v>
      </c>
      <c r="N16" s="116">
        <v>20573</v>
      </c>
      <c r="O16" s="116">
        <v>0</v>
      </c>
      <c r="P16" s="116">
        <v>0</v>
      </c>
      <c r="Q16" s="116">
        <v>0</v>
      </c>
      <c r="R16" s="116">
        <f>+SUM(S16:U16)</f>
        <v>215</v>
      </c>
      <c r="S16" s="116">
        <v>0</v>
      </c>
      <c r="T16" s="116">
        <v>215</v>
      </c>
      <c r="U16" s="116">
        <v>0</v>
      </c>
      <c r="V16" s="116">
        <v>0</v>
      </c>
      <c r="W16" s="116">
        <f>+SUM(X16:AA16)</f>
        <v>175602</v>
      </c>
      <c r="X16" s="116">
        <v>175602</v>
      </c>
      <c r="Y16" s="116">
        <v>0</v>
      </c>
      <c r="Z16" s="116">
        <v>0</v>
      </c>
      <c r="AA16" s="116">
        <v>0</v>
      </c>
      <c r="AB16" s="116">
        <v>304632</v>
      </c>
      <c r="AC16" s="116">
        <v>0</v>
      </c>
      <c r="AD16" s="116">
        <v>29413</v>
      </c>
      <c r="AE16" s="116">
        <f>+SUM(D16,L16,AD16)</f>
        <v>225803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163851</v>
      </c>
      <c r="AO16" s="116">
        <f>+SUM(AP16:AS16)</f>
        <v>1836</v>
      </c>
      <c r="AP16" s="116">
        <v>1836</v>
      </c>
      <c r="AQ16" s="116">
        <v>0</v>
      </c>
      <c r="AR16" s="116">
        <v>0</v>
      </c>
      <c r="AS16" s="116">
        <v>0</v>
      </c>
      <c r="AT16" s="116">
        <f>+SUM(AU16:AW16)</f>
        <v>54092</v>
      </c>
      <c r="AU16" s="116">
        <v>0</v>
      </c>
      <c r="AV16" s="116">
        <v>54092</v>
      </c>
      <c r="AW16" s="116">
        <v>0</v>
      </c>
      <c r="AX16" s="116">
        <v>0</v>
      </c>
      <c r="AY16" s="116">
        <f>+SUM(AZ16:BC16)</f>
        <v>107923</v>
      </c>
      <c r="AZ16" s="116">
        <v>0</v>
      </c>
      <c r="BA16" s="116">
        <v>107923</v>
      </c>
      <c r="BB16" s="116">
        <v>0</v>
      </c>
      <c r="BC16" s="116">
        <v>0</v>
      </c>
      <c r="BD16" s="116">
        <v>0</v>
      </c>
      <c r="BE16" s="116">
        <v>0</v>
      </c>
      <c r="BF16" s="116">
        <v>6003</v>
      </c>
      <c r="BG16" s="116">
        <f>+SUM(BF16,AN16,AF16)</f>
        <v>169854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18980</v>
      </c>
      <c r="BP16" s="116">
        <f>SUM(L16,AN16)</f>
        <v>360241</v>
      </c>
      <c r="BQ16" s="116">
        <f>SUM(M16,AO16)</f>
        <v>22409</v>
      </c>
      <c r="BR16" s="116">
        <f>SUM(N16,AP16)</f>
        <v>22409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54307</v>
      </c>
      <c r="BW16" s="116">
        <f>SUM(S16,AU16)</f>
        <v>0</v>
      </c>
      <c r="BX16" s="116">
        <f>SUM(T16,AV16)</f>
        <v>54307</v>
      </c>
      <c r="BY16" s="116">
        <f>SUM(U16,AW16)</f>
        <v>0</v>
      </c>
      <c r="BZ16" s="116">
        <f>SUM(V16,AX16)</f>
        <v>0</v>
      </c>
      <c r="CA16" s="116">
        <f>SUM(W16,AY16)</f>
        <v>283525</v>
      </c>
      <c r="CB16" s="116">
        <f>SUM(X16,AZ16)</f>
        <v>175602</v>
      </c>
      <c r="CC16" s="116">
        <f>SUM(Y16,BA16)</f>
        <v>107923</v>
      </c>
      <c r="CD16" s="116">
        <f>SUM(Z16,BB16)</f>
        <v>0</v>
      </c>
      <c r="CE16" s="116">
        <f>SUM(AA16,BC16)</f>
        <v>0</v>
      </c>
      <c r="CF16" s="116">
        <f>SUM(AB16,BD16)</f>
        <v>304632</v>
      </c>
      <c r="CG16" s="116">
        <f>SUM(AC16,BE16)</f>
        <v>0</v>
      </c>
      <c r="CH16" s="116">
        <f>SUM(AD16,BF16)</f>
        <v>35416</v>
      </c>
      <c r="CI16" s="116">
        <f>SUM(AE16,BG16)</f>
        <v>395657</v>
      </c>
    </row>
    <row r="17" spans="1:87" ht="13.5" customHeight="1" x14ac:dyDescent="0.15">
      <c r="A17" s="114" t="s">
        <v>44</v>
      </c>
      <c r="B17" s="115" t="s">
        <v>359</v>
      </c>
      <c r="C17" s="114" t="s">
        <v>360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173144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173144</v>
      </c>
      <c r="X17" s="116">
        <v>82579</v>
      </c>
      <c r="Y17" s="116">
        <v>85830</v>
      </c>
      <c r="Z17" s="116">
        <v>1694</v>
      </c>
      <c r="AA17" s="116">
        <v>3041</v>
      </c>
      <c r="AB17" s="116">
        <v>102825</v>
      </c>
      <c r="AC17" s="116">
        <v>0</v>
      </c>
      <c r="AD17" s="116">
        <v>0</v>
      </c>
      <c r="AE17" s="116">
        <f>+SUM(D17,L17,AD17)</f>
        <v>173144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71022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173144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173144</v>
      </c>
      <c r="CB17" s="116">
        <f>SUM(X17,AZ17)</f>
        <v>82579</v>
      </c>
      <c r="CC17" s="116">
        <f>SUM(Y17,BA17)</f>
        <v>85830</v>
      </c>
      <c r="CD17" s="116">
        <f>SUM(Z17,BB17)</f>
        <v>1694</v>
      </c>
      <c r="CE17" s="116">
        <f>SUM(AA17,BC17)</f>
        <v>3041</v>
      </c>
      <c r="CF17" s="116">
        <f>SUM(AB17,BD17)</f>
        <v>173847</v>
      </c>
      <c r="CG17" s="116">
        <f>SUM(AC17,BE17)</f>
        <v>0</v>
      </c>
      <c r="CH17" s="116">
        <f>SUM(AD17,BF17)</f>
        <v>0</v>
      </c>
      <c r="CI17" s="116">
        <f>SUM(AE17,BG17)</f>
        <v>173144</v>
      </c>
    </row>
    <row r="18" spans="1:87" ht="13.5" customHeight="1" x14ac:dyDescent="0.15">
      <c r="A18" s="114" t="s">
        <v>44</v>
      </c>
      <c r="B18" s="115" t="s">
        <v>363</v>
      </c>
      <c r="C18" s="114" t="s">
        <v>364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240120</v>
      </c>
      <c r="M18" s="116">
        <f>+SUM(N18:Q18)</f>
        <v>22182</v>
      </c>
      <c r="N18" s="116">
        <v>22182</v>
      </c>
      <c r="O18" s="116">
        <v>0</v>
      </c>
      <c r="P18" s="116">
        <v>0</v>
      </c>
      <c r="Q18" s="116">
        <v>0</v>
      </c>
      <c r="R18" s="116">
        <f>+SUM(S18:U18)</f>
        <v>34387</v>
      </c>
      <c r="S18" s="116">
        <v>34243</v>
      </c>
      <c r="T18" s="116">
        <v>144</v>
      </c>
      <c r="U18" s="116">
        <v>0</v>
      </c>
      <c r="V18" s="116">
        <v>0</v>
      </c>
      <c r="W18" s="116">
        <f>+SUM(X18:AA18)</f>
        <v>183551</v>
      </c>
      <c r="X18" s="116">
        <v>152196</v>
      </c>
      <c r="Y18" s="116">
        <v>25094</v>
      </c>
      <c r="Z18" s="116">
        <v>1126</v>
      </c>
      <c r="AA18" s="116">
        <v>5135</v>
      </c>
      <c r="AB18" s="116">
        <v>80036</v>
      </c>
      <c r="AC18" s="116">
        <v>0</v>
      </c>
      <c r="AD18" s="116">
        <v>926</v>
      </c>
      <c r="AE18" s="116">
        <f>+SUM(D18,L18,AD18)</f>
        <v>241046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52978</v>
      </c>
      <c r="BE18" s="116">
        <v>0</v>
      </c>
      <c r="BF18" s="116">
        <v>9819</v>
      </c>
      <c r="BG18" s="116">
        <f>+SUM(BF18,AN18,AF18)</f>
        <v>9819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240120</v>
      </c>
      <c r="BQ18" s="116">
        <f>SUM(M18,AO18)</f>
        <v>22182</v>
      </c>
      <c r="BR18" s="116">
        <f>SUM(N18,AP18)</f>
        <v>22182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34387</v>
      </c>
      <c r="BW18" s="116">
        <f>SUM(S18,AU18)</f>
        <v>34243</v>
      </c>
      <c r="BX18" s="116">
        <f>SUM(T18,AV18)</f>
        <v>144</v>
      </c>
      <c r="BY18" s="116">
        <f>SUM(U18,AW18)</f>
        <v>0</v>
      </c>
      <c r="BZ18" s="116">
        <f>SUM(V18,AX18)</f>
        <v>0</v>
      </c>
      <c r="CA18" s="116">
        <f>SUM(W18,AY18)</f>
        <v>183551</v>
      </c>
      <c r="CB18" s="116">
        <f>SUM(X18,AZ18)</f>
        <v>152196</v>
      </c>
      <c r="CC18" s="116">
        <f>SUM(Y18,BA18)</f>
        <v>25094</v>
      </c>
      <c r="CD18" s="116">
        <f>SUM(Z18,BB18)</f>
        <v>1126</v>
      </c>
      <c r="CE18" s="116">
        <f>SUM(AA18,BC18)</f>
        <v>5135</v>
      </c>
      <c r="CF18" s="116">
        <f>SUM(AB18,BD18)</f>
        <v>133014</v>
      </c>
      <c r="CG18" s="116">
        <f>SUM(AC18,BE18)</f>
        <v>0</v>
      </c>
      <c r="CH18" s="116">
        <f>SUM(AD18,BF18)</f>
        <v>10745</v>
      </c>
      <c r="CI18" s="116">
        <f>SUM(AE18,BG18)</f>
        <v>250865</v>
      </c>
    </row>
    <row r="19" spans="1:87" ht="13.5" customHeight="1" x14ac:dyDescent="0.15">
      <c r="A19" s="114" t="s">
        <v>44</v>
      </c>
      <c r="B19" s="115" t="s">
        <v>366</v>
      </c>
      <c r="C19" s="114" t="s">
        <v>367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30152</v>
      </c>
      <c r="M19" s="116">
        <f>+SUM(N19:Q19)</f>
        <v>19980</v>
      </c>
      <c r="N19" s="116">
        <v>7346</v>
      </c>
      <c r="O19" s="116">
        <v>12634</v>
      </c>
      <c r="P19" s="116">
        <v>0</v>
      </c>
      <c r="Q19" s="116">
        <v>0</v>
      </c>
      <c r="R19" s="116">
        <f>+SUM(S19:U19)</f>
        <v>4441</v>
      </c>
      <c r="S19" s="116">
        <v>4441</v>
      </c>
      <c r="T19" s="116">
        <v>0</v>
      </c>
      <c r="U19" s="116">
        <v>0</v>
      </c>
      <c r="V19" s="116">
        <v>0</v>
      </c>
      <c r="W19" s="116">
        <f>+SUM(X19:AA19)</f>
        <v>5731</v>
      </c>
      <c r="X19" s="116">
        <v>5731</v>
      </c>
      <c r="Y19" s="116">
        <v>0</v>
      </c>
      <c r="Z19" s="116">
        <v>0</v>
      </c>
      <c r="AA19" s="116">
        <v>0</v>
      </c>
      <c r="AB19" s="116">
        <v>40905</v>
      </c>
      <c r="AC19" s="116">
        <v>0</v>
      </c>
      <c r="AD19" s="116">
        <v>0</v>
      </c>
      <c r="AE19" s="116">
        <f>+SUM(D19,L19,AD19)</f>
        <v>30152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15210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15210</v>
      </c>
      <c r="AZ19" s="116">
        <v>15210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15210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45362</v>
      </c>
      <c r="BQ19" s="116">
        <f>SUM(M19,AO19)</f>
        <v>19980</v>
      </c>
      <c r="BR19" s="116">
        <f>SUM(N19,AP19)</f>
        <v>7346</v>
      </c>
      <c r="BS19" s="116">
        <f>SUM(O19,AQ19)</f>
        <v>12634</v>
      </c>
      <c r="BT19" s="116">
        <f>SUM(P19,AR19)</f>
        <v>0</v>
      </c>
      <c r="BU19" s="116">
        <f>SUM(Q19,AS19)</f>
        <v>0</v>
      </c>
      <c r="BV19" s="116">
        <f>SUM(R19,AT19)</f>
        <v>4441</v>
      </c>
      <c r="BW19" s="116">
        <f>SUM(S19,AU19)</f>
        <v>4441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20941</v>
      </c>
      <c r="CB19" s="116">
        <f>SUM(X19,AZ19)</f>
        <v>20941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40905</v>
      </c>
      <c r="CG19" s="116">
        <f>SUM(AC19,BE19)</f>
        <v>0</v>
      </c>
      <c r="CH19" s="116">
        <f>SUM(AD19,BF19)</f>
        <v>0</v>
      </c>
      <c r="CI19" s="116">
        <f>SUM(AE19,BG19)</f>
        <v>45362</v>
      </c>
    </row>
    <row r="20" spans="1:87" ht="13.5" customHeight="1" x14ac:dyDescent="0.15">
      <c r="A20" s="114" t="s">
        <v>44</v>
      </c>
      <c r="B20" s="115" t="s">
        <v>368</v>
      </c>
      <c r="C20" s="114" t="s">
        <v>369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8855</v>
      </c>
      <c r="M20" s="116">
        <f>+SUM(N20:Q20)</f>
        <v>7202</v>
      </c>
      <c r="N20" s="116">
        <v>298</v>
      </c>
      <c r="O20" s="116">
        <v>6672</v>
      </c>
      <c r="P20" s="116">
        <v>232</v>
      </c>
      <c r="Q20" s="116">
        <v>0</v>
      </c>
      <c r="R20" s="116">
        <f>+SUM(S20:U20)</f>
        <v>1499</v>
      </c>
      <c r="S20" s="116">
        <v>1499</v>
      </c>
      <c r="T20" s="116">
        <v>0</v>
      </c>
      <c r="U20" s="116">
        <v>0</v>
      </c>
      <c r="V20" s="116">
        <v>0</v>
      </c>
      <c r="W20" s="116">
        <f>+SUM(X20:AA20)</f>
        <v>154</v>
      </c>
      <c r="X20" s="116">
        <v>0</v>
      </c>
      <c r="Y20" s="116">
        <v>0</v>
      </c>
      <c r="Z20" s="116">
        <v>154</v>
      </c>
      <c r="AA20" s="116">
        <v>0</v>
      </c>
      <c r="AB20" s="116">
        <v>42856</v>
      </c>
      <c r="AC20" s="116">
        <v>0</v>
      </c>
      <c r="AD20" s="116">
        <v>1121</v>
      </c>
      <c r="AE20" s="116">
        <f>+SUM(D20,L20,AD20)</f>
        <v>9976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35795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8855</v>
      </c>
      <c r="BQ20" s="116">
        <f>SUM(M20,AO20)</f>
        <v>7202</v>
      </c>
      <c r="BR20" s="116">
        <f>SUM(N20,AP20)</f>
        <v>298</v>
      </c>
      <c r="BS20" s="116">
        <f>SUM(O20,AQ20)</f>
        <v>6672</v>
      </c>
      <c r="BT20" s="116">
        <f>SUM(P20,AR20)</f>
        <v>232</v>
      </c>
      <c r="BU20" s="116">
        <f>SUM(Q20,AS20)</f>
        <v>0</v>
      </c>
      <c r="BV20" s="116">
        <f>SUM(R20,AT20)</f>
        <v>1499</v>
      </c>
      <c r="BW20" s="116">
        <f>SUM(S20,AU20)</f>
        <v>1499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154</v>
      </c>
      <c r="CB20" s="116">
        <f>SUM(X20,AZ20)</f>
        <v>0</v>
      </c>
      <c r="CC20" s="116">
        <f>SUM(Y20,BA20)</f>
        <v>0</v>
      </c>
      <c r="CD20" s="116">
        <f>SUM(Z20,BB20)</f>
        <v>154</v>
      </c>
      <c r="CE20" s="116">
        <f>SUM(AA20,BC20)</f>
        <v>0</v>
      </c>
      <c r="CF20" s="116">
        <f>SUM(AB20,BD20)</f>
        <v>78651</v>
      </c>
      <c r="CG20" s="116">
        <f>SUM(AC20,BE20)</f>
        <v>0</v>
      </c>
      <c r="CH20" s="116">
        <f>SUM(AD20,BF20)</f>
        <v>1121</v>
      </c>
      <c r="CI20" s="116">
        <f>SUM(AE20,BG20)</f>
        <v>9976</v>
      </c>
    </row>
    <row r="21" spans="1:87" ht="13.5" customHeight="1" x14ac:dyDescent="0.15">
      <c r="A21" s="114" t="s">
        <v>44</v>
      </c>
      <c r="B21" s="115" t="s">
        <v>372</v>
      </c>
      <c r="C21" s="114" t="s">
        <v>373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19210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19210</v>
      </c>
      <c r="X21" s="116">
        <v>12128</v>
      </c>
      <c r="Y21" s="116">
        <v>3113</v>
      </c>
      <c r="Z21" s="116">
        <v>3969</v>
      </c>
      <c r="AA21" s="116">
        <v>0</v>
      </c>
      <c r="AB21" s="116">
        <v>38992</v>
      </c>
      <c r="AC21" s="116">
        <v>0</v>
      </c>
      <c r="AD21" s="116">
        <v>0</v>
      </c>
      <c r="AE21" s="116">
        <f>+SUM(D21,L21,AD21)</f>
        <v>19210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37108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19210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19210</v>
      </c>
      <c r="CB21" s="116">
        <f>SUM(X21,AZ21)</f>
        <v>12128</v>
      </c>
      <c r="CC21" s="116">
        <f>SUM(Y21,BA21)</f>
        <v>3113</v>
      </c>
      <c r="CD21" s="116">
        <f>SUM(Z21,BB21)</f>
        <v>3969</v>
      </c>
      <c r="CE21" s="116">
        <f>SUM(AA21,BC21)</f>
        <v>0</v>
      </c>
      <c r="CF21" s="116">
        <f>SUM(AB21,BD21)</f>
        <v>76100</v>
      </c>
      <c r="CG21" s="116">
        <f>SUM(AC21,BE21)</f>
        <v>0</v>
      </c>
      <c r="CH21" s="116">
        <f>SUM(AD21,BF21)</f>
        <v>0</v>
      </c>
      <c r="CI21" s="116">
        <f>SUM(AE21,BG21)</f>
        <v>19210</v>
      </c>
    </row>
    <row r="22" spans="1:87" ht="13.5" customHeight="1" x14ac:dyDescent="0.15">
      <c r="A22" s="114" t="s">
        <v>44</v>
      </c>
      <c r="B22" s="115" t="s">
        <v>374</v>
      </c>
      <c r="C22" s="114" t="s">
        <v>375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23481</v>
      </c>
      <c r="M22" s="116">
        <f>+SUM(N22:Q22)</f>
        <v>7011</v>
      </c>
      <c r="N22" s="116">
        <v>7011</v>
      </c>
      <c r="O22" s="116">
        <v>0</v>
      </c>
      <c r="P22" s="116">
        <v>0</v>
      </c>
      <c r="Q22" s="116">
        <v>0</v>
      </c>
      <c r="R22" s="116">
        <f>+SUM(S22:U22)</f>
        <v>1823</v>
      </c>
      <c r="S22" s="116">
        <v>1823</v>
      </c>
      <c r="T22" s="116">
        <v>0</v>
      </c>
      <c r="U22" s="116">
        <v>0</v>
      </c>
      <c r="V22" s="116">
        <v>0</v>
      </c>
      <c r="W22" s="116">
        <f>+SUM(X22:AA22)</f>
        <v>14647</v>
      </c>
      <c r="X22" s="116">
        <v>14013</v>
      </c>
      <c r="Y22" s="116">
        <v>634</v>
      </c>
      <c r="Z22" s="116">
        <v>0</v>
      </c>
      <c r="AA22" s="116">
        <v>0</v>
      </c>
      <c r="AB22" s="116">
        <v>34920</v>
      </c>
      <c r="AC22" s="116">
        <v>0</v>
      </c>
      <c r="AD22" s="116">
        <v>3822</v>
      </c>
      <c r="AE22" s="116">
        <f>+SUM(D22,L22,AD22)</f>
        <v>27303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30103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23481</v>
      </c>
      <c r="BQ22" s="116">
        <f>SUM(M22,AO22)</f>
        <v>7011</v>
      </c>
      <c r="BR22" s="116">
        <f>SUM(N22,AP22)</f>
        <v>7011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1823</v>
      </c>
      <c r="BW22" s="116">
        <f>SUM(S22,AU22)</f>
        <v>1823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14647</v>
      </c>
      <c r="CB22" s="116">
        <f>SUM(X22,AZ22)</f>
        <v>14013</v>
      </c>
      <c r="CC22" s="116">
        <f>SUM(Y22,BA22)</f>
        <v>634</v>
      </c>
      <c r="CD22" s="116">
        <f>SUM(Z22,BB22)</f>
        <v>0</v>
      </c>
      <c r="CE22" s="116">
        <f>SUM(AA22,BC22)</f>
        <v>0</v>
      </c>
      <c r="CF22" s="116">
        <f>SUM(AB22,BD22)</f>
        <v>65023</v>
      </c>
      <c r="CG22" s="116">
        <f>SUM(AC22,BE22)</f>
        <v>0</v>
      </c>
      <c r="CH22" s="116">
        <f>SUM(AD22,BF22)</f>
        <v>3822</v>
      </c>
      <c r="CI22" s="116">
        <f>SUM(AE22,BG22)</f>
        <v>27303</v>
      </c>
    </row>
    <row r="23" spans="1:87" ht="13.5" customHeight="1" x14ac:dyDescent="0.15">
      <c r="A23" s="114" t="s">
        <v>44</v>
      </c>
      <c r="B23" s="115" t="s">
        <v>376</v>
      </c>
      <c r="C23" s="114" t="s">
        <v>377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11069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817</v>
      </c>
      <c r="S23" s="116">
        <v>0</v>
      </c>
      <c r="T23" s="116">
        <v>817</v>
      </c>
      <c r="U23" s="116">
        <v>0</v>
      </c>
      <c r="V23" s="116">
        <v>0</v>
      </c>
      <c r="W23" s="116">
        <f>+SUM(X23:AA23)</f>
        <v>10252</v>
      </c>
      <c r="X23" s="116">
        <v>9252</v>
      </c>
      <c r="Y23" s="116">
        <v>960</v>
      </c>
      <c r="Z23" s="116">
        <v>0</v>
      </c>
      <c r="AA23" s="116">
        <v>40</v>
      </c>
      <c r="AB23" s="116">
        <v>20734</v>
      </c>
      <c r="AC23" s="116">
        <v>0</v>
      </c>
      <c r="AD23" s="116">
        <v>0</v>
      </c>
      <c r="AE23" s="116">
        <f>+SUM(D23,L23,AD23)</f>
        <v>11069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20142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11069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817</v>
      </c>
      <c r="BW23" s="116">
        <f>SUM(S23,AU23)</f>
        <v>0</v>
      </c>
      <c r="BX23" s="116">
        <f>SUM(T23,AV23)</f>
        <v>817</v>
      </c>
      <c r="BY23" s="116">
        <f>SUM(U23,AW23)</f>
        <v>0</v>
      </c>
      <c r="BZ23" s="116">
        <f>SUM(V23,AX23)</f>
        <v>0</v>
      </c>
      <c r="CA23" s="116">
        <f>SUM(W23,AY23)</f>
        <v>10252</v>
      </c>
      <c r="CB23" s="116">
        <f>SUM(X23,AZ23)</f>
        <v>9252</v>
      </c>
      <c r="CC23" s="116">
        <f>SUM(Y23,BA23)</f>
        <v>960</v>
      </c>
      <c r="CD23" s="116">
        <f>SUM(Z23,BB23)</f>
        <v>0</v>
      </c>
      <c r="CE23" s="116">
        <f>SUM(AA23,BC23)</f>
        <v>40</v>
      </c>
      <c r="CF23" s="116">
        <f>SUM(AB23,BD23)</f>
        <v>40876</v>
      </c>
      <c r="CG23" s="116">
        <f>SUM(AC23,BE23)</f>
        <v>0</v>
      </c>
      <c r="CH23" s="116">
        <f>SUM(AD23,BF23)</f>
        <v>0</v>
      </c>
      <c r="CI23" s="116">
        <f>SUM(AE23,BG23)</f>
        <v>11069</v>
      </c>
    </row>
    <row r="24" spans="1:87" ht="13.5" customHeight="1" x14ac:dyDescent="0.15">
      <c r="A24" s="114" t="s">
        <v>44</v>
      </c>
      <c r="B24" s="115" t="s">
        <v>378</v>
      </c>
      <c r="C24" s="114" t="s">
        <v>379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8078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6703</v>
      </c>
      <c r="X24" s="116">
        <v>6703</v>
      </c>
      <c r="Y24" s="116">
        <v>0</v>
      </c>
      <c r="Z24" s="116">
        <v>0</v>
      </c>
      <c r="AA24" s="116">
        <v>0</v>
      </c>
      <c r="AB24" s="116">
        <v>14119</v>
      </c>
      <c r="AC24" s="116">
        <v>1375</v>
      </c>
      <c r="AD24" s="116">
        <v>0</v>
      </c>
      <c r="AE24" s="116">
        <f>+SUM(D24,L24,AD24)</f>
        <v>8078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49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49</v>
      </c>
      <c r="AZ24" s="116">
        <v>49</v>
      </c>
      <c r="BA24" s="116">
        <v>0</v>
      </c>
      <c r="BB24" s="116">
        <v>0</v>
      </c>
      <c r="BC24" s="116">
        <v>0</v>
      </c>
      <c r="BD24" s="116">
        <v>13684</v>
      </c>
      <c r="BE24" s="116">
        <v>0</v>
      </c>
      <c r="BF24" s="116">
        <v>0</v>
      </c>
      <c r="BG24" s="116">
        <f>+SUM(BF24,AN24,AF24)</f>
        <v>49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8127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6752</v>
      </c>
      <c r="CB24" s="116">
        <f>SUM(X24,AZ24)</f>
        <v>6752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27803</v>
      </c>
      <c r="CG24" s="116">
        <f>SUM(AC24,BE24)</f>
        <v>1375</v>
      </c>
      <c r="CH24" s="116">
        <f>SUM(AD24,BF24)</f>
        <v>0</v>
      </c>
      <c r="CI24" s="116">
        <f>SUM(AE24,BG24)</f>
        <v>8127</v>
      </c>
    </row>
    <row r="25" spans="1:87" ht="13.5" customHeight="1" x14ac:dyDescent="0.15">
      <c r="A25" s="114" t="s">
        <v>44</v>
      </c>
      <c r="B25" s="115" t="s">
        <v>380</v>
      </c>
      <c r="C25" s="114" t="s">
        <v>381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38600</v>
      </c>
      <c r="M25" s="116">
        <f>+SUM(N25:Q25)</f>
        <v>5888</v>
      </c>
      <c r="N25" s="116">
        <v>5888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32712</v>
      </c>
      <c r="X25" s="116">
        <v>23496</v>
      </c>
      <c r="Y25" s="116">
        <v>8826</v>
      </c>
      <c r="Z25" s="116">
        <v>390</v>
      </c>
      <c r="AA25" s="116">
        <v>0</v>
      </c>
      <c r="AB25" s="116">
        <v>48579</v>
      </c>
      <c r="AC25" s="116">
        <v>0</v>
      </c>
      <c r="AD25" s="116">
        <v>0</v>
      </c>
      <c r="AE25" s="116">
        <f>+SUM(D25,L25,AD25)</f>
        <v>38600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12553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12553</v>
      </c>
      <c r="AZ25" s="116">
        <v>9834</v>
      </c>
      <c r="BA25" s="116">
        <v>0</v>
      </c>
      <c r="BB25" s="116">
        <v>2719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12553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51153</v>
      </c>
      <c r="BQ25" s="116">
        <f>SUM(M25,AO25)</f>
        <v>5888</v>
      </c>
      <c r="BR25" s="116">
        <f>SUM(N25,AP25)</f>
        <v>5888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45265</v>
      </c>
      <c r="CB25" s="116">
        <f>SUM(X25,AZ25)</f>
        <v>33330</v>
      </c>
      <c r="CC25" s="116">
        <f>SUM(Y25,BA25)</f>
        <v>8826</v>
      </c>
      <c r="CD25" s="116">
        <f>SUM(Z25,BB25)</f>
        <v>3109</v>
      </c>
      <c r="CE25" s="116">
        <f>SUM(AA25,BC25)</f>
        <v>0</v>
      </c>
      <c r="CF25" s="116">
        <f>SUM(AB25,BD25)</f>
        <v>48579</v>
      </c>
      <c r="CG25" s="116">
        <f>SUM(AC25,BE25)</f>
        <v>0</v>
      </c>
      <c r="CH25" s="116">
        <f>SUM(AD25,BF25)</f>
        <v>0</v>
      </c>
      <c r="CI25" s="116">
        <f>SUM(AE25,BG25)</f>
        <v>51153</v>
      </c>
    </row>
    <row r="26" spans="1:87" ht="13.5" customHeight="1" x14ac:dyDescent="0.15">
      <c r="A26" s="114" t="s">
        <v>44</v>
      </c>
      <c r="B26" s="115" t="s">
        <v>382</v>
      </c>
      <c r="C26" s="114" t="s">
        <v>383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51988</v>
      </c>
      <c r="AC26" s="116">
        <v>0</v>
      </c>
      <c r="AD26" s="116">
        <v>0</v>
      </c>
      <c r="AE26" s="116">
        <f>+SUM(D26,L26,AD26)</f>
        <v>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32581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0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0</v>
      </c>
      <c r="CB26" s="116">
        <f>SUM(X26,AZ26)</f>
        <v>0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84569</v>
      </c>
      <c r="CG26" s="116">
        <f>SUM(AC26,BE26)</f>
        <v>0</v>
      </c>
      <c r="CH26" s="116">
        <f>SUM(AD26,BF26)</f>
        <v>0</v>
      </c>
      <c r="CI26" s="116">
        <f>SUM(AE26,BG26)</f>
        <v>0</v>
      </c>
    </row>
    <row r="27" spans="1:87" ht="13.5" customHeight="1" x14ac:dyDescent="0.15">
      <c r="A27" s="114" t="s">
        <v>44</v>
      </c>
      <c r="B27" s="115" t="s">
        <v>386</v>
      </c>
      <c r="C27" s="114" t="s">
        <v>387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28843</v>
      </c>
      <c r="M27" s="116">
        <f>+SUM(N27:Q27)</f>
        <v>28843</v>
      </c>
      <c r="N27" s="116">
        <v>14761</v>
      </c>
      <c r="O27" s="116">
        <v>14082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34201</v>
      </c>
      <c r="AC27" s="116">
        <v>0</v>
      </c>
      <c r="AD27" s="116">
        <v>0</v>
      </c>
      <c r="AE27" s="116">
        <f>+SUM(D27,L27,AD27)</f>
        <v>28843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25875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28843</v>
      </c>
      <c r="BQ27" s="116">
        <f>SUM(M27,AO27)</f>
        <v>28843</v>
      </c>
      <c r="BR27" s="116">
        <f>SUM(N27,AP27)</f>
        <v>14761</v>
      </c>
      <c r="BS27" s="116">
        <f>SUM(O27,AQ27)</f>
        <v>14082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60076</v>
      </c>
      <c r="CG27" s="116">
        <f>SUM(AC27,BE27)</f>
        <v>0</v>
      </c>
      <c r="CH27" s="116">
        <f>SUM(AD27,BF27)</f>
        <v>0</v>
      </c>
      <c r="CI27" s="116">
        <f>SUM(AE27,BG27)</f>
        <v>28843</v>
      </c>
    </row>
    <row r="28" spans="1:87" ht="13.5" customHeight="1" x14ac:dyDescent="0.15">
      <c r="A28" s="114" t="s">
        <v>44</v>
      </c>
      <c r="B28" s="115" t="s">
        <v>388</v>
      </c>
      <c r="C28" s="114" t="s">
        <v>389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60330</v>
      </c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17562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77892</v>
      </c>
      <c r="CG28" s="116">
        <f>SUM(AC28,BE28)</f>
        <v>0</v>
      </c>
      <c r="CH28" s="116">
        <f>SUM(AD28,BF28)</f>
        <v>0</v>
      </c>
      <c r="CI28" s="116">
        <f>SUM(AE28,BG28)</f>
        <v>0</v>
      </c>
    </row>
    <row r="29" spans="1:87" ht="13.5" customHeight="1" x14ac:dyDescent="0.15">
      <c r="A29" s="114" t="s">
        <v>44</v>
      </c>
      <c r="B29" s="115" t="s">
        <v>391</v>
      </c>
      <c r="C29" s="114" t="s">
        <v>392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5448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2156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7604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44</v>
      </c>
      <c r="B30" s="115" t="s">
        <v>393</v>
      </c>
      <c r="C30" s="114" t="s">
        <v>394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182158</v>
      </c>
      <c r="M30" s="116">
        <f>+SUM(N30:Q30)</f>
        <v>7552</v>
      </c>
      <c r="N30" s="116">
        <v>7552</v>
      </c>
      <c r="O30" s="116">
        <v>0</v>
      </c>
      <c r="P30" s="116">
        <v>0</v>
      </c>
      <c r="Q30" s="116">
        <v>0</v>
      </c>
      <c r="R30" s="116">
        <f>+SUM(S30:U30)</f>
        <v>3300</v>
      </c>
      <c r="S30" s="116">
        <v>2976</v>
      </c>
      <c r="T30" s="116">
        <v>324</v>
      </c>
      <c r="U30" s="116">
        <v>0</v>
      </c>
      <c r="V30" s="116">
        <v>0</v>
      </c>
      <c r="W30" s="116">
        <f>+SUM(X30:AA30)</f>
        <v>171306</v>
      </c>
      <c r="X30" s="116">
        <v>124637</v>
      </c>
      <c r="Y30" s="116">
        <v>30244</v>
      </c>
      <c r="Z30" s="116">
        <v>9424</v>
      </c>
      <c r="AA30" s="116">
        <v>7001</v>
      </c>
      <c r="AB30" s="116">
        <v>134013</v>
      </c>
      <c r="AC30" s="116">
        <v>0</v>
      </c>
      <c r="AD30" s="116">
        <v>15095</v>
      </c>
      <c r="AE30" s="116">
        <f>+SUM(D30,L30,AD30)</f>
        <v>197253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40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40</v>
      </c>
      <c r="AU30" s="116">
        <v>40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54652</v>
      </c>
      <c r="BE30" s="116">
        <v>0</v>
      </c>
      <c r="BF30" s="116">
        <v>0</v>
      </c>
      <c r="BG30" s="116">
        <f>+SUM(BF30,AN30,AF30)</f>
        <v>40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182198</v>
      </c>
      <c r="BQ30" s="116">
        <f>SUM(M30,AO30)</f>
        <v>7552</v>
      </c>
      <c r="BR30" s="116">
        <f>SUM(N30,AP30)</f>
        <v>7552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3340</v>
      </c>
      <c r="BW30" s="116">
        <f>SUM(S30,AU30)</f>
        <v>3016</v>
      </c>
      <c r="BX30" s="116">
        <f>SUM(T30,AV30)</f>
        <v>324</v>
      </c>
      <c r="BY30" s="116">
        <f>SUM(U30,AW30)</f>
        <v>0</v>
      </c>
      <c r="BZ30" s="116">
        <f>SUM(V30,AX30)</f>
        <v>0</v>
      </c>
      <c r="CA30" s="116">
        <f>SUM(W30,AY30)</f>
        <v>171306</v>
      </c>
      <c r="CB30" s="116">
        <f>SUM(X30,AZ30)</f>
        <v>124637</v>
      </c>
      <c r="CC30" s="116">
        <f>SUM(Y30,BA30)</f>
        <v>30244</v>
      </c>
      <c r="CD30" s="116">
        <f>SUM(Z30,BB30)</f>
        <v>9424</v>
      </c>
      <c r="CE30" s="116">
        <f>SUM(AA30,BC30)</f>
        <v>7001</v>
      </c>
      <c r="CF30" s="116">
        <f>SUM(AB30,BD30)</f>
        <v>188665</v>
      </c>
      <c r="CG30" s="116">
        <f>SUM(AC30,BE30)</f>
        <v>0</v>
      </c>
      <c r="CH30" s="116">
        <f>SUM(AD30,BF30)</f>
        <v>15095</v>
      </c>
      <c r="CI30" s="116">
        <f>SUM(AE30,BG30)</f>
        <v>197293</v>
      </c>
    </row>
    <row r="31" spans="1:87" ht="13.5" customHeight="1" x14ac:dyDescent="0.15">
      <c r="A31" s="114" t="s">
        <v>44</v>
      </c>
      <c r="B31" s="115" t="s">
        <v>395</v>
      </c>
      <c r="C31" s="114" t="s">
        <v>396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55040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55040</v>
      </c>
      <c r="X31" s="116">
        <v>55040</v>
      </c>
      <c r="Y31" s="116">
        <v>0</v>
      </c>
      <c r="Z31" s="116">
        <v>0</v>
      </c>
      <c r="AA31" s="116">
        <v>0</v>
      </c>
      <c r="AB31" s="116">
        <v>23211</v>
      </c>
      <c r="AC31" s="116">
        <v>0</v>
      </c>
      <c r="AD31" s="116">
        <v>0</v>
      </c>
      <c r="AE31" s="116">
        <f>+SUM(D31,L31,AD31)</f>
        <v>55040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8439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55040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55040</v>
      </c>
      <c r="CB31" s="116">
        <f>SUM(X31,AZ31)</f>
        <v>55040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31650</v>
      </c>
      <c r="CG31" s="116">
        <f>SUM(AC31,BE31)</f>
        <v>0</v>
      </c>
      <c r="CH31" s="116">
        <f>SUM(AD31,BF31)</f>
        <v>0</v>
      </c>
      <c r="CI31" s="116">
        <f>SUM(AE31,BG31)</f>
        <v>55040</v>
      </c>
    </row>
    <row r="32" spans="1:87" ht="13.5" customHeight="1" x14ac:dyDescent="0.15">
      <c r="A32" s="114" t="s">
        <v>44</v>
      </c>
      <c r="B32" s="115" t="s">
        <v>399</v>
      </c>
      <c r="C32" s="114" t="s">
        <v>400</v>
      </c>
      <c r="D32" s="116">
        <f>+SUM(E32,J32)</f>
        <v>385</v>
      </c>
      <c r="E32" s="116">
        <f>+SUM(F32:I32)</f>
        <v>385</v>
      </c>
      <c r="F32" s="116">
        <v>0</v>
      </c>
      <c r="G32" s="116">
        <v>0</v>
      </c>
      <c r="H32" s="116">
        <v>385</v>
      </c>
      <c r="I32" s="116">
        <v>0</v>
      </c>
      <c r="J32" s="116">
        <v>0</v>
      </c>
      <c r="K32" s="116">
        <v>0</v>
      </c>
      <c r="L32" s="116">
        <f>+SUM(M32,R32,V32,W32,AC32)</f>
        <v>62450</v>
      </c>
      <c r="M32" s="116">
        <f>+SUM(N32:Q32)</f>
        <v>1935</v>
      </c>
      <c r="N32" s="116">
        <v>1935</v>
      </c>
      <c r="O32" s="116">
        <v>0</v>
      </c>
      <c r="P32" s="116">
        <v>0</v>
      </c>
      <c r="Q32" s="116">
        <v>0</v>
      </c>
      <c r="R32" s="116">
        <f>+SUM(S32:U32)</f>
        <v>2569</v>
      </c>
      <c r="S32" s="116">
        <v>0</v>
      </c>
      <c r="T32" s="116">
        <v>2022</v>
      </c>
      <c r="U32" s="116">
        <v>547</v>
      </c>
      <c r="V32" s="116">
        <v>0</v>
      </c>
      <c r="W32" s="116">
        <f>+SUM(X32:AA32)</f>
        <v>55937</v>
      </c>
      <c r="X32" s="116">
        <v>23294</v>
      </c>
      <c r="Y32" s="116">
        <v>10281</v>
      </c>
      <c r="Z32" s="116">
        <v>22222</v>
      </c>
      <c r="AA32" s="116">
        <v>140</v>
      </c>
      <c r="AB32" s="116">
        <v>32938</v>
      </c>
      <c r="AC32" s="116">
        <v>2009</v>
      </c>
      <c r="AD32" s="116">
        <v>2416</v>
      </c>
      <c r="AE32" s="116">
        <f>+SUM(D32,L32,AD32)</f>
        <v>65251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1956</v>
      </c>
      <c r="BE32" s="116">
        <v>0</v>
      </c>
      <c r="BF32" s="116">
        <v>2372</v>
      </c>
      <c r="BG32" s="116">
        <f>+SUM(BF32,AN32,AF32)</f>
        <v>2372</v>
      </c>
      <c r="BH32" s="116">
        <f>SUM(D32,AF32)</f>
        <v>385</v>
      </c>
      <c r="BI32" s="116">
        <f>SUM(E32,AG32)</f>
        <v>385</v>
      </c>
      <c r="BJ32" s="116">
        <f>SUM(F32,AH32)</f>
        <v>0</v>
      </c>
      <c r="BK32" s="116">
        <f>SUM(G32,AI32)</f>
        <v>0</v>
      </c>
      <c r="BL32" s="116">
        <f>SUM(H32,AJ32)</f>
        <v>385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62450</v>
      </c>
      <c r="BQ32" s="116">
        <f>SUM(M32,AO32)</f>
        <v>1935</v>
      </c>
      <c r="BR32" s="116">
        <f>SUM(N32,AP32)</f>
        <v>1935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2569</v>
      </c>
      <c r="BW32" s="116">
        <f>SUM(S32,AU32)</f>
        <v>0</v>
      </c>
      <c r="BX32" s="116">
        <f>SUM(T32,AV32)</f>
        <v>2022</v>
      </c>
      <c r="BY32" s="116">
        <f>SUM(U32,AW32)</f>
        <v>547</v>
      </c>
      <c r="BZ32" s="116">
        <f>SUM(V32,AX32)</f>
        <v>0</v>
      </c>
      <c r="CA32" s="116">
        <f>SUM(W32,AY32)</f>
        <v>55937</v>
      </c>
      <c r="CB32" s="116">
        <f>SUM(X32,AZ32)</f>
        <v>23294</v>
      </c>
      <c r="CC32" s="116">
        <f>SUM(Y32,BA32)</f>
        <v>10281</v>
      </c>
      <c r="CD32" s="116">
        <f>SUM(Z32,BB32)</f>
        <v>22222</v>
      </c>
      <c r="CE32" s="116">
        <f>SUM(AA32,BC32)</f>
        <v>140</v>
      </c>
      <c r="CF32" s="116">
        <f>SUM(AB32,BD32)</f>
        <v>34894</v>
      </c>
      <c r="CG32" s="116">
        <f>SUM(AC32,BE32)</f>
        <v>2009</v>
      </c>
      <c r="CH32" s="116">
        <f>SUM(AD32,BF32)</f>
        <v>4788</v>
      </c>
      <c r="CI32" s="116">
        <f>SUM(AE32,BG32)</f>
        <v>67623</v>
      </c>
    </row>
    <row r="33" spans="1:87" ht="13.5" customHeight="1" x14ac:dyDescent="0.15">
      <c r="A33" s="114" t="s">
        <v>44</v>
      </c>
      <c r="B33" s="115" t="s">
        <v>401</v>
      </c>
      <c r="C33" s="114" t="s">
        <v>402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40348</v>
      </c>
      <c r="M33" s="116">
        <f>+SUM(N33:Q33)</f>
        <v>5000</v>
      </c>
      <c r="N33" s="116">
        <v>5000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35348</v>
      </c>
      <c r="X33" s="116">
        <v>35348</v>
      </c>
      <c r="Y33" s="116">
        <v>0</v>
      </c>
      <c r="Z33" s="116">
        <v>0</v>
      </c>
      <c r="AA33" s="116">
        <v>0</v>
      </c>
      <c r="AB33" s="116">
        <v>46780</v>
      </c>
      <c r="AC33" s="116">
        <v>0</v>
      </c>
      <c r="AD33" s="116">
        <v>0</v>
      </c>
      <c r="AE33" s="116">
        <f>+SUM(D33,L33,AD33)</f>
        <v>40348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16111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40348</v>
      </c>
      <c r="BQ33" s="116">
        <f>SUM(M33,AO33)</f>
        <v>5000</v>
      </c>
      <c r="BR33" s="116">
        <f>SUM(N33,AP33)</f>
        <v>5000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35348</v>
      </c>
      <c r="CB33" s="116">
        <f>SUM(X33,AZ33)</f>
        <v>35348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62891</v>
      </c>
      <c r="CG33" s="116">
        <f>SUM(AC33,BE33)</f>
        <v>0</v>
      </c>
      <c r="CH33" s="116">
        <f>SUM(AD33,BF33)</f>
        <v>0</v>
      </c>
      <c r="CI33" s="116">
        <f>SUM(AE33,BG33)</f>
        <v>40348</v>
      </c>
    </row>
    <row r="34" spans="1:87" ht="13.5" customHeight="1" x14ac:dyDescent="0.15">
      <c r="A34" s="114" t="s">
        <v>44</v>
      </c>
      <c r="B34" s="115" t="s">
        <v>403</v>
      </c>
      <c r="C34" s="114" t="s">
        <v>404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24837</v>
      </c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8601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0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0</v>
      </c>
      <c r="CB34" s="116">
        <f>SUM(X34,AZ34)</f>
        <v>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33438</v>
      </c>
      <c r="CG34" s="116">
        <f>SUM(AC34,BE34)</f>
        <v>0</v>
      </c>
      <c r="CH34" s="116">
        <f>SUM(AD34,BF34)</f>
        <v>0</v>
      </c>
      <c r="CI34" s="116">
        <f>SUM(AE34,BG34)</f>
        <v>0</v>
      </c>
    </row>
    <row r="35" spans="1:87" ht="13.5" customHeight="1" x14ac:dyDescent="0.15">
      <c r="A35" s="114" t="s">
        <v>44</v>
      </c>
      <c r="B35" s="115" t="s">
        <v>405</v>
      </c>
      <c r="C35" s="114" t="s">
        <v>406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65969</v>
      </c>
      <c r="L35" s="116">
        <f>+SUM(M35,R35,V35,W35,AC35)</f>
        <v>181595</v>
      </c>
      <c r="M35" s="116">
        <f>+SUM(N35:Q35)</f>
        <v>25402</v>
      </c>
      <c r="N35" s="116">
        <v>6928</v>
      </c>
      <c r="O35" s="116">
        <v>0</v>
      </c>
      <c r="P35" s="116">
        <v>18474</v>
      </c>
      <c r="Q35" s="116">
        <v>0</v>
      </c>
      <c r="R35" s="116">
        <f>+SUM(S35:U35)</f>
        <v>144945</v>
      </c>
      <c r="S35" s="116">
        <v>0</v>
      </c>
      <c r="T35" s="116">
        <v>144945</v>
      </c>
      <c r="U35" s="116">
        <v>0</v>
      </c>
      <c r="V35" s="116">
        <v>0</v>
      </c>
      <c r="W35" s="116">
        <f>+SUM(X35:AA35)</f>
        <v>11248</v>
      </c>
      <c r="X35" s="116">
        <v>6713</v>
      </c>
      <c r="Y35" s="116">
        <v>1746</v>
      </c>
      <c r="Z35" s="116">
        <v>0</v>
      </c>
      <c r="AA35" s="116">
        <v>2789</v>
      </c>
      <c r="AB35" s="116">
        <v>178460</v>
      </c>
      <c r="AC35" s="116">
        <v>0</v>
      </c>
      <c r="AD35" s="116">
        <v>0</v>
      </c>
      <c r="AE35" s="116">
        <f>+SUM(D35,L35,AD35)</f>
        <v>181595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81617</v>
      </c>
      <c r="AO35" s="116">
        <f>+SUM(AP35:AS35)</f>
        <v>19081</v>
      </c>
      <c r="AP35" s="116">
        <v>4999</v>
      </c>
      <c r="AQ35" s="116">
        <v>0</v>
      </c>
      <c r="AR35" s="116">
        <v>14082</v>
      </c>
      <c r="AS35" s="116">
        <v>0</v>
      </c>
      <c r="AT35" s="116">
        <f>+SUM(AU35:AW35)</f>
        <v>51968</v>
      </c>
      <c r="AU35" s="116">
        <v>0</v>
      </c>
      <c r="AV35" s="116">
        <v>51968</v>
      </c>
      <c r="AW35" s="116">
        <v>0</v>
      </c>
      <c r="AX35" s="116">
        <v>1929</v>
      </c>
      <c r="AY35" s="116">
        <f>+SUM(AZ35:BC35)</f>
        <v>8639</v>
      </c>
      <c r="AZ35" s="116">
        <v>3000</v>
      </c>
      <c r="BA35" s="116">
        <v>4261</v>
      </c>
      <c r="BB35" s="116">
        <v>0</v>
      </c>
      <c r="BC35" s="116">
        <v>1378</v>
      </c>
      <c r="BD35" s="116">
        <v>78643</v>
      </c>
      <c r="BE35" s="116">
        <v>0</v>
      </c>
      <c r="BF35" s="116">
        <v>0</v>
      </c>
      <c r="BG35" s="116">
        <f>+SUM(BF35,AN35,AF35)</f>
        <v>81617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65969</v>
      </c>
      <c r="BP35" s="116">
        <f>SUM(L35,AN35)</f>
        <v>263212</v>
      </c>
      <c r="BQ35" s="116">
        <f>SUM(M35,AO35)</f>
        <v>44483</v>
      </c>
      <c r="BR35" s="116">
        <f>SUM(N35,AP35)</f>
        <v>11927</v>
      </c>
      <c r="BS35" s="116">
        <f>SUM(O35,AQ35)</f>
        <v>0</v>
      </c>
      <c r="BT35" s="116">
        <f>SUM(P35,AR35)</f>
        <v>32556</v>
      </c>
      <c r="BU35" s="116">
        <f>SUM(Q35,AS35)</f>
        <v>0</v>
      </c>
      <c r="BV35" s="116">
        <f>SUM(R35,AT35)</f>
        <v>196913</v>
      </c>
      <c r="BW35" s="116">
        <f>SUM(S35,AU35)</f>
        <v>0</v>
      </c>
      <c r="BX35" s="116">
        <f>SUM(T35,AV35)</f>
        <v>196913</v>
      </c>
      <c r="BY35" s="116">
        <f>SUM(U35,AW35)</f>
        <v>0</v>
      </c>
      <c r="BZ35" s="116">
        <f>SUM(V35,AX35)</f>
        <v>1929</v>
      </c>
      <c r="CA35" s="116">
        <f>SUM(W35,AY35)</f>
        <v>19887</v>
      </c>
      <c r="CB35" s="116">
        <f>SUM(X35,AZ35)</f>
        <v>9713</v>
      </c>
      <c r="CC35" s="116">
        <f>SUM(Y35,BA35)</f>
        <v>6007</v>
      </c>
      <c r="CD35" s="116">
        <f>SUM(Z35,BB35)</f>
        <v>0</v>
      </c>
      <c r="CE35" s="116">
        <f>SUM(AA35,BC35)</f>
        <v>4167</v>
      </c>
      <c r="CF35" s="116">
        <f>SUM(AB35,BD35)</f>
        <v>257103</v>
      </c>
      <c r="CG35" s="116">
        <f>SUM(AC35,BE35)</f>
        <v>0</v>
      </c>
      <c r="CH35" s="116">
        <f>SUM(AD35,BF35)</f>
        <v>0</v>
      </c>
      <c r="CI35" s="116">
        <f>SUM(AE35,BG35)</f>
        <v>263212</v>
      </c>
    </row>
    <row r="36" spans="1:87" ht="13.5" customHeight="1" x14ac:dyDescent="0.15">
      <c r="A36" s="114" t="s">
        <v>44</v>
      </c>
      <c r="B36" s="115" t="s">
        <v>409</v>
      </c>
      <c r="C36" s="114" t="s">
        <v>410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32394</v>
      </c>
      <c r="M36" s="116">
        <f>+SUM(N36:Q36)</f>
        <v>6727</v>
      </c>
      <c r="N36" s="116">
        <v>6727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25667</v>
      </c>
      <c r="X36" s="116">
        <v>23661</v>
      </c>
      <c r="Y36" s="116">
        <v>1189</v>
      </c>
      <c r="Z36" s="116">
        <v>817</v>
      </c>
      <c r="AA36" s="116">
        <v>0</v>
      </c>
      <c r="AB36" s="116">
        <v>53179</v>
      </c>
      <c r="AC36" s="116">
        <v>0</v>
      </c>
      <c r="AD36" s="116">
        <v>0</v>
      </c>
      <c r="AE36" s="116">
        <f>+SUM(D36,L36,AD36)</f>
        <v>32394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20715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32394</v>
      </c>
      <c r="BQ36" s="116">
        <f>SUM(M36,AO36)</f>
        <v>6727</v>
      </c>
      <c r="BR36" s="116">
        <f>SUM(N36,AP36)</f>
        <v>6727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25667</v>
      </c>
      <c r="CB36" s="116">
        <f>SUM(X36,AZ36)</f>
        <v>23661</v>
      </c>
      <c r="CC36" s="116">
        <f>SUM(Y36,BA36)</f>
        <v>1189</v>
      </c>
      <c r="CD36" s="116">
        <f>SUM(Z36,BB36)</f>
        <v>817</v>
      </c>
      <c r="CE36" s="116">
        <f>SUM(AA36,BC36)</f>
        <v>0</v>
      </c>
      <c r="CF36" s="116">
        <f>SUM(AB36,BD36)</f>
        <v>73894</v>
      </c>
      <c r="CG36" s="116">
        <f>SUM(AC36,BE36)</f>
        <v>0</v>
      </c>
      <c r="CH36" s="116">
        <f>SUM(AD36,BF36)</f>
        <v>0</v>
      </c>
      <c r="CI36" s="116">
        <f>SUM(AE36,BG36)</f>
        <v>32394</v>
      </c>
    </row>
    <row r="37" spans="1:87" ht="13.5" customHeight="1" x14ac:dyDescent="0.15">
      <c r="A37" s="114" t="s">
        <v>44</v>
      </c>
      <c r="B37" s="115" t="s">
        <v>411</v>
      </c>
      <c r="C37" s="114" t="s">
        <v>412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43979</v>
      </c>
      <c r="L37" s="116">
        <f>+SUM(M37,R37,V37,W37,AC37)</f>
        <v>37120</v>
      </c>
      <c r="M37" s="116">
        <f>+SUM(N37:Q37)</f>
        <v>15422</v>
      </c>
      <c r="N37" s="116">
        <v>2580</v>
      </c>
      <c r="O37" s="116">
        <v>12842</v>
      </c>
      <c r="P37" s="116">
        <v>0</v>
      </c>
      <c r="Q37" s="116">
        <v>0</v>
      </c>
      <c r="R37" s="116">
        <f>+SUM(S37:U37)</f>
        <v>3850</v>
      </c>
      <c r="S37" s="116">
        <v>3850</v>
      </c>
      <c r="T37" s="116">
        <v>0</v>
      </c>
      <c r="U37" s="116">
        <v>0</v>
      </c>
      <c r="V37" s="116">
        <v>0</v>
      </c>
      <c r="W37" s="116">
        <f>+SUM(X37:AA37)</f>
        <v>17848</v>
      </c>
      <c r="X37" s="116">
        <v>17848</v>
      </c>
      <c r="Y37" s="116">
        <v>0</v>
      </c>
      <c r="Z37" s="116">
        <v>0</v>
      </c>
      <c r="AA37" s="116">
        <v>0</v>
      </c>
      <c r="AB37" s="116">
        <v>25898</v>
      </c>
      <c r="AC37" s="116">
        <v>0</v>
      </c>
      <c r="AD37" s="116">
        <v>0</v>
      </c>
      <c r="AE37" s="116">
        <f>+SUM(D37,L37,AD37)</f>
        <v>37120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1046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1046</v>
      </c>
      <c r="AZ37" s="116">
        <v>1046</v>
      </c>
      <c r="BA37" s="116">
        <v>0</v>
      </c>
      <c r="BB37" s="116">
        <v>0</v>
      </c>
      <c r="BC37" s="116">
        <v>0</v>
      </c>
      <c r="BD37" s="116">
        <v>1388</v>
      </c>
      <c r="BE37" s="116">
        <v>0</v>
      </c>
      <c r="BF37" s="116">
        <v>0</v>
      </c>
      <c r="BG37" s="116">
        <f>+SUM(BF37,AN37,AF37)</f>
        <v>1046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43979</v>
      </c>
      <c r="BP37" s="116">
        <f>SUM(L37,AN37)</f>
        <v>38166</v>
      </c>
      <c r="BQ37" s="116">
        <f>SUM(M37,AO37)</f>
        <v>15422</v>
      </c>
      <c r="BR37" s="116">
        <f>SUM(N37,AP37)</f>
        <v>2580</v>
      </c>
      <c r="BS37" s="116">
        <f>SUM(O37,AQ37)</f>
        <v>12842</v>
      </c>
      <c r="BT37" s="116">
        <f>SUM(P37,AR37)</f>
        <v>0</v>
      </c>
      <c r="BU37" s="116">
        <f>SUM(Q37,AS37)</f>
        <v>0</v>
      </c>
      <c r="BV37" s="116">
        <f>SUM(R37,AT37)</f>
        <v>3850</v>
      </c>
      <c r="BW37" s="116">
        <f>SUM(S37,AU37)</f>
        <v>3850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18894</v>
      </c>
      <c r="CB37" s="116">
        <f>SUM(X37,AZ37)</f>
        <v>18894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27286</v>
      </c>
      <c r="CG37" s="116">
        <f>SUM(AC37,BE37)</f>
        <v>0</v>
      </c>
      <c r="CH37" s="116">
        <f>SUM(AD37,BF37)</f>
        <v>0</v>
      </c>
      <c r="CI37" s="116">
        <f>SUM(AE37,BG37)</f>
        <v>38166</v>
      </c>
    </row>
    <row r="38" spans="1:87" ht="13.5" customHeight="1" x14ac:dyDescent="0.15">
      <c r="A38" s="114" t="s">
        <v>44</v>
      </c>
      <c r="B38" s="115" t="s">
        <v>413</v>
      </c>
      <c r="C38" s="114" t="s">
        <v>414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358058</v>
      </c>
      <c r="M38" s="116">
        <f>+SUM(N38:Q38)</f>
        <v>6674</v>
      </c>
      <c r="N38" s="116">
        <v>6674</v>
      </c>
      <c r="O38" s="116">
        <v>0</v>
      </c>
      <c r="P38" s="116">
        <v>0</v>
      </c>
      <c r="Q38" s="116">
        <v>0</v>
      </c>
      <c r="R38" s="116">
        <f>+SUM(S38:U38)</f>
        <v>6233</v>
      </c>
      <c r="S38" s="116">
        <v>6233</v>
      </c>
      <c r="T38" s="116">
        <v>0</v>
      </c>
      <c r="U38" s="116">
        <v>0</v>
      </c>
      <c r="V38" s="116">
        <v>0</v>
      </c>
      <c r="W38" s="116">
        <f>+SUM(X38:AA38)</f>
        <v>345151</v>
      </c>
      <c r="X38" s="116">
        <v>61734</v>
      </c>
      <c r="Y38" s="116">
        <v>283417</v>
      </c>
      <c r="Z38" s="116">
        <v>0</v>
      </c>
      <c r="AA38" s="116">
        <v>0</v>
      </c>
      <c r="AB38" s="116">
        <v>0</v>
      </c>
      <c r="AC38" s="116">
        <v>0</v>
      </c>
      <c r="AD38" s="116">
        <v>109424</v>
      </c>
      <c r="AE38" s="116">
        <f>+SUM(D38,L38,AD38)</f>
        <v>467482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80673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431</v>
      </c>
      <c r="AU38" s="116">
        <v>431</v>
      </c>
      <c r="AV38" s="116">
        <v>0</v>
      </c>
      <c r="AW38" s="116">
        <v>0</v>
      </c>
      <c r="AX38" s="116">
        <v>0</v>
      </c>
      <c r="AY38" s="116">
        <f>+SUM(AZ38:BC38)</f>
        <v>80242</v>
      </c>
      <c r="AZ38" s="116">
        <v>0</v>
      </c>
      <c r="BA38" s="116">
        <v>80242</v>
      </c>
      <c r="BB38" s="116">
        <v>0</v>
      </c>
      <c r="BC38" s="116">
        <v>0</v>
      </c>
      <c r="BD38" s="116">
        <v>0</v>
      </c>
      <c r="BE38" s="116">
        <v>0</v>
      </c>
      <c r="BF38" s="116">
        <v>17467</v>
      </c>
      <c r="BG38" s="116">
        <f>+SUM(BF38,AN38,AF38)</f>
        <v>98140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438731</v>
      </c>
      <c r="BQ38" s="116">
        <f>SUM(M38,AO38)</f>
        <v>6674</v>
      </c>
      <c r="BR38" s="116">
        <f>SUM(N38,AP38)</f>
        <v>6674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6664</v>
      </c>
      <c r="BW38" s="116">
        <f>SUM(S38,AU38)</f>
        <v>6664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425393</v>
      </c>
      <c r="CB38" s="116">
        <f>SUM(X38,AZ38)</f>
        <v>61734</v>
      </c>
      <c r="CC38" s="116">
        <f>SUM(Y38,BA38)</f>
        <v>363659</v>
      </c>
      <c r="CD38" s="116">
        <f>SUM(Z38,BB38)</f>
        <v>0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126891</v>
      </c>
      <c r="CI38" s="116">
        <f>SUM(AE38,BG38)</f>
        <v>565622</v>
      </c>
    </row>
    <row r="39" spans="1:87" ht="13.5" customHeight="1" x14ac:dyDescent="0.15">
      <c r="A39" s="114" t="s">
        <v>44</v>
      </c>
      <c r="B39" s="115" t="s">
        <v>415</v>
      </c>
      <c r="C39" s="114" t="s">
        <v>416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3419</v>
      </c>
      <c r="L39" s="116">
        <f>+SUM(M39,R39,V39,W39,AC39)</f>
        <v>86547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17425</v>
      </c>
      <c r="S39" s="116">
        <v>3196</v>
      </c>
      <c r="T39" s="116">
        <v>0</v>
      </c>
      <c r="U39" s="116">
        <v>14229</v>
      </c>
      <c r="V39" s="116">
        <v>6149</v>
      </c>
      <c r="W39" s="116">
        <f>+SUM(X39:AA39)</f>
        <v>62973</v>
      </c>
      <c r="X39" s="116">
        <v>29037</v>
      </c>
      <c r="Y39" s="116">
        <v>1399</v>
      </c>
      <c r="Z39" s="116">
        <v>32537</v>
      </c>
      <c r="AA39" s="116">
        <v>0</v>
      </c>
      <c r="AB39" s="116">
        <v>43397</v>
      </c>
      <c r="AC39" s="116">
        <v>0</v>
      </c>
      <c r="AD39" s="116">
        <v>0</v>
      </c>
      <c r="AE39" s="116">
        <f>+SUM(D39,L39,AD39)</f>
        <v>86547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23401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3419</v>
      </c>
      <c r="BP39" s="116">
        <f>SUM(L39,AN39)</f>
        <v>86547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17425</v>
      </c>
      <c r="BW39" s="116">
        <f>SUM(S39,AU39)</f>
        <v>3196</v>
      </c>
      <c r="BX39" s="116">
        <f>SUM(T39,AV39)</f>
        <v>0</v>
      </c>
      <c r="BY39" s="116">
        <f>SUM(U39,AW39)</f>
        <v>14229</v>
      </c>
      <c r="BZ39" s="116">
        <f>SUM(V39,AX39)</f>
        <v>6149</v>
      </c>
      <c r="CA39" s="116">
        <f>SUM(W39,AY39)</f>
        <v>62973</v>
      </c>
      <c r="CB39" s="116">
        <f>SUM(X39,AZ39)</f>
        <v>29037</v>
      </c>
      <c r="CC39" s="116">
        <f>SUM(Y39,BA39)</f>
        <v>1399</v>
      </c>
      <c r="CD39" s="116">
        <f>SUM(Z39,BB39)</f>
        <v>32537</v>
      </c>
      <c r="CE39" s="116">
        <f>SUM(AA39,BC39)</f>
        <v>0</v>
      </c>
      <c r="CF39" s="116">
        <f>SUM(AB39,BD39)</f>
        <v>66798</v>
      </c>
      <c r="CG39" s="116">
        <f>SUM(AC39,BE39)</f>
        <v>0</v>
      </c>
      <c r="CH39" s="116">
        <f>SUM(AD39,BF39)</f>
        <v>0</v>
      </c>
      <c r="CI39" s="116">
        <f>SUM(AE39,BG39)</f>
        <v>86547</v>
      </c>
    </row>
    <row r="40" spans="1:87" ht="13.5" customHeight="1" x14ac:dyDescent="0.15">
      <c r="A40" s="114" t="s">
        <v>44</v>
      </c>
      <c r="B40" s="115" t="s">
        <v>419</v>
      </c>
      <c r="C40" s="114" t="s">
        <v>420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3141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3141</v>
      </c>
      <c r="X40" s="116">
        <v>3141</v>
      </c>
      <c r="Y40" s="116">
        <v>0</v>
      </c>
      <c r="Z40" s="116">
        <v>0</v>
      </c>
      <c r="AA40" s="116">
        <v>0</v>
      </c>
      <c r="AB40" s="116">
        <v>24444</v>
      </c>
      <c r="AC40" s="116">
        <v>0</v>
      </c>
      <c r="AD40" s="116">
        <v>491</v>
      </c>
      <c r="AE40" s="116">
        <f>+SUM(D40,L40,AD40)</f>
        <v>3632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12656</v>
      </c>
      <c r="BE40" s="116">
        <v>0</v>
      </c>
      <c r="BF40" s="116">
        <v>704</v>
      </c>
      <c r="BG40" s="116">
        <f>+SUM(BF40,AN40,AF40)</f>
        <v>704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3141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3141</v>
      </c>
      <c r="CB40" s="116">
        <f>SUM(X40,AZ40)</f>
        <v>3141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37100</v>
      </c>
      <c r="CG40" s="116">
        <f>SUM(AC40,BE40)</f>
        <v>0</v>
      </c>
      <c r="CH40" s="116">
        <f>SUM(AD40,BF40)</f>
        <v>1195</v>
      </c>
      <c r="CI40" s="116">
        <f>SUM(AE40,BG40)</f>
        <v>4336</v>
      </c>
    </row>
    <row r="41" spans="1:87" ht="13.5" customHeight="1" x14ac:dyDescent="0.15">
      <c r="A41" s="114" t="s">
        <v>44</v>
      </c>
      <c r="B41" s="115" t="s">
        <v>421</v>
      </c>
      <c r="C41" s="114" t="s">
        <v>422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6686</v>
      </c>
      <c r="L41" s="116">
        <f>+SUM(M41,R41,V41,W41,AC41)</f>
        <v>85982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85982</v>
      </c>
      <c r="X41" s="116">
        <v>79994</v>
      </c>
      <c r="Y41" s="116">
        <v>0</v>
      </c>
      <c r="Z41" s="116">
        <v>0</v>
      </c>
      <c r="AA41" s="116">
        <v>5988</v>
      </c>
      <c r="AB41" s="116">
        <v>98126</v>
      </c>
      <c r="AC41" s="116">
        <v>0</v>
      </c>
      <c r="AD41" s="116">
        <v>0</v>
      </c>
      <c r="AE41" s="116">
        <f>+SUM(D41,L41,AD41)</f>
        <v>85982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162851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111684</v>
      </c>
      <c r="AU41" s="116">
        <v>0</v>
      </c>
      <c r="AV41" s="116">
        <v>111684</v>
      </c>
      <c r="AW41" s="116">
        <v>0</v>
      </c>
      <c r="AX41" s="116">
        <v>0</v>
      </c>
      <c r="AY41" s="116">
        <f>+SUM(AZ41:BC41)</f>
        <v>51167</v>
      </c>
      <c r="AZ41" s="116">
        <v>0</v>
      </c>
      <c r="BA41" s="116">
        <v>51167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162851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6686</v>
      </c>
      <c r="BP41" s="116">
        <f>SUM(L41,AN41)</f>
        <v>248833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111684</v>
      </c>
      <c r="BW41" s="116">
        <f>SUM(S41,AU41)</f>
        <v>0</v>
      </c>
      <c r="BX41" s="116">
        <f>SUM(T41,AV41)</f>
        <v>111684</v>
      </c>
      <c r="BY41" s="116">
        <f>SUM(U41,AW41)</f>
        <v>0</v>
      </c>
      <c r="BZ41" s="116">
        <f>SUM(V41,AX41)</f>
        <v>0</v>
      </c>
      <c r="CA41" s="116">
        <f>SUM(W41,AY41)</f>
        <v>137149</v>
      </c>
      <c r="CB41" s="116">
        <f>SUM(X41,AZ41)</f>
        <v>79994</v>
      </c>
      <c r="CC41" s="116">
        <f>SUM(Y41,BA41)</f>
        <v>51167</v>
      </c>
      <c r="CD41" s="116">
        <f>SUM(Z41,BB41)</f>
        <v>0</v>
      </c>
      <c r="CE41" s="116">
        <f>SUM(AA41,BC41)</f>
        <v>5988</v>
      </c>
      <c r="CF41" s="116">
        <f>SUM(AB41,BD41)</f>
        <v>98126</v>
      </c>
      <c r="CG41" s="116">
        <f>SUM(AC41,BE41)</f>
        <v>0</v>
      </c>
      <c r="CH41" s="116">
        <f>SUM(AD41,BF41)</f>
        <v>0</v>
      </c>
      <c r="CI41" s="116">
        <f>SUM(AE41,BG41)</f>
        <v>248833</v>
      </c>
    </row>
    <row r="42" spans="1:87" ht="13.5" customHeight="1" x14ac:dyDescent="0.15">
      <c r="A42" s="114" t="s">
        <v>44</v>
      </c>
      <c r="B42" s="115" t="s">
        <v>361</v>
      </c>
      <c r="C42" s="114" t="s">
        <v>365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0</v>
      </c>
      <c r="M42" s="116">
        <f>+SUM(N42:Q42)</f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0</v>
      </c>
      <c r="X42" s="116">
        <v>0</v>
      </c>
      <c r="Y42" s="116">
        <v>0</v>
      </c>
      <c r="Z42" s="116">
        <v>0</v>
      </c>
      <c r="AA42" s="116">
        <v>0</v>
      </c>
      <c r="AB42" s="116"/>
      <c r="AC42" s="116">
        <v>0</v>
      </c>
      <c r="AD42" s="116">
        <v>0</v>
      </c>
      <c r="AE42" s="116">
        <f>+SUM(D42,L42,AD42)</f>
        <v>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159500</v>
      </c>
      <c r="AO42" s="116">
        <f>+SUM(AP42:AS42)</f>
        <v>42615</v>
      </c>
      <c r="AP42" s="116">
        <v>42615</v>
      </c>
      <c r="AQ42" s="116">
        <v>0</v>
      </c>
      <c r="AR42" s="116">
        <v>0</v>
      </c>
      <c r="AS42" s="116">
        <v>0</v>
      </c>
      <c r="AT42" s="116">
        <f>+SUM(AU42:AW42)</f>
        <v>113572</v>
      </c>
      <c r="AU42" s="116">
        <v>0</v>
      </c>
      <c r="AV42" s="116">
        <v>113572</v>
      </c>
      <c r="AW42" s="116">
        <v>0</v>
      </c>
      <c r="AX42" s="116">
        <v>0</v>
      </c>
      <c r="AY42" s="116">
        <f>+SUM(AZ42:BC42)</f>
        <v>3313</v>
      </c>
      <c r="AZ42" s="116">
        <v>3313</v>
      </c>
      <c r="BA42" s="116">
        <v>0</v>
      </c>
      <c r="BB42" s="116">
        <v>0</v>
      </c>
      <c r="BC42" s="116">
        <v>0</v>
      </c>
      <c r="BD42" s="116"/>
      <c r="BE42" s="116">
        <v>0</v>
      </c>
      <c r="BF42" s="116">
        <v>0</v>
      </c>
      <c r="BG42" s="116">
        <f>+SUM(BF42,AN42,AF42)</f>
        <v>159500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159500</v>
      </c>
      <c r="BQ42" s="116">
        <f>SUM(M42,AO42)</f>
        <v>42615</v>
      </c>
      <c r="BR42" s="116">
        <f>SUM(N42,AP42)</f>
        <v>42615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113572</v>
      </c>
      <c r="BW42" s="116">
        <f>SUM(S42,AU42)</f>
        <v>0</v>
      </c>
      <c r="BX42" s="116">
        <f>SUM(T42,AV42)</f>
        <v>113572</v>
      </c>
      <c r="BY42" s="116">
        <f>SUM(U42,AW42)</f>
        <v>0</v>
      </c>
      <c r="BZ42" s="116">
        <f>SUM(V42,AX42)</f>
        <v>0</v>
      </c>
      <c r="CA42" s="116">
        <f>SUM(W42,AY42)</f>
        <v>3313</v>
      </c>
      <c r="CB42" s="116">
        <f>SUM(X42,AZ42)</f>
        <v>3313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159500</v>
      </c>
    </row>
    <row r="43" spans="1:87" ht="13.5" customHeight="1" x14ac:dyDescent="0.15">
      <c r="A43" s="114" t="s">
        <v>44</v>
      </c>
      <c r="B43" s="115" t="s">
        <v>341</v>
      </c>
      <c r="C43" s="114" t="s">
        <v>342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4887</v>
      </c>
      <c r="AG43" s="116">
        <f>+SUM(AH43:AK43)</f>
        <v>4887</v>
      </c>
      <c r="AH43" s="116">
        <v>0</v>
      </c>
      <c r="AI43" s="116">
        <v>4887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176205</v>
      </c>
      <c r="AO43" s="116">
        <f>+SUM(AP43:AS43)</f>
        <v>45064</v>
      </c>
      <c r="AP43" s="116">
        <v>45064</v>
      </c>
      <c r="AQ43" s="116">
        <v>0</v>
      </c>
      <c r="AR43" s="116">
        <v>0</v>
      </c>
      <c r="AS43" s="116">
        <v>0</v>
      </c>
      <c r="AT43" s="116">
        <f>+SUM(AU43:AW43)</f>
        <v>92495</v>
      </c>
      <c r="AU43" s="116">
        <v>437</v>
      </c>
      <c r="AV43" s="116">
        <v>92058</v>
      </c>
      <c r="AW43" s="116">
        <v>0</v>
      </c>
      <c r="AX43" s="116">
        <v>0</v>
      </c>
      <c r="AY43" s="116">
        <f>+SUM(AZ43:BC43)</f>
        <v>38646</v>
      </c>
      <c r="AZ43" s="116">
        <v>2831</v>
      </c>
      <c r="BA43" s="116">
        <v>35815</v>
      </c>
      <c r="BB43" s="116">
        <v>0</v>
      </c>
      <c r="BC43" s="116">
        <v>0</v>
      </c>
      <c r="BD43" s="116"/>
      <c r="BE43" s="116">
        <v>0</v>
      </c>
      <c r="BF43" s="116">
        <v>61702</v>
      </c>
      <c r="BG43" s="116">
        <f>+SUM(BF43,AN43,AF43)</f>
        <v>242794</v>
      </c>
      <c r="BH43" s="116">
        <f>SUM(D43,AF43)</f>
        <v>4887</v>
      </c>
      <c r="BI43" s="116">
        <f>SUM(E43,AG43)</f>
        <v>4887</v>
      </c>
      <c r="BJ43" s="116">
        <f>SUM(F43,AH43)</f>
        <v>0</v>
      </c>
      <c r="BK43" s="116">
        <f>SUM(G43,AI43)</f>
        <v>4887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176205</v>
      </c>
      <c r="BQ43" s="116">
        <f>SUM(M43,AO43)</f>
        <v>45064</v>
      </c>
      <c r="BR43" s="116">
        <f>SUM(N43,AP43)</f>
        <v>45064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92495</v>
      </c>
      <c r="BW43" s="116">
        <f>SUM(S43,AU43)</f>
        <v>437</v>
      </c>
      <c r="BX43" s="116">
        <f>SUM(T43,AV43)</f>
        <v>92058</v>
      </c>
      <c r="BY43" s="116">
        <f>SUM(U43,AW43)</f>
        <v>0</v>
      </c>
      <c r="BZ43" s="116">
        <f>SUM(V43,AX43)</f>
        <v>0</v>
      </c>
      <c r="CA43" s="116">
        <f>SUM(W43,AY43)</f>
        <v>38646</v>
      </c>
      <c r="CB43" s="116">
        <f>SUM(X43,AZ43)</f>
        <v>2831</v>
      </c>
      <c r="CC43" s="116">
        <f>SUM(Y43,BA43)</f>
        <v>35815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61702</v>
      </c>
      <c r="CI43" s="116">
        <f>SUM(AE43,BG43)</f>
        <v>242794</v>
      </c>
    </row>
    <row r="44" spans="1:87" ht="13.5" customHeight="1" x14ac:dyDescent="0.15">
      <c r="A44" s="114" t="s">
        <v>44</v>
      </c>
      <c r="B44" s="115" t="s">
        <v>397</v>
      </c>
      <c r="C44" s="114" t="s">
        <v>398</v>
      </c>
      <c r="D44" s="116">
        <f>+SUM(E44,J44)</f>
        <v>5918</v>
      </c>
      <c r="E44" s="116">
        <f>+SUM(F44:I44)</f>
        <v>5918</v>
      </c>
      <c r="F44" s="116">
        <v>0</v>
      </c>
      <c r="G44" s="116">
        <v>5918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150641</v>
      </c>
      <c r="M44" s="116">
        <f>+SUM(N44:Q44)</f>
        <v>62283</v>
      </c>
      <c r="N44" s="116">
        <v>19148</v>
      </c>
      <c r="O44" s="116">
        <v>0</v>
      </c>
      <c r="P44" s="116">
        <v>36488</v>
      </c>
      <c r="Q44" s="116">
        <v>6647</v>
      </c>
      <c r="R44" s="116">
        <f>+SUM(S44:U44)</f>
        <v>43359</v>
      </c>
      <c r="S44" s="116">
        <v>0</v>
      </c>
      <c r="T44" s="116">
        <v>41968</v>
      </c>
      <c r="U44" s="116">
        <v>1391</v>
      </c>
      <c r="V44" s="116">
        <v>0</v>
      </c>
      <c r="W44" s="116">
        <f>+SUM(X44:AA44)</f>
        <v>44999</v>
      </c>
      <c r="X44" s="116">
        <v>0</v>
      </c>
      <c r="Y44" s="116">
        <v>16770</v>
      </c>
      <c r="Z44" s="116">
        <v>28229</v>
      </c>
      <c r="AA44" s="116">
        <v>0</v>
      </c>
      <c r="AB44" s="116"/>
      <c r="AC44" s="116">
        <v>0</v>
      </c>
      <c r="AD44" s="116">
        <v>9273</v>
      </c>
      <c r="AE44" s="116">
        <f>+SUM(D44,L44,AD44)</f>
        <v>165832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109992</v>
      </c>
      <c r="AO44" s="116">
        <f>+SUM(AP44:AS44)</f>
        <v>35890</v>
      </c>
      <c r="AP44" s="116">
        <v>35890</v>
      </c>
      <c r="AQ44" s="116">
        <v>0</v>
      </c>
      <c r="AR44" s="116">
        <v>0</v>
      </c>
      <c r="AS44" s="116">
        <v>0</v>
      </c>
      <c r="AT44" s="116">
        <f>+SUM(AU44:AW44)</f>
        <v>20843</v>
      </c>
      <c r="AU44" s="116">
        <v>0</v>
      </c>
      <c r="AV44" s="116">
        <v>20843</v>
      </c>
      <c r="AW44" s="116">
        <v>0</v>
      </c>
      <c r="AX44" s="116">
        <v>0</v>
      </c>
      <c r="AY44" s="116">
        <f>+SUM(AZ44:BC44)</f>
        <v>52681</v>
      </c>
      <c r="AZ44" s="116">
        <v>52681</v>
      </c>
      <c r="BA44" s="116">
        <v>0</v>
      </c>
      <c r="BB44" s="116">
        <v>0</v>
      </c>
      <c r="BC44" s="116">
        <v>0</v>
      </c>
      <c r="BD44" s="116"/>
      <c r="BE44" s="116">
        <v>578</v>
      </c>
      <c r="BF44" s="116">
        <v>3617</v>
      </c>
      <c r="BG44" s="116">
        <f>+SUM(BF44,AN44,AF44)</f>
        <v>113609</v>
      </c>
      <c r="BH44" s="116">
        <f>SUM(D44,AF44)</f>
        <v>5918</v>
      </c>
      <c r="BI44" s="116">
        <f>SUM(E44,AG44)</f>
        <v>5918</v>
      </c>
      <c r="BJ44" s="116">
        <f>SUM(F44,AH44)</f>
        <v>0</v>
      </c>
      <c r="BK44" s="116">
        <f>SUM(G44,AI44)</f>
        <v>5918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260633</v>
      </c>
      <c r="BQ44" s="116">
        <f>SUM(M44,AO44)</f>
        <v>98173</v>
      </c>
      <c r="BR44" s="116">
        <f>SUM(N44,AP44)</f>
        <v>55038</v>
      </c>
      <c r="BS44" s="116">
        <f>SUM(O44,AQ44)</f>
        <v>0</v>
      </c>
      <c r="BT44" s="116">
        <f>SUM(P44,AR44)</f>
        <v>36488</v>
      </c>
      <c r="BU44" s="116">
        <f>SUM(Q44,AS44)</f>
        <v>6647</v>
      </c>
      <c r="BV44" s="116">
        <f>SUM(R44,AT44)</f>
        <v>64202</v>
      </c>
      <c r="BW44" s="116">
        <f>SUM(S44,AU44)</f>
        <v>0</v>
      </c>
      <c r="BX44" s="116">
        <f>SUM(T44,AV44)</f>
        <v>62811</v>
      </c>
      <c r="BY44" s="116">
        <f>SUM(U44,AW44)</f>
        <v>1391</v>
      </c>
      <c r="BZ44" s="116">
        <f>SUM(V44,AX44)</f>
        <v>0</v>
      </c>
      <c r="CA44" s="116">
        <f>SUM(W44,AY44)</f>
        <v>97680</v>
      </c>
      <c r="CB44" s="116">
        <f>SUM(X44,AZ44)</f>
        <v>52681</v>
      </c>
      <c r="CC44" s="116">
        <f>SUM(Y44,BA44)</f>
        <v>16770</v>
      </c>
      <c r="CD44" s="116">
        <f>SUM(Z44,BB44)</f>
        <v>28229</v>
      </c>
      <c r="CE44" s="116">
        <f>SUM(AA44,BC44)</f>
        <v>0</v>
      </c>
      <c r="CF44" s="116">
        <f>SUM(AB44,BD44)</f>
        <v>0</v>
      </c>
      <c r="CG44" s="116">
        <f>SUM(AC44,BE44)</f>
        <v>578</v>
      </c>
      <c r="CH44" s="116">
        <f>SUM(AD44,BF44)</f>
        <v>12890</v>
      </c>
      <c r="CI44" s="116">
        <f>SUM(AE44,BG44)</f>
        <v>279441</v>
      </c>
    </row>
    <row r="45" spans="1:87" ht="13.5" customHeight="1" x14ac:dyDescent="0.15">
      <c r="A45" s="114" t="s">
        <v>44</v>
      </c>
      <c r="B45" s="115" t="s">
        <v>335</v>
      </c>
      <c r="C45" s="114" t="s">
        <v>336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559314</v>
      </c>
      <c r="M45" s="116">
        <f>+SUM(N45:Q45)</f>
        <v>145218</v>
      </c>
      <c r="N45" s="116">
        <v>14432</v>
      </c>
      <c r="O45" s="116">
        <v>0</v>
      </c>
      <c r="P45" s="116">
        <v>130786</v>
      </c>
      <c r="Q45" s="116">
        <v>0</v>
      </c>
      <c r="R45" s="116">
        <f>+SUM(S45:U45)</f>
        <v>123180</v>
      </c>
      <c r="S45" s="116">
        <v>0</v>
      </c>
      <c r="T45" s="116">
        <v>123180</v>
      </c>
      <c r="U45" s="116">
        <v>0</v>
      </c>
      <c r="V45" s="116">
        <v>0</v>
      </c>
      <c r="W45" s="116">
        <f>+SUM(X45:AA45)</f>
        <v>290916</v>
      </c>
      <c r="X45" s="116">
        <v>0</v>
      </c>
      <c r="Y45" s="116">
        <v>235072</v>
      </c>
      <c r="Z45" s="116">
        <v>55844</v>
      </c>
      <c r="AA45" s="116">
        <v>0</v>
      </c>
      <c r="AB45" s="116"/>
      <c r="AC45" s="116">
        <v>0</v>
      </c>
      <c r="AD45" s="116">
        <v>47719</v>
      </c>
      <c r="AE45" s="116">
        <f>+SUM(D45,L45,AD45)</f>
        <v>607033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559314</v>
      </c>
      <c r="BQ45" s="116">
        <f>SUM(M45,AO45)</f>
        <v>145218</v>
      </c>
      <c r="BR45" s="116">
        <f>SUM(N45,AP45)</f>
        <v>14432</v>
      </c>
      <c r="BS45" s="116">
        <f>SUM(O45,AQ45)</f>
        <v>0</v>
      </c>
      <c r="BT45" s="116">
        <f>SUM(P45,AR45)</f>
        <v>130786</v>
      </c>
      <c r="BU45" s="116">
        <f>SUM(Q45,AS45)</f>
        <v>0</v>
      </c>
      <c r="BV45" s="116">
        <f>SUM(R45,AT45)</f>
        <v>123180</v>
      </c>
      <c r="BW45" s="116">
        <f>SUM(S45,AU45)</f>
        <v>0</v>
      </c>
      <c r="BX45" s="116">
        <f>SUM(T45,AV45)</f>
        <v>123180</v>
      </c>
      <c r="BY45" s="116">
        <f>SUM(U45,AW45)</f>
        <v>0</v>
      </c>
      <c r="BZ45" s="116">
        <f>SUM(V45,AX45)</f>
        <v>0</v>
      </c>
      <c r="CA45" s="116">
        <f>SUM(W45,AY45)</f>
        <v>290916</v>
      </c>
      <c r="CB45" s="116">
        <f>SUM(X45,AZ45)</f>
        <v>0</v>
      </c>
      <c r="CC45" s="116">
        <f>SUM(Y45,BA45)</f>
        <v>235072</v>
      </c>
      <c r="CD45" s="116">
        <f>SUM(Z45,BB45)</f>
        <v>55844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47719</v>
      </c>
      <c r="CI45" s="116">
        <f>SUM(AE45,BG45)</f>
        <v>607033</v>
      </c>
    </row>
    <row r="46" spans="1:87" ht="13.5" customHeight="1" x14ac:dyDescent="0.15">
      <c r="A46" s="114" t="s">
        <v>44</v>
      </c>
      <c r="B46" s="115" t="s">
        <v>351</v>
      </c>
      <c r="C46" s="114" t="s">
        <v>352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927533</v>
      </c>
      <c r="M46" s="116">
        <f>+SUM(N46:Q46)</f>
        <v>48324</v>
      </c>
      <c r="N46" s="116">
        <v>22002</v>
      </c>
      <c r="O46" s="116">
        <v>0</v>
      </c>
      <c r="P46" s="116">
        <v>26322</v>
      </c>
      <c r="Q46" s="116">
        <v>0</v>
      </c>
      <c r="R46" s="116">
        <f>+SUM(S46:U46)</f>
        <v>372969</v>
      </c>
      <c r="S46" s="116">
        <v>0</v>
      </c>
      <c r="T46" s="116">
        <v>372969</v>
      </c>
      <c r="U46" s="116">
        <v>0</v>
      </c>
      <c r="V46" s="116">
        <v>0</v>
      </c>
      <c r="W46" s="116">
        <f>+SUM(X46:AA46)</f>
        <v>506240</v>
      </c>
      <c r="X46" s="116">
        <v>0</v>
      </c>
      <c r="Y46" s="116">
        <v>422945</v>
      </c>
      <c r="Z46" s="116">
        <v>83295</v>
      </c>
      <c r="AA46" s="116">
        <v>0</v>
      </c>
      <c r="AB46" s="116"/>
      <c r="AC46" s="116">
        <v>0</v>
      </c>
      <c r="AD46" s="116">
        <v>0</v>
      </c>
      <c r="AE46" s="116">
        <f>+SUM(D46,L46,AD46)</f>
        <v>927533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927533</v>
      </c>
      <c r="BQ46" s="116">
        <f>SUM(M46,AO46)</f>
        <v>48324</v>
      </c>
      <c r="BR46" s="116">
        <f>SUM(N46,AP46)</f>
        <v>22002</v>
      </c>
      <c r="BS46" s="116">
        <f>SUM(O46,AQ46)</f>
        <v>0</v>
      </c>
      <c r="BT46" s="116">
        <f>SUM(P46,AR46)</f>
        <v>26322</v>
      </c>
      <c r="BU46" s="116">
        <f>SUM(Q46,AS46)</f>
        <v>0</v>
      </c>
      <c r="BV46" s="116">
        <f>SUM(R46,AT46)</f>
        <v>372969</v>
      </c>
      <c r="BW46" s="116">
        <f>SUM(S46,AU46)</f>
        <v>0</v>
      </c>
      <c r="BX46" s="116">
        <f>SUM(T46,AV46)</f>
        <v>372969</v>
      </c>
      <c r="BY46" s="116">
        <f>SUM(U46,AW46)</f>
        <v>0</v>
      </c>
      <c r="BZ46" s="116">
        <f>SUM(V46,AX46)</f>
        <v>0</v>
      </c>
      <c r="CA46" s="116">
        <f>SUM(W46,AY46)</f>
        <v>506240</v>
      </c>
      <c r="CB46" s="116">
        <f>SUM(X46,AZ46)</f>
        <v>0</v>
      </c>
      <c r="CC46" s="116">
        <f>SUM(Y46,BA46)</f>
        <v>422945</v>
      </c>
      <c r="CD46" s="116">
        <f>SUM(Z46,BB46)</f>
        <v>83295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0</v>
      </c>
      <c r="CI46" s="116">
        <f>SUM(AE46,BG46)</f>
        <v>927533</v>
      </c>
    </row>
    <row r="47" spans="1:87" ht="13.5" customHeight="1" x14ac:dyDescent="0.15">
      <c r="A47" s="114" t="s">
        <v>44</v>
      </c>
      <c r="B47" s="115" t="s">
        <v>357</v>
      </c>
      <c r="C47" s="114" t="s">
        <v>358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51179</v>
      </c>
      <c r="M47" s="116">
        <f>+SUM(N47:Q47)</f>
        <v>16709</v>
      </c>
      <c r="N47" s="116">
        <v>11585</v>
      </c>
      <c r="O47" s="116">
        <v>0</v>
      </c>
      <c r="P47" s="116">
        <v>5124</v>
      </c>
      <c r="Q47" s="116">
        <v>0</v>
      </c>
      <c r="R47" s="116">
        <f>+SUM(S47:U47)</f>
        <v>29795</v>
      </c>
      <c r="S47" s="116">
        <v>0</v>
      </c>
      <c r="T47" s="116">
        <v>29795</v>
      </c>
      <c r="U47" s="116">
        <v>0</v>
      </c>
      <c r="V47" s="116">
        <v>2067</v>
      </c>
      <c r="W47" s="116">
        <f>+SUM(X47:AA47)</f>
        <v>2608</v>
      </c>
      <c r="X47" s="116">
        <v>0</v>
      </c>
      <c r="Y47" s="116">
        <v>2608</v>
      </c>
      <c r="Z47" s="116">
        <v>0</v>
      </c>
      <c r="AA47" s="116">
        <v>0</v>
      </c>
      <c r="AB47" s="116"/>
      <c r="AC47" s="116">
        <v>0</v>
      </c>
      <c r="AD47" s="116">
        <v>0</v>
      </c>
      <c r="AE47" s="116">
        <f>+SUM(D47,L47,AD47)</f>
        <v>51179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51179</v>
      </c>
      <c r="BQ47" s="116">
        <f>SUM(M47,AO47)</f>
        <v>16709</v>
      </c>
      <c r="BR47" s="116">
        <f>SUM(N47,AP47)</f>
        <v>11585</v>
      </c>
      <c r="BS47" s="116">
        <f>SUM(O47,AQ47)</f>
        <v>0</v>
      </c>
      <c r="BT47" s="116">
        <f>SUM(P47,AR47)</f>
        <v>5124</v>
      </c>
      <c r="BU47" s="116">
        <f>SUM(Q47,AS47)</f>
        <v>0</v>
      </c>
      <c r="BV47" s="116">
        <f>SUM(R47,AT47)</f>
        <v>29795</v>
      </c>
      <c r="BW47" s="116">
        <f>SUM(S47,AU47)</f>
        <v>0</v>
      </c>
      <c r="BX47" s="116">
        <f>SUM(T47,AV47)</f>
        <v>29795</v>
      </c>
      <c r="BY47" s="116">
        <f>SUM(U47,AW47)</f>
        <v>0</v>
      </c>
      <c r="BZ47" s="116">
        <f>SUM(V47,AX47)</f>
        <v>2067</v>
      </c>
      <c r="CA47" s="116">
        <f>SUM(W47,AY47)</f>
        <v>2608</v>
      </c>
      <c r="CB47" s="116">
        <f>SUM(X47,AZ47)</f>
        <v>0</v>
      </c>
      <c r="CC47" s="116">
        <f>SUM(Y47,BA47)</f>
        <v>2608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51179</v>
      </c>
    </row>
    <row r="48" spans="1:87" ht="13.5" customHeight="1" x14ac:dyDescent="0.15">
      <c r="A48" s="114" t="s">
        <v>44</v>
      </c>
      <c r="B48" s="115" t="s">
        <v>407</v>
      </c>
      <c r="C48" s="114" t="s">
        <v>408</v>
      </c>
      <c r="D48" s="116">
        <f>+SUM(E48,J48)</f>
        <v>109948</v>
      </c>
      <c r="E48" s="116">
        <f>+SUM(F48:I48)</f>
        <v>109948</v>
      </c>
      <c r="F48" s="116">
        <v>0</v>
      </c>
      <c r="G48" s="116">
        <v>109948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109948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0</v>
      </c>
      <c r="BH48" s="116">
        <f>SUM(D48,AF48)</f>
        <v>109948</v>
      </c>
      <c r="BI48" s="116">
        <f>SUM(E48,AG48)</f>
        <v>109948</v>
      </c>
      <c r="BJ48" s="116">
        <f>SUM(F48,AH48)</f>
        <v>0</v>
      </c>
      <c r="BK48" s="116">
        <f>SUM(G48,AI48)</f>
        <v>109948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0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0</v>
      </c>
      <c r="CI48" s="116">
        <f>SUM(AE48,BG48)</f>
        <v>109948</v>
      </c>
    </row>
    <row r="49" spans="1:87" ht="13.5" customHeight="1" x14ac:dyDescent="0.15">
      <c r="A49" s="114" t="s">
        <v>44</v>
      </c>
      <c r="B49" s="115" t="s">
        <v>345</v>
      </c>
      <c r="C49" s="114" t="s">
        <v>346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467243</v>
      </c>
      <c r="M49" s="116">
        <f>+SUM(N49:Q49)</f>
        <v>66520</v>
      </c>
      <c r="N49" s="116">
        <v>18142</v>
      </c>
      <c r="O49" s="116">
        <v>0</v>
      </c>
      <c r="P49" s="116">
        <v>48378</v>
      </c>
      <c r="Q49" s="116">
        <v>0</v>
      </c>
      <c r="R49" s="116">
        <f>+SUM(S49:U49)</f>
        <v>379573</v>
      </c>
      <c r="S49" s="116">
        <v>0</v>
      </c>
      <c r="T49" s="116">
        <v>379573</v>
      </c>
      <c r="U49" s="116">
        <v>0</v>
      </c>
      <c r="V49" s="116">
        <v>0</v>
      </c>
      <c r="W49" s="116">
        <f>+SUM(X49:AA49)</f>
        <v>21150</v>
      </c>
      <c r="X49" s="116">
        <v>15167</v>
      </c>
      <c r="Y49" s="116">
        <v>4573</v>
      </c>
      <c r="Z49" s="116">
        <v>0</v>
      </c>
      <c r="AA49" s="116">
        <v>1410</v>
      </c>
      <c r="AB49" s="116"/>
      <c r="AC49" s="116">
        <v>0</v>
      </c>
      <c r="AD49" s="116">
        <v>14090</v>
      </c>
      <c r="AE49" s="116">
        <f>+SUM(D49,L49,AD49)</f>
        <v>481333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122289</v>
      </c>
      <c r="AO49" s="116">
        <f>+SUM(AP49:AS49)</f>
        <v>29680</v>
      </c>
      <c r="AP49" s="116">
        <v>7775</v>
      </c>
      <c r="AQ49" s="116">
        <v>0</v>
      </c>
      <c r="AR49" s="116">
        <v>21905</v>
      </c>
      <c r="AS49" s="116">
        <v>0</v>
      </c>
      <c r="AT49" s="116">
        <f>+SUM(AU49:AW49)</f>
        <v>80837</v>
      </c>
      <c r="AU49" s="116">
        <v>0</v>
      </c>
      <c r="AV49" s="116">
        <v>80837</v>
      </c>
      <c r="AW49" s="116">
        <v>0</v>
      </c>
      <c r="AX49" s="116">
        <v>3000</v>
      </c>
      <c r="AY49" s="116">
        <f>+SUM(AZ49:BC49)</f>
        <v>8772</v>
      </c>
      <c r="AZ49" s="116">
        <v>0</v>
      </c>
      <c r="BA49" s="116">
        <v>6628</v>
      </c>
      <c r="BB49" s="116">
        <v>0</v>
      </c>
      <c r="BC49" s="116">
        <v>2144</v>
      </c>
      <c r="BD49" s="116"/>
      <c r="BE49" s="116">
        <v>0</v>
      </c>
      <c r="BF49" s="116">
        <v>5742</v>
      </c>
      <c r="BG49" s="116">
        <f>+SUM(BF49,AN49,AF49)</f>
        <v>128031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589532</v>
      </c>
      <c r="BQ49" s="116">
        <f>SUM(M49,AO49)</f>
        <v>96200</v>
      </c>
      <c r="BR49" s="116">
        <f>SUM(N49,AP49)</f>
        <v>25917</v>
      </c>
      <c r="BS49" s="116">
        <f>SUM(O49,AQ49)</f>
        <v>0</v>
      </c>
      <c r="BT49" s="116">
        <f>SUM(P49,AR49)</f>
        <v>70283</v>
      </c>
      <c r="BU49" s="116">
        <f>SUM(Q49,AS49)</f>
        <v>0</v>
      </c>
      <c r="BV49" s="116">
        <f>SUM(R49,AT49)</f>
        <v>460410</v>
      </c>
      <c r="BW49" s="116">
        <f>SUM(S49,AU49)</f>
        <v>0</v>
      </c>
      <c r="BX49" s="116">
        <f>SUM(T49,AV49)</f>
        <v>460410</v>
      </c>
      <c r="BY49" s="116">
        <f>SUM(U49,AW49)</f>
        <v>0</v>
      </c>
      <c r="BZ49" s="116">
        <f>SUM(V49,AX49)</f>
        <v>3000</v>
      </c>
      <c r="CA49" s="116">
        <f>SUM(W49,AY49)</f>
        <v>29922</v>
      </c>
      <c r="CB49" s="116">
        <f>SUM(X49,AZ49)</f>
        <v>15167</v>
      </c>
      <c r="CC49" s="116">
        <f>SUM(Y49,BA49)</f>
        <v>11201</v>
      </c>
      <c r="CD49" s="116">
        <f>SUM(Z49,BB49)</f>
        <v>0</v>
      </c>
      <c r="CE49" s="116">
        <f>SUM(AA49,BC49)</f>
        <v>3554</v>
      </c>
      <c r="CF49" s="116">
        <f>SUM(AB49,BD49)</f>
        <v>0</v>
      </c>
      <c r="CG49" s="116">
        <f>SUM(AC49,BE49)</f>
        <v>0</v>
      </c>
      <c r="CH49" s="116">
        <f>SUM(AD49,BF49)</f>
        <v>19832</v>
      </c>
      <c r="CI49" s="116">
        <f>SUM(AE49,BG49)</f>
        <v>609364</v>
      </c>
    </row>
    <row r="50" spans="1:87" ht="13.5" customHeight="1" x14ac:dyDescent="0.15">
      <c r="A50" s="114" t="s">
        <v>44</v>
      </c>
      <c r="B50" s="115" t="s">
        <v>349</v>
      </c>
      <c r="C50" s="114" t="s">
        <v>350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0</v>
      </c>
      <c r="AE50" s="116">
        <f>+SUM(D50,L50,AD50)</f>
        <v>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133105</v>
      </c>
      <c r="AO50" s="116">
        <f>+SUM(AP50:AS50)</f>
        <v>8429</v>
      </c>
      <c r="AP50" s="116">
        <v>8429</v>
      </c>
      <c r="AQ50" s="116">
        <v>0</v>
      </c>
      <c r="AR50" s="116">
        <v>0</v>
      </c>
      <c r="AS50" s="116">
        <v>0</v>
      </c>
      <c r="AT50" s="116">
        <f>+SUM(AU50:AW50)</f>
        <v>82976</v>
      </c>
      <c r="AU50" s="116">
        <v>0</v>
      </c>
      <c r="AV50" s="116">
        <v>82976</v>
      </c>
      <c r="AW50" s="116">
        <v>0</v>
      </c>
      <c r="AX50" s="116">
        <v>0</v>
      </c>
      <c r="AY50" s="116">
        <f>+SUM(AZ50:BC50)</f>
        <v>41700</v>
      </c>
      <c r="AZ50" s="116">
        <v>0</v>
      </c>
      <c r="BA50" s="116">
        <v>41700</v>
      </c>
      <c r="BB50" s="116">
        <v>0</v>
      </c>
      <c r="BC50" s="116">
        <v>0</v>
      </c>
      <c r="BD50" s="116"/>
      <c r="BE50" s="116">
        <v>0</v>
      </c>
      <c r="BF50" s="116">
        <v>2200</v>
      </c>
      <c r="BG50" s="116">
        <f>+SUM(BF50,AN50,AF50)</f>
        <v>135305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133105</v>
      </c>
      <c r="BQ50" s="116">
        <f>SUM(M50,AO50)</f>
        <v>8429</v>
      </c>
      <c r="BR50" s="116">
        <f>SUM(N50,AP50)</f>
        <v>8429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82976</v>
      </c>
      <c r="BW50" s="116">
        <f>SUM(S50,AU50)</f>
        <v>0</v>
      </c>
      <c r="BX50" s="116">
        <f>SUM(T50,AV50)</f>
        <v>82976</v>
      </c>
      <c r="BY50" s="116">
        <f>SUM(U50,AW50)</f>
        <v>0</v>
      </c>
      <c r="BZ50" s="116">
        <f>SUM(V50,AX50)</f>
        <v>0</v>
      </c>
      <c r="CA50" s="116">
        <f>SUM(W50,AY50)</f>
        <v>41700</v>
      </c>
      <c r="CB50" s="116">
        <f>SUM(X50,AZ50)</f>
        <v>0</v>
      </c>
      <c r="CC50" s="116">
        <f>SUM(Y50,BA50)</f>
        <v>41700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2200</v>
      </c>
      <c r="CI50" s="116">
        <f>SUM(AE50,BG50)</f>
        <v>135305</v>
      </c>
    </row>
    <row r="51" spans="1:87" ht="13.5" customHeight="1" x14ac:dyDescent="0.15">
      <c r="A51" s="114" t="s">
        <v>44</v>
      </c>
      <c r="B51" s="115" t="s">
        <v>384</v>
      </c>
      <c r="C51" s="114" t="s">
        <v>385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174154</v>
      </c>
      <c r="M51" s="116">
        <f>+SUM(N51:Q51)</f>
        <v>47172</v>
      </c>
      <c r="N51" s="116">
        <v>8346</v>
      </c>
      <c r="O51" s="116">
        <v>1036</v>
      </c>
      <c r="P51" s="116">
        <v>37790</v>
      </c>
      <c r="Q51" s="116">
        <v>0</v>
      </c>
      <c r="R51" s="116">
        <f>+SUM(S51:U51)</f>
        <v>104965</v>
      </c>
      <c r="S51" s="116">
        <v>6675</v>
      </c>
      <c r="T51" s="116">
        <v>58773</v>
      </c>
      <c r="U51" s="116">
        <v>39517</v>
      </c>
      <c r="V51" s="116">
        <v>0</v>
      </c>
      <c r="W51" s="116">
        <f>+SUM(X51:AA51)</f>
        <v>22017</v>
      </c>
      <c r="X51" s="116">
        <v>22017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174154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93956</v>
      </c>
      <c r="AO51" s="116">
        <f>+SUM(AP51:AS51)</f>
        <v>13705</v>
      </c>
      <c r="AP51" s="116">
        <v>0</v>
      </c>
      <c r="AQ51" s="116">
        <v>0</v>
      </c>
      <c r="AR51" s="116">
        <v>13705</v>
      </c>
      <c r="AS51" s="116">
        <v>0</v>
      </c>
      <c r="AT51" s="116">
        <f>+SUM(AU51:AW51)</f>
        <v>12241</v>
      </c>
      <c r="AU51" s="116">
        <v>0</v>
      </c>
      <c r="AV51" s="116">
        <v>12241</v>
      </c>
      <c r="AW51" s="116">
        <v>0</v>
      </c>
      <c r="AX51" s="116">
        <v>0</v>
      </c>
      <c r="AY51" s="116">
        <f>+SUM(AZ51:BC51)</f>
        <v>68010</v>
      </c>
      <c r="AZ51" s="116">
        <v>0</v>
      </c>
      <c r="BA51" s="116">
        <v>68010</v>
      </c>
      <c r="BB51" s="116">
        <v>0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93956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268110</v>
      </c>
      <c r="BQ51" s="116">
        <f>SUM(M51,AO51)</f>
        <v>60877</v>
      </c>
      <c r="BR51" s="116">
        <f>SUM(N51,AP51)</f>
        <v>8346</v>
      </c>
      <c r="BS51" s="116">
        <f>SUM(O51,AQ51)</f>
        <v>1036</v>
      </c>
      <c r="BT51" s="116">
        <f>SUM(P51,AR51)</f>
        <v>51495</v>
      </c>
      <c r="BU51" s="116">
        <f>SUM(Q51,AS51)</f>
        <v>0</v>
      </c>
      <c r="BV51" s="116">
        <f>SUM(R51,AT51)</f>
        <v>117206</v>
      </c>
      <c r="BW51" s="116">
        <f>SUM(S51,AU51)</f>
        <v>6675</v>
      </c>
      <c r="BX51" s="116">
        <f>SUM(T51,AV51)</f>
        <v>71014</v>
      </c>
      <c r="BY51" s="116">
        <f>SUM(U51,AW51)</f>
        <v>39517</v>
      </c>
      <c r="BZ51" s="116">
        <f>SUM(V51,AX51)</f>
        <v>0</v>
      </c>
      <c r="CA51" s="116">
        <f>SUM(W51,AY51)</f>
        <v>90027</v>
      </c>
      <c r="CB51" s="116">
        <f>SUM(X51,AZ51)</f>
        <v>22017</v>
      </c>
      <c r="CC51" s="116">
        <f>SUM(Y51,BA51)</f>
        <v>68010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0</v>
      </c>
      <c r="CI51" s="116">
        <f>SUM(AE51,BG51)</f>
        <v>268110</v>
      </c>
    </row>
    <row r="52" spans="1:87" ht="13.5" customHeight="1" x14ac:dyDescent="0.15">
      <c r="A52" s="114" t="s">
        <v>44</v>
      </c>
      <c r="B52" s="115" t="s">
        <v>328</v>
      </c>
      <c r="C52" s="114" t="s">
        <v>332</v>
      </c>
      <c r="D52" s="116">
        <f>+SUM(E52,J52)</f>
        <v>2002385</v>
      </c>
      <c r="E52" s="116">
        <f>+SUM(F52:I52)</f>
        <v>2002385</v>
      </c>
      <c r="F52" s="116">
        <v>0</v>
      </c>
      <c r="G52" s="116">
        <v>2002385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739664</v>
      </c>
      <c r="M52" s="116">
        <f>+SUM(N52:Q52)</f>
        <v>18634</v>
      </c>
      <c r="N52" s="116">
        <v>18634</v>
      </c>
      <c r="O52" s="116">
        <v>0</v>
      </c>
      <c r="P52" s="116">
        <v>0</v>
      </c>
      <c r="Q52" s="116">
        <v>0</v>
      </c>
      <c r="R52" s="116">
        <f>+SUM(S52:U52)</f>
        <v>217263</v>
      </c>
      <c r="S52" s="116">
        <v>0</v>
      </c>
      <c r="T52" s="116">
        <v>217263</v>
      </c>
      <c r="U52" s="116">
        <v>0</v>
      </c>
      <c r="V52" s="116">
        <v>0</v>
      </c>
      <c r="W52" s="116">
        <f>+SUM(X52:AA52)</f>
        <v>503767</v>
      </c>
      <c r="X52" s="116">
        <v>0</v>
      </c>
      <c r="Y52" s="116">
        <v>503767</v>
      </c>
      <c r="Z52" s="116">
        <v>0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2742049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0</v>
      </c>
      <c r="BH52" s="116">
        <f>SUM(D52,AF52)</f>
        <v>2002385</v>
      </c>
      <c r="BI52" s="116">
        <f>SUM(E52,AG52)</f>
        <v>2002385</v>
      </c>
      <c r="BJ52" s="116">
        <f>SUM(F52,AH52)</f>
        <v>0</v>
      </c>
      <c r="BK52" s="116">
        <f>SUM(G52,AI52)</f>
        <v>2002385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739664</v>
      </c>
      <c r="BQ52" s="116">
        <f>SUM(M52,AO52)</f>
        <v>18634</v>
      </c>
      <c r="BR52" s="116">
        <f>SUM(N52,AP52)</f>
        <v>18634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217263</v>
      </c>
      <c r="BW52" s="116">
        <f>SUM(S52,AU52)</f>
        <v>0</v>
      </c>
      <c r="BX52" s="116">
        <f>SUM(T52,AV52)</f>
        <v>217263</v>
      </c>
      <c r="BY52" s="116">
        <f>SUM(U52,AW52)</f>
        <v>0</v>
      </c>
      <c r="BZ52" s="116">
        <f>SUM(V52,AX52)</f>
        <v>0</v>
      </c>
      <c r="CA52" s="116">
        <f>SUM(W52,AY52)</f>
        <v>503767</v>
      </c>
      <c r="CB52" s="116">
        <f>SUM(X52,AZ52)</f>
        <v>0</v>
      </c>
      <c r="CC52" s="116">
        <f>SUM(Y52,BA52)</f>
        <v>503767</v>
      </c>
      <c r="CD52" s="116">
        <f>SUM(Z52,BB52)</f>
        <v>0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2742049</v>
      </c>
    </row>
    <row r="53" spans="1:87" ht="13.5" customHeight="1" x14ac:dyDescent="0.15">
      <c r="A53" s="114" t="s">
        <v>44</v>
      </c>
      <c r="B53" s="115" t="s">
        <v>370</v>
      </c>
      <c r="C53" s="114" t="s">
        <v>371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11583</v>
      </c>
      <c r="M53" s="116">
        <f>+SUM(N53:Q53)</f>
        <v>740</v>
      </c>
      <c r="N53" s="116">
        <v>740</v>
      </c>
      <c r="O53" s="116">
        <v>0</v>
      </c>
      <c r="P53" s="116">
        <v>0</v>
      </c>
      <c r="Q53" s="116">
        <v>0</v>
      </c>
      <c r="R53" s="116">
        <f>+SUM(S53:U53)</f>
        <v>3119</v>
      </c>
      <c r="S53" s="116">
        <v>0</v>
      </c>
      <c r="T53" s="116">
        <v>3119</v>
      </c>
      <c r="U53" s="116">
        <v>0</v>
      </c>
      <c r="V53" s="116">
        <v>0</v>
      </c>
      <c r="W53" s="116">
        <f>+SUM(X53:AA53)</f>
        <v>7724</v>
      </c>
      <c r="X53" s="116">
        <v>0</v>
      </c>
      <c r="Y53" s="116">
        <v>7724</v>
      </c>
      <c r="Z53" s="116">
        <v>0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11583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151606</v>
      </c>
      <c r="AO53" s="116">
        <f>+SUM(AP53:AS53)</f>
        <v>18284</v>
      </c>
      <c r="AP53" s="116">
        <v>2594</v>
      </c>
      <c r="AQ53" s="116">
        <v>0</v>
      </c>
      <c r="AR53" s="116">
        <v>15690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133322</v>
      </c>
      <c r="AZ53" s="116">
        <v>0</v>
      </c>
      <c r="BA53" s="116">
        <v>0</v>
      </c>
      <c r="BB53" s="116">
        <v>0</v>
      </c>
      <c r="BC53" s="116">
        <v>133322</v>
      </c>
      <c r="BD53" s="116"/>
      <c r="BE53" s="116">
        <v>0</v>
      </c>
      <c r="BF53" s="116">
        <v>9546</v>
      </c>
      <c r="BG53" s="116">
        <f>+SUM(BF53,AN53,AF53)</f>
        <v>161152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163189</v>
      </c>
      <c r="BQ53" s="116">
        <f>SUM(M53,AO53)</f>
        <v>19024</v>
      </c>
      <c r="BR53" s="116">
        <f>SUM(N53,AP53)</f>
        <v>3334</v>
      </c>
      <c r="BS53" s="116">
        <f>SUM(O53,AQ53)</f>
        <v>0</v>
      </c>
      <c r="BT53" s="116">
        <f>SUM(P53,AR53)</f>
        <v>15690</v>
      </c>
      <c r="BU53" s="116">
        <f>SUM(Q53,AS53)</f>
        <v>0</v>
      </c>
      <c r="BV53" s="116">
        <f>SUM(R53,AT53)</f>
        <v>3119</v>
      </c>
      <c r="BW53" s="116">
        <f>SUM(S53,AU53)</f>
        <v>0</v>
      </c>
      <c r="BX53" s="116">
        <f>SUM(T53,AV53)</f>
        <v>3119</v>
      </c>
      <c r="BY53" s="116">
        <f>SUM(U53,AW53)</f>
        <v>0</v>
      </c>
      <c r="BZ53" s="116">
        <f>SUM(V53,AX53)</f>
        <v>0</v>
      </c>
      <c r="CA53" s="116">
        <f>SUM(W53,AY53)</f>
        <v>141046</v>
      </c>
      <c r="CB53" s="116">
        <f>SUM(X53,AZ53)</f>
        <v>0</v>
      </c>
      <c r="CC53" s="116">
        <f>SUM(Y53,BA53)</f>
        <v>7724</v>
      </c>
      <c r="CD53" s="116">
        <f>SUM(Z53,BB53)</f>
        <v>0</v>
      </c>
      <c r="CE53" s="116">
        <f>SUM(AA53,BC53)</f>
        <v>133322</v>
      </c>
      <c r="CF53" s="116">
        <f>SUM(AB53,BD53)</f>
        <v>0</v>
      </c>
      <c r="CG53" s="116">
        <f>SUM(AC53,BE53)</f>
        <v>0</v>
      </c>
      <c r="CH53" s="116">
        <f>SUM(AD53,BF53)</f>
        <v>9546</v>
      </c>
      <c r="CI53" s="116">
        <f>SUM(AE53,BG53)</f>
        <v>172735</v>
      </c>
    </row>
    <row r="54" spans="1:87" ht="13.5" customHeight="1" x14ac:dyDescent="0.15">
      <c r="A54" s="114" t="s">
        <v>44</v>
      </c>
      <c r="B54" s="115" t="s">
        <v>339</v>
      </c>
      <c r="C54" s="114" t="s">
        <v>340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440300</v>
      </c>
      <c r="M54" s="116">
        <f>+SUM(N54:Q54)</f>
        <v>59482</v>
      </c>
      <c r="N54" s="116">
        <v>24185</v>
      </c>
      <c r="O54" s="116">
        <v>0</v>
      </c>
      <c r="P54" s="116">
        <v>35297</v>
      </c>
      <c r="Q54" s="116">
        <v>0</v>
      </c>
      <c r="R54" s="116">
        <f>+SUM(S54:U54)</f>
        <v>265119</v>
      </c>
      <c r="S54" s="116">
        <v>0</v>
      </c>
      <c r="T54" s="116">
        <v>265119</v>
      </c>
      <c r="U54" s="116">
        <v>0</v>
      </c>
      <c r="V54" s="116">
        <v>0</v>
      </c>
      <c r="W54" s="116">
        <f>+SUM(X54:AA54)</f>
        <v>115699</v>
      </c>
      <c r="X54" s="116">
        <v>0</v>
      </c>
      <c r="Y54" s="116">
        <v>107778</v>
      </c>
      <c r="Z54" s="116">
        <v>0</v>
      </c>
      <c r="AA54" s="116">
        <v>7921</v>
      </c>
      <c r="AB54" s="116"/>
      <c r="AC54" s="116">
        <v>0</v>
      </c>
      <c r="AD54" s="116">
        <v>41624</v>
      </c>
      <c r="AE54" s="116">
        <f>+SUM(D54,L54,AD54)</f>
        <v>481924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440300</v>
      </c>
      <c r="BQ54" s="116">
        <f>SUM(M54,AO54)</f>
        <v>59482</v>
      </c>
      <c r="BR54" s="116">
        <f>SUM(N54,AP54)</f>
        <v>24185</v>
      </c>
      <c r="BS54" s="116">
        <f>SUM(O54,AQ54)</f>
        <v>0</v>
      </c>
      <c r="BT54" s="116">
        <f>SUM(P54,AR54)</f>
        <v>35297</v>
      </c>
      <c r="BU54" s="116">
        <f>SUM(Q54,AS54)</f>
        <v>0</v>
      </c>
      <c r="BV54" s="116">
        <f>SUM(R54,AT54)</f>
        <v>265119</v>
      </c>
      <c r="BW54" s="116">
        <f>SUM(S54,AU54)</f>
        <v>0</v>
      </c>
      <c r="BX54" s="116">
        <f>SUM(T54,AV54)</f>
        <v>265119</v>
      </c>
      <c r="BY54" s="116">
        <f>SUM(U54,AW54)</f>
        <v>0</v>
      </c>
      <c r="BZ54" s="116">
        <f>SUM(V54,AX54)</f>
        <v>0</v>
      </c>
      <c r="CA54" s="116">
        <f>SUM(W54,AY54)</f>
        <v>115699</v>
      </c>
      <c r="CB54" s="116">
        <f>SUM(X54,AZ54)</f>
        <v>0</v>
      </c>
      <c r="CC54" s="116">
        <f>SUM(Y54,BA54)</f>
        <v>107778</v>
      </c>
      <c r="CD54" s="116">
        <f>SUM(Z54,BB54)</f>
        <v>0</v>
      </c>
      <c r="CE54" s="116">
        <f>SUM(AA54,BC54)</f>
        <v>7921</v>
      </c>
      <c r="CF54" s="116">
        <f>SUM(AB54,BD54)</f>
        <v>0</v>
      </c>
      <c r="CG54" s="116">
        <f>SUM(AC54,BE54)</f>
        <v>0</v>
      </c>
      <c r="CH54" s="116">
        <f>SUM(AD54,BF54)</f>
        <v>41624</v>
      </c>
      <c r="CI54" s="116">
        <f>SUM(AE54,BG54)</f>
        <v>481924</v>
      </c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高知県</v>
      </c>
      <c r="B7" s="132" t="str">
        <f>'廃棄物事業経費（市町村）'!B7</f>
        <v>39000</v>
      </c>
      <c r="C7" s="131" t="s">
        <v>278</v>
      </c>
      <c r="D7" s="133">
        <f>SUM(L7,T7,AB7,AJ7,AR7,AZ7)</f>
        <v>158390</v>
      </c>
      <c r="E7" s="133">
        <f>SUM(M7,U7,AC7,AK7,AS7,BA7)</f>
        <v>2713319</v>
      </c>
      <c r="F7" s="133">
        <f>SUM(D7:E7)</f>
        <v>2871709</v>
      </c>
      <c r="G7" s="133">
        <f>SUM(O7,W7,AE7,AM7,AU7,BC7)</f>
        <v>0</v>
      </c>
      <c r="H7" s="133">
        <f>SUM(P7,X7,AF7,AN7,AV7,BD7)</f>
        <v>722459</v>
      </c>
      <c r="I7" s="133">
        <f>SUM(G7:H7)</f>
        <v>722459</v>
      </c>
      <c r="J7" s="134">
        <f>COUNTIF(J$8:J$207,"&lt;&gt;")</f>
        <v>32</v>
      </c>
      <c r="K7" s="134">
        <f>COUNTIF(K$8:K$207,"&lt;&gt;")</f>
        <v>32</v>
      </c>
      <c r="L7" s="133">
        <f>SUM(L$8:L$207)</f>
        <v>121113</v>
      </c>
      <c r="M7" s="133">
        <f>SUM(M$8:M$207)</f>
        <v>1855634</v>
      </c>
      <c r="N7" s="133">
        <f>IF(AND(L7&lt;&gt;"",M7&lt;&gt;""),SUM(L7:M7),"")</f>
        <v>1976747</v>
      </c>
      <c r="O7" s="133">
        <f>SUM(O$8:O$207)</f>
        <v>0</v>
      </c>
      <c r="P7" s="133">
        <f>SUM(P$8:P$207)</f>
        <v>288584</v>
      </c>
      <c r="Q7" s="133">
        <f>IF(AND(O7&lt;&gt;"",P7&lt;&gt;""),SUM(O7:P7),"")</f>
        <v>288584</v>
      </c>
      <c r="R7" s="134">
        <f>COUNTIF(R$8:R$207,"&lt;&gt;")</f>
        <v>17</v>
      </c>
      <c r="S7" s="134">
        <f>COUNTIF(S$8:S$207,"&lt;&gt;")</f>
        <v>17</v>
      </c>
      <c r="T7" s="133">
        <f>SUM(T$8:T$207)</f>
        <v>37277</v>
      </c>
      <c r="U7" s="133">
        <f>SUM(U$8:U$207)</f>
        <v>857685</v>
      </c>
      <c r="V7" s="133">
        <f>IF(AND(T7&lt;&gt;"",U7&lt;&gt;""),SUM(T7:U7),"")</f>
        <v>894962</v>
      </c>
      <c r="W7" s="133">
        <f>SUM(W$8:W$207)</f>
        <v>0</v>
      </c>
      <c r="X7" s="133">
        <f>SUM(X$8:X$207)</f>
        <v>433875</v>
      </c>
      <c r="Y7" s="133">
        <f>IF(AND(W7&lt;&gt;"",X7&lt;&gt;""),SUM(W7:X7),"")</f>
        <v>433875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44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44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156061</v>
      </c>
      <c r="F9" s="116">
        <f>SUM(D9:E9)</f>
        <v>156061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156061</v>
      </c>
      <c r="N9" s="116">
        <f>IF(AND(L9&lt;&gt;"",M9&lt;&gt;""),SUM(L9:M9),"")</f>
        <v>156061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44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250353</v>
      </c>
      <c r="F10" s="116">
        <f>SUM(D10:E10)</f>
        <v>250353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328</v>
      </c>
      <c r="K10" s="114" t="s">
        <v>332</v>
      </c>
      <c r="L10" s="116">
        <v>0</v>
      </c>
      <c r="M10" s="116">
        <v>250353</v>
      </c>
      <c r="N10" s="116">
        <f>IF(AND(L10&lt;&gt;"",M10&lt;&gt;""),SUM(L10:M10),"")</f>
        <v>250353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44</v>
      </c>
      <c r="B11" s="115" t="s">
        <v>333</v>
      </c>
      <c r="C11" s="114" t="s">
        <v>334</v>
      </c>
      <c r="D11" s="116">
        <f>SUM(L11,T11,AB11,AJ11,AR11,AZ11)</f>
        <v>0</v>
      </c>
      <c r="E11" s="116">
        <f>SUM(M11,U11,AC11,AK11,AS11,BA11)</f>
        <v>138900</v>
      </c>
      <c r="F11" s="116">
        <f>SUM(D11:E11)</f>
        <v>138900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335</v>
      </c>
      <c r="K11" s="114" t="s">
        <v>336</v>
      </c>
      <c r="L11" s="116">
        <v>0</v>
      </c>
      <c r="M11" s="116">
        <v>138900</v>
      </c>
      <c r="N11" s="116">
        <f>IF(AND(L11&lt;&gt;"",M11&lt;&gt;""),SUM(L11:M11),"")</f>
        <v>138900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44</v>
      </c>
      <c r="B12" s="115" t="s">
        <v>337</v>
      </c>
      <c r="C12" s="114" t="s">
        <v>338</v>
      </c>
      <c r="D12" s="116">
        <f>SUM(L12,T12,AB12,AJ12,AR12,AZ12)</f>
        <v>0</v>
      </c>
      <c r="E12" s="116">
        <f>SUM(M12,U12,AC12,AK12,AS12,BA12)</f>
        <v>162767</v>
      </c>
      <c r="F12" s="116">
        <f>SUM(D12:E12)</f>
        <v>162767</v>
      </c>
      <c r="G12" s="116">
        <f>SUM(O12,W12,AE12,AM12,AU12,BC12)</f>
        <v>0</v>
      </c>
      <c r="H12" s="116">
        <f>SUM(P12,X12,AF12,AN12,AV12,BD12)</f>
        <v>74633</v>
      </c>
      <c r="I12" s="116">
        <f>SUM(G12:H12)</f>
        <v>74633</v>
      </c>
      <c r="J12" s="115" t="s">
        <v>339</v>
      </c>
      <c r="K12" s="114" t="s">
        <v>340</v>
      </c>
      <c r="L12" s="116">
        <v>0</v>
      </c>
      <c r="M12" s="116">
        <v>162767</v>
      </c>
      <c r="N12" s="116">
        <f>IF(AND(L12&lt;&gt;"",M12&lt;&gt;""),SUM(L12:M12),"")</f>
        <v>162767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341</v>
      </c>
      <c r="S12" s="114" t="s">
        <v>342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74633</v>
      </c>
      <c r="Y12" s="116">
        <f>IF(AND(W12&lt;&gt;"",X12&lt;&gt;""),SUM(W12:X12),"")</f>
        <v>74633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44</v>
      </c>
      <c r="B13" s="115" t="s">
        <v>343</v>
      </c>
      <c r="C13" s="114" t="s">
        <v>344</v>
      </c>
      <c r="D13" s="116">
        <f>SUM(L13,T13,AB13,AJ13,AR13,AZ13)</f>
        <v>0</v>
      </c>
      <c r="E13" s="116">
        <f>SUM(M13,U13,AC13,AK13,AS13,BA13)</f>
        <v>156546</v>
      </c>
      <c r="F13" s="116">
        <f>SUM(D13:E13)</f>
        <v>156546</v>
      </c>
      <c r="G13" s="116">
        <f>SUM(O13,W13,AE13,AM13,AU13,BC13)</f>
        <v>0</v>
      </c>
      <c r="H13" s="116">
        <f>SUM(P13,X13,AF13,AN13,AV13,BD13)</f>
        <v>6383</v>
      </c>
      <c r="I13" s="116">
        <f>SUM(G13:H13)</f>
        <v>6383</v>
      </c>
      <c r="J13" s="115" t="s">
        <v>345</v>
      </c>
      <c r="K13" s="114" t="s">
        <v>346</v>
      </c>
      <c r="L13" s="116">
        <v>0</v>
      </c>
      <c r="M13" s="116">
        <v>156546</v>
      </c>
      <c r="N13" s="116">
        <f>IF(AND(L13&lt;&gt;"",M13&lt;&gt;""),SUM(L13:M13),"")</f>
        <v>156546</v>
      </c>
      <c r="O13" s="116">
        <v>0</v>
      </c>
      <c r="P13" s="116">
        <v>6383</v>
      </c>
      <c r="Q13" s="116">
        <f>IF(AND(O13&lt;&gt;"",P13&lt;&gt;""),SUM(O13:P13),"")</f>
        <v>6383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44</v>
      </c>
      <c r="B14" s="115" t="s">
        <v>347</v>
      </c>
      <c r="C14" s="114" t="s">
        <v>348</v>
      </c>
      <c r="D14" s="116">
        <f>SUM(L14,T14,AB14,AJ14,AR14,AZ14)</f>
        <v>11611</v>
      </c>
      <c r="E14" s="116">
        <f>SUM(M14,U14,AC14,AK14,AS14,BA14)</f>
        <v>168190</v>
      </c>
      <c r="F14" s="116">
        <f>SUM(D14:E14)</f>
        <v>179801</v>
      </c>
      <c r="G14" s="116">
        <f>SUM(O14,W14,AE14,AM14,AU14,BC14)</f>
        <v>0</v>
      </c>
      <c r="H14" s="116">
        <f>SUM(P14,X14,AF14,AN14,AV14,BD14)</f>
        <v>75875</v>
      </c>
      <c r="I14" s="116">
        <f>SUM(G14:H14)</f>
        <v>75875</v>
      </c>
      <c r="J14" s="115" t="s">
        <v>349</v>
      </c>
      <c r="K14" s="114" t="s">
        <v>350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75875</v>
      </c>
      <c r="Q14" s="116">
        <f>IF(AND(O14&lt;&gt;"",P14&lt;&gt;""),SUM(O14:P14),"")</f>
        <v>75875</v>
      </c>
      <c r="R14" s="115" t="s">
        <v>351</v>
      </c>
      <c r="S14" s="114" t="s">
        <v>352</v>
      </c>
      <c r="T14" s="116">
        <v>11611</v>
      </c>
      <c r="U14" s="116">
        <v>168190</v>
      </c>
      <c r="V14" s="116">
        <f>IF(AND(T14&lt;&gt;"",U14&lt;&gt;""),SUM(T14:U14),"")</f>
        <v>179801</v>
      </c>
      <c r="W14" s="116">
        <v>0</v>
      </c>
      <c r="X14" s="116">
        <v>0</v>
      </c>
      <c r="Y14" s="116">
        <f>IF(AND(W14&lt;&gt;"",X14&lt;&gt;""),SUM(W14:X14),"")</f>
        <v>0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44</v>
      </c>
      <c r="B15" s="115" t="s">
        <v>353</v>
      </c>
      <c r="C15" s="114" t="s">
        <v>354</v>
      </c>
      <c r="D15" s="116">
        <f>SUM(L15,T15,AB15,AJ15,AR15,AZ15)</f>
        <v>7746</v>
      </c>
      <c r="E15" s="116">
        <f>SUM(M15,U15,AC15,AK15,AS15,BA15)</f>
        <v>114654</v>
      </c>
      <c r="F15" s="116">
        <f>SUM(D15:E15)</f>
        <v>122400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351</v>
      </c>
      <c r="K15" s="114" t="s">
        <v>352</v>
      </c>
      <c r="L15" s="116">
        <v>7746</v>
      </c>
      <c r="M15" s="116">
        <v>114654</v>
      </c>
      <c r="N15" s="116">
        <f>IF(AND(L15&lt;&gt;"",M15&lt;&gt;""),SUM(L15:M15),"")</f>
        <v>122400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44</v>
      </c>
      <c r="B16" s="115" t="s">
        <v>355</v>
      </c>
      <c r="C16" s="114" t="s">
        <v>356</v>
      </c>
      <c r="D16" s="116">
        <f>SUM(L16,T16,AB16,AJ16,AR16,AZ16)</f>
        <v>18980</v>
      </c>
      <c r="E16" s="116">
        <f>SUM(M16,U16,AC16,AK16,AS16,BA16)</f>
        <v>304632</v>
      </c>
      <c r="F16" s="116">
        <f>SUM(D16:E16)</f>
        <v>323612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357</v>
      </c>
      <c r="K16" s="114" t="s">
        <v>358</v>
      </c>
      <c r="L16" s="116">
        <v>0</v>
      </c>
      <c r="M16" s="116">
        <v>13552</v>
      </c>
      <c r="N16" s="116">
        <f>IF(AND(L16&lt;&gt;"",M16&lt;&gt;""),SUM(L16:M16),"")</f>
        <v>13552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351</v>
      </c>
      <c r="S16" s="114" t="s">
        <v>352</v>
      </c>
      <c r="T16" s="116">
        <v>18980</v>
      </c>
      <c r="U16" s="116">
        <v>291080</v>
      </c>
      <c r="V16" s="116">
        <f>IF(AND(T16&lt;&gt;"",U16&lt;&gt;""),SUM(T16:U16),"")</f>
        <v>310060</v>
      </c>
      <c r="W16" s="116">
        <v>0</v>
      </c>
      <c r="X16" s="116">
        <v>0</v>
      </c>
      <c r="Y16" s="116">
        <f>IF(AND(W16&lt;&gt;"",X16&lt;&gt;""),SUM(W16:X16),"")</f>
        <v>0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44</v>
      </c>
      <c r="B17" s="115" t="s">
        <v>359</v>
      </c>
      <c r="C17" s="114" t="s">
        <v>360</v>
      </c>
      <c r="D17" s="116">
        <f>SUM(L17,T17,AB17,AJ17,AR17,AZ17)</f>
        <v>0</v>
      </c>
      <c r="E17" s="116">
        <f>SUM(M17,U17,AC17,AK17,AS17,BA17)</f>
        <v>102825</v>
      </c>
      <c r="F17" s="116">
        <f>SUM(D17:E17)</f>
        <v>102825</v>
      </c>
      <c r="G17" s="116">
        <f>SUM(O17,W17,AE17,AM17,AU17,BC17)</f>
        <v>0</v>
      </c>
      <c r="H17" s="116">
        <f>SUM(P17,X17,AF17,AN17,AV17,BD17)</f>
        <v>71022</v>
      </c>
      <c r="I17" s="116">
        <f>SUM(G17:H17)</f>
        <v>71022</v>
      </c>
      <c r="J17" s="115" t="s">
        <v>335</v>
      </c>
      <c r="K17" s="114" t="s">
        <v>336</v>
      </c>
      <c r="L17" s="116">
        <v>0</v>
      </c>
      <c r="M17" s="116">
        <v>102825</v>
      </c>
      <c r="N17" s="116">
        <f>IF(AND(L17&lt;&gt;"",M17&lt;&gt;""),SUM(L17:M17),"")</f>
        <v>102825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361</v>
      </c>
      <c r="S17" s="114" t="s">
        <v>362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71022</v>
      </c>
      <c r="Y17" s="116">
        <f>IF(AND(W17&lt;&gt;"",X17&lt;&gt;""),SUM(W17:X17),"")</f>
        <v>71022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44</v>
      </c>
      <c r="B18" s="115" t="s">
        <v>363</v>
      </c>
      <c r="C18" s="114" t="s">
        <v>364</v>
      </c>
      <c r="D18" s="116">
        <f>SUM(L18,T18,AB18,AJ18,AR18,AZ18)</f>
        <v>0</v>
      </c>
      <c r="E18" s="116">
        <f>SUM(M18,U18,AC18,AK18,AS18,BA18)</f>
        <v>80036</v>
      </c>
      <c r="F18" s="116">
        <f>SUM(D18:E18)</f>
        <v>80036</v>
      </c>
      <c r="G18" s="116">
        <f>SUM(O18,W18,AE18,AM18,AU18,BC18)</f>
        <v>0</v>
      </c>
      <c r="H18" s="116">
        <f>SUM(P18,X18,AF18,AN18,AV18,BD18)</f>
        <v>52978</v>
      </c>
      <c r="I18" s="116">
        <f>SUM(G18:H18)</f>
        <v>52978</v>
      </c>
      <c r="J18" s="115" t="s">
        <v>335</v>
      </c>
      <c r="K18" s="114" t="s">
        <v>336</v>
      </c>
      <c r="L18" s="116">
        <v>0</v>
      </c>
      <c r="M18" s="116">
        <v>80036</v>
      </c>
      <c r="N18" s="116">
        <f>IF(AND(L18&lt;&gt;"",M18&lt;&gt;""),SUM(L18:M18),"")</f>
        <v>80036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361</v>
      </c>
      <c r="S18" s="114" t="s">
        <v>365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52978</v>
      </c>
      <c r="Y18" s="116">
        <f>IF(AND(W18&lt;&gt;"",X18&lt;&gt;""),SUM(W18:X18),"")</f>
        <v>52978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44</v>
      </c>
      <c r="B19" s="115" t="s">
        <v>366</v>
      </c>
      <c r="C19" s="114" t="s">
        <v>367</v>
      </c>
      <c r="D19" s="116">
        <f>SUM(L19,T19,AB19,AJ19,AR19,AZ19)</f>
        <v>0</v>
      </c>
      <c r="E19" s="116">
        <f>SUM(M19,U19,AC19,AK19,AS19,BA19)</f>
        <v>40905</v>
      </c>
      <c r="F19" s="116">
        <f>SUM(D19:E19)</f>
        <v>40905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328</v>
      </c>
      <c r="K19" s="114" t="s">
        <v>332</v>
      </c>
      <c r="L19" s="116">
        <v>0</v>
      </c>
      <c r="M19" s="116">
        <v>40905</v>
      </c>
      <c r="N19" s="116">
        <f>IF(AND(L19&lt;&gt;"",M19&lt;&gt;""),SUM(L19:M19),"")</f>
        <v>40905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44</v>
      </c>
      <c r="B20" s="115" t="s">
        <v>368</v>
      </c>
      <c r="C20" s="114" t="s">
        <v>369</v>
      </c>
      <c r="D20" s="116">
        <f>SUM(L20,T20,AB20,AJ20,AR20,AZ20)</f>
        <v>0</v>
      </c>
      <c r="E20" s="116">
        <f>SUM(M20,U20,AC20,AK20,AS20,BA20)</f>
        <v>42856</v>
      </c>
      <c r="F20" s="116">
        <f>SUM(D20:E20)</f>
        <v>42856</v>
      </c>
      <c r="G20" s="116">
        <f>SUM(O20,W20,AE20,AM20,AU20,BC20)</f>
        <v>0</v>
      </c>
      <c r="H20" s="116">
        <f>SUM(P20,X20,AF20,AN20,AV20,BD20)</f>
        <v>35795</v>
      </c>
      <c r="I20" s="116">
        <f>SUM(G20:H20)</f>
        <v>35795</v>
      </c>
      <c r="J20" s="115" t="s">
        <v>370</v>
      </c>
      <c r="K20" s="114" t="s">
        <v>371</v>
      </c>
      <c r="L20" s="116">
        <v>0</v>
      </c>
      <c r="M20" s="116">
        <v>1973</v>
      </c>
      <c r="N20" s="116">
        <f>IF(AND(L20&lt;&gt;"",M20&lt;&gt;""),SUM(L20:M20),"")</f>
        <v>1973</v>
      </c>
      <c r="O20" s="116">
        <v>0</v>
      </c>
      <c r="P20" s="116">
        <v>35795</v>
      </c>
      <c r="Q20" s="116">
        <f>IF(AND(O20&lt;&gt;"",P20&lt;&gt;""),SUM(O20:P20),"")</f>
        <v>35795</v>
      </c>
      <c r="R20" s="115" t="s">
        <v>328</v>
      </c>
      <c r="S20" s="114" t="s">
        <v>332</v>
      </c>
      <c r="T20" s="116">
        <v>0</v>
      </c>
      <c r="U20" s="116">
        <v>40883</v>
      </c>
      <c r="V20" s="116">
        <f>IF(AND(T20&lt;&gt;"",U20&lt;&gt;""),SUM(T20:U20),"")</f>
        <v>40883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44</v>
      </c>
      <c r="B21" s="115" t="s">
        <v>372</v>
      </c>
      <c r="C21" s="114" t="s">
        <v>373</v>
      </c>
      <c r="D21" s="116">
        <f>SUM(L21,T21,AB21,AJ21,AR21,AZ21)</f>
        <v>0</v>
      </c>
      <c r="E21" s="116">
        <f>SUM(M21,U21,AC21,AK21,AS21,BA21)</f>
        <v>38992</v>
      </c>
      <c r="F21" s="116">
        <f>SUM(D21:E21)</f>
        <v>38992</v>
      </c>
      <c r="G21" s="116">
        <f>SUM(O21,W21,AE21,AM21,AU21,BC21)</f>
        <v>0</v>
      </c>
      <c r="H21" s="116">
        <f>SUM(P21,X21,AF21,AN21,AV21,BD21)</f>
        <v>37108</v>
      </c>
      <c r="I21" s="116">
        <f>SUM(G21:H21)</f>
        <v>37108</v>
      </c>
      <c r="J21" s="115" t="s">
        <v>370</v>
      </c>
      <c r="K21" s="114" t="s">
        <v>371</v>
      </c>
      <c r="L21" s="116">
        <v>0</v>
      </c>
      <c r="M21" s="116">
        <v>1657</v>
      </c>
      <c r="N21" s="116">
        <f>IF(AND(L21&lt;&gt;"",M21&lt;&gt;""),SUM(L21:M21),"")</f>
        <v>1657</v>
      </c>
      <c r="O21" s="116">
        <v>0</v>
      </c>
      <c r="P21" s="116">
        <v>37108</v>
      </c>
      <c r="Q21" s="116">
        <f>IF(AND(O21&lt;&gt;"",P21&lt;&gt;""),SUM(O21:P21),"")</f>
        <v>37108</v>
      </c>
      <c r="R21" s="115" t="s">
        <v>328</v>
      </c>
      <c r="S21" s="114" t="s">
        <v>332</v>
      </c>
      <c r="T21" s="116">
        <v>0</v>
      </c>
      <c r="U21" s="116">
        <v>37335</v>
      </c>
      <c r="V21" s="116">
        <f>IF(AND(T21&lt;&gt;"",U21&lt;&gt;""),SUM(T21:U21),"")</f>
        <v>37335</v>
      </c>
      <c r="W21" s="116">
        <v>0</v>
      </c>
      <c r="X21" s="116">
        <v>0</v>
      </c>
      <c r="Y21" s="116">
        <f>IF(AND(W21&lt;&gt;"",X21&lt;&gt;""),SUM(W21:X21),"")</f>
        <v>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44</v>
      </c>
      <c r="B22" s="115" t="s">
        <v>374</v>
      </c>
      <c r="C22" s="114" t="s">
        <v>375</v>
      </c>
      <c r="D22" s="116">
        <f>SUM(L22,T22,AB22,AJ22,AR22,AZ22)</f>
        <v>0</v>
      </c>
      <c r="E22" s="116">
        <f>SUM(M22,U22,AC22,AK22,AS22,BA22)</f>
        <v>34920</v>
      </c>
      <c r="F22" s="116">
        <f>SUM(D22:E22)</f>
        <v>34920</v>
      </c>
      <c r="G22" s="116">
        <f>SUM(O22,W22,AE22,AM22,AU22,BC22)</f>
        <v>0</v>
      </c>
      <c r="H22" s="116">
        <f>SUM(P22,X22,AF22,AN22,AV22,BD22)</f>
        <v>30103</v>
      </c>
      <c r="I22" s="116">
        <f>SUM(G22:H22)</f>
        <v>30103</v>
      </c>
      <c r="J22" s="115" t="s">
        <v>328</v>
      </c>
      <c r="K22" s="114" t="s">
        <v>332</v>
      </c>
      <c r="L22" s="116">
        <v>0</v>
      </c>
      <c r="M22" s="116">
        <v>33337</v>
      </c>
      <c r="N22" s="116">
        <f>IF(AND(L22&lt;&gt;"",M22&lt;&gt;""),SUM(L22:M22),"")</f>
        <v>33337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370</v>
      </c>
      <c r="S22" s="114" t="s">
        <v>371</v>
      </c>
      <c r="T22" s="116">
        <v>0</v>
      </c>
      <c r="U22" s="116">
        <v>1583</v>
      </c>
      <c r="V22" s="116">
        <f>IF(AND(T22&lt;&gt;"",U22&lt;&gt;""),SUM(T22:U22),"")</f>
        <v>1583</v>
      </c>
      <c r="W22" s="116">
        <v>0</v>
      </c>
      <c r="X22" s="116">
        <v>30103</v>
      </c>
      <c r="Y22" s="116">
        <f>IF(AND(W22&lt;&gt;"",X22&lt;&gt;""),SUM(W22:X22),"")</f>
        <v>30103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44</v>
      </c>
      <c r="B23" s="115" t="s">
        <v>376</v>
      </c>
      <c r="C23" s="114" t="s">
        <v>377</v>
      </c>
      <c r="D23" s="116">
        <f>SUM(L23,T23,AB23,AJ23,AR23,AZ23)</f>
        <v>0</v>
      </c>
      <c r="E23" s="116">
        <f>SUM(M23,U23,AC23,AK23,AS23,BA23)</f>
        <v>20734</v>
      </c>
      <c r="F23" s="116">
        <f>SUM(D23:E23)</f>
        <v>20734</v>
      </c>
      <c r="G23" s="116">
        <f>SUM(O23,W23,AE23,AM23,AU23,BC23)</f>
        <v>0</v>
      </c>
      <c r="H23" s="116">
        <f>SUM(P23,X23,AF23,AN23,AV23,BD23)</f>
        <v>20142</v>
      </c>
      <c r="I23" s="116">
        <f>SUM(G23:H23)</f>
        <v>20142</v>
      </c>
      <c r="J23" s="115" t="s">
        <v>370</v>
      </c>
      <c r="K23" s="114" t="s">
        <v>371</v>
      </c>
      <c r="L23" s="116">
        <v>0</v>
      </c>
      <c r="M23" s="116">
        <v>865</v>
      </c>
      <c r="N23" s="116">
        <f>IF(AND(L23&lt;&gt;"",M23&lt;&gt;""),SUM(L23:M23),"")</f>
        <v>865</v>
      </c>
      <c r="O23" s="116">
        <v>0</v>
      </c>
      <c r="P23" s="116">
        <v>20142</v>
      </c>
      <c r="Q23" s="116">
        <f>IF(AND(O23&lt;&gt;"",P23&lt;&gt;""),SUM(O23:P23),"")</f>
        <v>20142</v>
      </c>
      <c r="R23" s="115" t="s">
        <v>328</v>
      </c>
      <c r="S23" s="114" t="s">
        <v>332</v>
      </c>
      <c r="T23" s="116">
        <v>0</v>
      </c>
      <c r="U23" s="116">
        <v>19869</v>
      </c>
      <c r="V23" s="116">
        <f>IF(AND(T23&lt;&gt;"",U23&lt;&gt;""),SUM(T23:U23),"")</f>
        <v>19869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44</v>
      </c>
      <c r="B24" s="115" t="s">
        <v>378</v>
      </c>
      <c r="C24" s="114" t="s">
        <v>379</v>
      </c>
      <c r="D24" s="116">
        <f>SUM(L24,T24,AB24,AJ24,AR24,AZ24)</f>
        <v>0</v>
      </c>
      <c r="E24" s="116">
        <f>SUM(M24,U24,AC24,AK24,AS24,BA24)</f>
        <v>14119</v>
      </c>
      <c r="F24" s="116">
        <f>SUM(D24:E24)</f>
        <v>14119</v>
      </c>
      <c r="G24" s="116">
        <f>SUM(O24,W24,AE24,AM24,AU24,BC24)</f>
        <v>0</v>
      </c>
      <c r="H24" s="116">
        <f>SUM(P24,X24,AF24,AN24,AV24,BD24)</f>
        <v>13684</v>
      </c>
      <c r="I24" s="116">
        <f>SUM(G24:H24)</f>
        <v>13684</v>
      </c>
      <c r="J24" s="115" t="s">
        <v>328</v>
      </c>
      <c r="K24" s="114" t="s">
        <v>332</v>
      </c>
      <c r="L24" s="116">
        <v>0</v>
      </c>
      <c r="M24" s="116">
        <v>13489</v>
      </c>
      <c r="N24" s="116">
        <f>IF(AND(L24&lt;&gt;"",M24&lt;&gt;""),SUM(L24:M24),"")</f>
        <v>13489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370</v>
      </c>
      <c r="S24" s="114" t="s">
        <v>371</v>
      </c>
      <c r="T24" s="116">
        <v>0</v>
      </c>
      <c r="U24" s="116">
        <v>630</v>
      </c>
      <c r="V24" s="116">
        <f>IF(AND(T24&lt;&gt;"",U24&lt;&gt;""),SUM(T24:U24),"")</f>
        <v>630</v>
      </c>
      <c r="W24" s="116">
        <v>0</v>
      </c>
      <c r="X24" s="116">
        <v>13684</v>
      </c>
      <c r="Y24" s="116">
        <f>IF(AND(W24&lt;&gt;"",X24&lt;&gt;""),SUM(W24:X24),"")</f>
        <v>13684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44</v>
      </c>
      <c r="B25" s="115" t="s">
        <v>380</v>
      </c>
      <c r="C25" s="114" t="s">
        <v>381</v>
      </c>
      <c r="D25" s="116">
        <f>SUM(L25,T25,AB25,AJ25,AR25,AZ25)</f>
        <v>0</v>
      </c>
      <c r="E25" s="116">
        <f>SUM(M25,U25,AC25,AK25,AS25,BA25)</f>
        <v>48579</v>
      </c>
      <c r="F25" s="116">
        <f>SUM(D25:E25)</f>
        <v>48579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328</v>
      </c>
      <c r="K25" s="114">
        <v>0</v>
      </c>
      <c r="L25" s="116">
        <v>0</v>
      </c>
      <c r="M25" s="116">
        <v>48579</v>
      </c>
      <c r="N25" s="116">
        <f>IF(AND(L25&lt;&gt;"",M25&lt;&gt;""),SUM(L25:M25),"")</f>
        <v>48579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44</v>
      </c>
      <c r="B26" s="115" t="s">
        <v>382</v>
      </c>
      <c r="C26" s="114" t="s">
        <v>383</v>
      </c>
      <c r="D26" s="116">
        <f>SUM(L26,T26,AB26,AJ26,AR26,AZ26)</f>
        <v>0</v>
      </c>
      <c r="E26" s="116">
        <f>SUM(M26,U26,AC26,AK26,AS26,BA26)</f>
        <v>51988</v>
      </c>
      <c r="F26" s="116">
        <f>SUM(D26:E26)</f>
        <v>51988</v>
      </c>
      <c r="G26" s="116">
        <f>SUM(O26,W26,AE26,AM26,AU26,BC26)</f>
        <v>0</v>
      </c>
      <c r="H26" s="116">
        <f>SUM(P26,X26,AF26,AN26,AV26,BD26)</f>
        <v>32581</v>
      </c>
      <c r="I26" s="116">
        <f>SUM(G26:H26)</f>
        <v>32581</v>
      </c>
      <c r="J26" s="115" t="s">
        <v>384</v>
      </c>
      <c r="K26" s="114" t="s">
        <v>385</v>
      </c>
      <c r="L26" s="116">
        <v>0</v>
      </c>
      <c r="M26" s="116">
        <v>51988</v>
      </c>
      <c r="N26" s="116">
        <f>IF(AND(L26&lt;&gt;"",M26&lt;&gt;""),SUM(L26:M26),"")</f>
        <v>51988</v>
      </c>
      <c r="O26" s="116">
        <v>0</v>
      </c>
      <c r="P26" s="116">
        <v>32581</v>
      </c>
      <c r="Q26" s="116">
        <f>IF(AND(O26&lt;&gt;"",P26&lt;&gt;""),SUM(O26:P26),"")</f>
        <v>32581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44</v>
      </c>
      <c r="B27" s="115" t="s">
        <v>386</v>
      </c>
      <c r="C27" s="114" t="s">
        <v>387</v>
      </c>
      <c r="D27" s="116">
        <f>SUM(L27,T27,AB27,AJ27,AR27,AZ27)</f>
        <v>0</v>
      </c>
      <c r="E27" s="116">
        <f>SUM(M27,U27,AC27,AK27,AS27,BA27)</f>
        <v>34201</v>
      </c>
      <c r="F27" s="116">
        <f>SUM(D27:E27)</f>
        <v>34201</v>
      </c>
      <c r="G27" s="116">
        <f>SUM(O27,W27,AE27,AM27,AU27,BC27)</f>
        <v>0</v>
      </c>
      <c r="H27" s="116">
        <f>SUM(P27,X27,AF27,AN27,AV27,BD27)</f>
        <v>25875</v>
      </c>
      <c r="I27" s="116">
        <f>SUM(G27:H27)</f>
        <v>25875</v>
      </c>
      <c r="J27" s="115" t="s">
        <v>384</v>
      </c>
      <c r="K27" s="114" t="s">
        <v>385</v>
      </c>
      <c r="L27" s="116">
        <v>0</v>
      </c>
      <c r="M27" s="116">
        <v>34201</v>
      </c>
      <c r="N27" s="116">
        <f>IF(AND(L27&lt;&gt;"",M27&lt;&gt;""),SUM(L27:M27),"")</f>
        <v>34201</v>
      </c>
      <c r="O27" s="116">
        <v>0</v>
      </c>
      <c r="P27" s="116">
        <v>25875</v>
      </c>
      <c r="Q27" s="116">
        <f>IF(AND(O27&lt;&gt;"",P27&lt;&gt;""),SUM(O27:P27),"")</f>
        <v>25875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44</v>
      </c>
      <c r="B28" s="115" t="s">
        <v>388</v>
      </c>
      <c r="C28" s="114" t="s">
        <v>389</v>
      </c>
      <c r="D28" s="116">
        <f>SUM(L28,T28,AB28,AJ28,AR28,AZ28)</f>
        <v>0</v>
      </c>
      <c r="E28" s="116">
        <f>SUM(M28,U28,AC28,AK28,AS28,BA28)</f>
        <v>60330</v>
      </c>
      <c r="F28" s="116">
        <f>SUM(D28:E28)</f>
        <v>60330</v>
      </c>
      <c r="G28" s="116">
        <f>SUM(O28,W28,AE28,AM28,AU28,BC28)</f>
        <v>0</v>
      </c>
      <c r="H28" s="116">
        <f>SUM(P28,X28,AF28,AN28,AV28,BD28)</f>
        <v>17562</v>
      </c>
      <c r="I28" s="116">
        <f>SUM(G28:H28)</f>
        <v>17562</v>
      </c>
      <c r="J28" s="115" t="s">
        <v>384</v>
      </c>
      <c r="K28" s="114" t="s">
        <v>390</v>
      </c>
      <c r="L28" s="116">
        <v>0</v>
      </c>
      <c r="M28" s="116">
        <v>60330</v>
      </c>
      <c r="N28" s="116">
        <f>IF(AND(L28&lt;&gt;"",M28&lt;&gt;""),SUM(L28:M28),"")</f>
        <v>60330</v>
      </c>
      <c r="O28" s="116">
        <v>0</v>
      </c>
      <c r="P28" s="116">
        <v>17562</v>
      </c>
      <c r="Q28" s="116">
        <f>IF(AND(O28&lt;&gt;"",P28&lt;&gt;""),SUM(O28:P28),"")</f>
        <v>17562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44</v>
      </c>
      <c r="B29" s="115" t="s">
        <v>391</v>
      </c>
      <c r="C29" s="114" t="s">
        <v>392</v>
      </c>
      <c r="D29" s="116">
        <f>SUM(L29,T29,AB29,AJ29,AR29,AZ29)</f>
        <v>0</v>
      </c>
      <c r="E29" s="116">
        <f>SUM(M29,U29,AC29,AK29,AS29,BA29)</f>
        <v>5448</v>
      </c>
      <c r="F29" s="116">
        <f>SUM(D29:E29)</f>
        <v>5448</v>
      </c>
      <c r="G29" s="116">
        <f>SUM(O29,W29,AE29,AM29,AU29,BC29)</f>
        <v>0</v>
      </c>
      <c r="H29" s="116">
        <f>SUM(P29,X29,AF29,AN29,AV29,BD29)</f>
        <v>2156</v>
      </c>
      <c r="I29" s="116">
        <f>SUM(G29:H29)</f>
        <v>2156</v>
      </c>
      <c r="J29" s="115" t="s">
        <v>384</v>
      </c>
      <c r="K29" s="114" t="s">
        <v>385</v>
      </c>
      <c r="L29" s="116">
        <v>0</v>
      </c>
      <c r="M29" s="116">
        <v>5448</v>
      </c>
      <c r="N29" s="116">
        <f>IF(AND(L29&lt;&gt;"",M29&lt;&gt;""),SUM(L29:M29),"")</f>
        <v>5448</v>
      </c>
      <c r="O29" s="116">
        <v>0</v>
      </c>
      <c r="P29" s="116">
        <v>2156</v>
      </c>
      <c r="Q29" s="116">
        <f>IF(AND(O29&lt;&gt;"",P29&lt;&gt;""),SUM(O29:P29),"")</f>
        <v>2156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44</v>
      </c>
      <c r="B30" s="115" t="s">
        <v>393</v>
      </c>
      <c r="C30" s="114" t="s">
        <v>394</v>
      </c>
      <c r="D30" s="116">
        <f>SUM(L30,T30,AB30,AJ30,AR30,AZ30)</f>
        <v>0</v>
      </c>
      <c r="E30" s="116">
        <f>SUM(M30,U30,AC30,AK30,AS30,BA30)</f>
        <v>134013</v>
      </c>
      <c r="F30" s="116">
        <f>SUM(D30:E30)</f>
        <v>134013</v>
      </c>
      <c r="G30" s="116">
        <f>SUM(O30,W30,AE30,AM30,AU30,BC30)</f>
        <v>0</v>
      </c>
      <c r="H30" s="116">
        <f>SUM(P30,X30,AF30,AN30,AV30,BD30)</f>
        <v>54652</v>
      </c>
      <c r="I30" s="116">
        <f>SUM(G30:H30)</f>
        <v>54652</v>
      </c>
      <c r="J30" s="115" t="s">
        <v>339</v>
      </c>
      <c r="K30" s="114" t="s">
        <v>340</v>
      </c>
      <c r="L30" s="116">
        <v>0</v>
      </c>
      <c r="M30" s="116">
        <v>134013</v>
      </c>
      <c r="N30" s="116">
        <f>IF(AND(L30&lt;&gt;"",M30&lt;&gt;""),SUM(L30:M30),"")</f>
        <v>134013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341</v>
      </c>
      <c r="S30" s="114" t="s">
        <v>342</v>
      </c>
      <c r="T30" s="116">
        <v>0</v>
      </c>
      <c r="U30" s="116">
        <v>0</v>
      </c>
      <c r="V30" s="116">
        <f>IF(AND(T30&lt;&gt;"",U30&lt;&gt;""),SUM(T30:U30),"")</f>
        <v>0</v>
      </c>
      <c r="W30" s="116">
        <v>0</v>
      </c>
      <c r="X30" s="116">
        <v>54652</v>
      </c>
      <c r="Y30" s="116">
        <f>IF(AND(W30&lt;&gt;"",X30&lt;&gt;""),SUM(W30:X30),"")</f>
        <v>54652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44</v>
      </c>
      <c r="B31" s="115" t="s">
        <v>395</v>
      </c>
      <c r="C31" s="114" t="s">
        <v>396</v>
      </c>
      <c r="D31" s="116">
        <f>SUM(L31,T31,AB31,AJ31,AR31,AZ31)</f>
        <v>0</v>
      </c>
      <c r="E31" s="116">
        <f>SUM(M31,U31,AC31,AK31,AS31,BA31)</f>
        <v>23211</v>
      </c>
      <c r="F31" s="116">
        <f>SUM(D31:E31)</f>
        <v>23211</v>
      </c>
      <c r="G31" s="116">
        <f>SUM(O31,W31,AE31,AM31,AU31,BC31)</f>
        <v>0</v>
      </c>
      <c r="H31" s="116">
        <f>SUM(P31,X31,AF31,AN31,AV31,BD31)</f>
        <v>8439</v>
      </c>
      <c r="I31" s="116">
        <f>SUM(G31:H31)</f>
        <v>8439</v>
      </c>
      <c r="J31" s="115" t="s">
        <v>397</v>
      </c>
      <c r="K31" s="114" t="s">
        <v>398</v>
      </c>
      <c r="L31" s="116">
        <v>0</v>
      </c>
      <c r="M31" s="116">
        <v>23211</v>
      </c>
      <c r="N31" s="116">
        <f>IF(AND(L31&lt;&gt;"",M31&lt;&gt;""),SUM(L31:M31),"")</f>
        <v>23211</v>
      </c>
      <c r="O31" s="116">
        <v>0</v>
      </c>
      <c r="P31" s="116">
        <v>8439</v>
      </c>
      <c r="Q31" s="116">
        <f>IF(AND(O31&lt;&gt;"",P31&lt;&gt;""),SUM(O31:P31),"")</f>
        <v>8439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44</v>
      </c>
      <c r="B32" s="115" t="s">
        <v>399</v>
      </c>
      <c r="C32" s="114" t="s">
        <v>400</v>
      </c>
      <c r="D32" s="116">
        <f>SUM(L32,T32,AB32,AJ32,AR32,AZ32)</f>
        <v>0</v>
      </c>
      <c r="E32" s="116">
        <f>SUM(M32,U32,AC32,AK32,AS32,BA32)</f>
        <v>32938</v>
      </c>
      <c r="F32" s="116">
        <f>SUM(D32:E32)</f>
        <v>32938</v>
      </c>
      <c r="G32" s="116">
        <f>SUM(O32,W32,AE32,AM32,AU32,BC32)</f>
        <v>0</v>
      </c>
      <c r="H32" s="116">
        <f>SUM(P32,X32,AF32,AN32,AV32,BD32)</f>
        <v>1956</v>
      </c>
      <c r="I32" s="116">
        <f>SUM(G32:H32)</f>
        <v>1956</v>
      </c>
      <c r="J32" s="115" t="s">
        <v>345</v>
      </c>
      <c r="K32" s="114" t="s">
        <v>346</v>
      </c>
      <c r="L32" s="116">
        <v>0</v>
      </c>
      <c r="M32" s="116">
        <v>32938</v>
      </c>
      <c r="N32" s="116">
        <f>IF(AND(L32&lt;&gt;"",M32&lt;&gt;""),SUM(L32:M32),"")</f>
        <v>32938</v>
      </c>
      <c r="O32" s="116">
        <v>0</v>
      </c>
      <c r="P32" s="116">
        <v>1956</v>
      </c>
      <c r="Q32" s="116">
        <f>IF(AND(O32&lt;&gt;"",P32&lt;&gt;""),SUM(O32:P32),"")</f>
        <v>1956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44</v>
      </c>
      <c r="B33" s="115" t="s">
        <v>401</v>
      </c>
      <c r="C33" s="114" t="s">
        <v>402</v>
      </c>
      <c r="D33" s="116">
        <f>SUM(L33,T33,AB33,AJ33,AR33,AZ33)</f>
        <v>0</v>
      </c>
      <c r="E33" s="116">
        <f>SUM(M33,U33,AC33,AK33,AS33,BA33)</f>
        <v>46780</v>
      </c>
      <c r="F33" s="116">
        <f>SUM(D33:E33)</f>
        <v>46780</v>
      </c>
      <c r="G33" s="116">
        <f>SUM(O33,W33,AE33,AM33,AU33,BC33)</f>
        <v>0</v>
      </c>
      <c r="H33" s="116">
        <f>SUM(P33,X33,AF33,AN33,AV33,BD33)</f>
        <v>16111</v>
      </c>
      <c r="I33" s="116">
        <f>SUM(G33:H33)</f>
        <v>16111</v>
      </c>
      <c r="J33" s="115" t="s">
        <v>397</v>
      </c>
      <c r="K33" s="114" t="s">
        <v>398</v>
      </c>
      <c r="L33" s="116">
        <v>0</v>
      </c>
      <c r="M33" s="116">
        <v>46780</v>
      </c>
      <c r="N33" s="116">
        <f>IF(AND(L33&lt;&gt;"",M33&lt;&gt;""),SUM(L33:M33),"")</f>
        <v>46780</v>
      </c>
      <c r="O33" s="116">
        <v>0</v>
      </c>
      <c r="P33" s="116">
        <v>16111</v>
      </c>
      <c r="Q33" s="116">
        <f>IF(AND(O33&lt;&gt;"",P33&lt;&gt;""),SUM(O33:P33),"")</f>
        <v>16111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44</v>
      </c>
      <c r="B34" s="115" t="s">
        <v>403</v>
      </c>
      <c r="C34" s="114" t="s">
        <v>404</v>
      </c>
      <c r="D34" s="116">
        <f>SUM(L34,T34,AB34,AJ34,AR34,AZ34)</f>
        <v>0</v>
      </c>
      <c r="E34" s="116">
        <f>SUM(M34,U34,AC34,AK34,AS34,BA34)</f>
        <v>24837</v>
      </c>
      <c r="F34" s="116">
        <f>SUM(D34:E34)</f>
        <v>24837</v>
      </c>
      <c r="G34" s="116">
        <f>SUM(O34,W34,AE34,AM34,AU34,BC34)</f>
        <v>0</v>
      </c>
      <c r="H34" s="116">
        <f>SUM(P34,X34,AF34,AN34,AV34,BD34)</f>
        <v>8601</v>
      </c>
      <c r="I34" s="116">
        <f>SUM(G34:H34)</f>
        <v>8601</v>
      </c>
      <c r="J34" s="115" t="s">
        <v>397</v>
      </c>
      <c r="K34" s="114" t="s">
        <v>398</v>
      </c>
      <c r="L34" s="116">
        <v>0</v>
      </c>
      <c r="M34" s="116">
        <v>24837</v>
      </c>
      <c r="N34" s="116">
        <f>IF(AND(L34&lt;&gt;"",M34&lt;&gt;""),SUM(L34:M34),"")</f>
        <v>24837</v>
      </c>
      <c r="O34" s="116">
        <v>0</v>
      </c>
      <c r="P34" s="116">
        <v>8601</v>
      </c>
      <c r="Q34" s="116">
        <f>IF(AND(O34&lt;&gt;"",P34&lt;&gt;""),SUM(O34:P34),"")</f>
        <v>8601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44</v>
      </c>
      <c r="B35" s="115" t="s">
        <v>405</v>
      </c>
      <c r="C35" s="114" t="s">
        <v>406</v>
      </c>
      <c r="D35" s="116">
        <f>SUM(L35,T35,AB35,AJ35,AR35,AZ35)</f>
        <v>65969</v>
      </c>
      <c r="E35" s="116">
        <f>SUM(M35,U35,AC35,AK35,AS35,BA35)</f>
        <v>178460</v>
      </c>
      <c r="F35" s="116">
        <f>SUM(D35:E35)</f>
        <v>244429</v>
      </c>
      <c r="G35" s="116">
        <f>SUM(O35,W35,AE35,AM35,AU35,BC35)</f>
        <v>0</v>
      </c>
      <c r="H35" s="116">
        <f>SUM(P35,X35,AF35,AN35,AV35,BD35)</f>
        <v>78643</v>
      </c>
      <c r="I35" s="116">
        <f>SUM(G35:H35)</f>
        <v>78643</v>
      </c>
      <c r="J35" s="115" t="s">
        <v>407</v>
      </c>
      <c r="K35" s="114" t="s">
        <v>408</v>
      </c>
      <c r="L35" s="116">
        <v>65969</v>
      </c>
      <c r="M35" s="116">
        <v>0</v>
      </c>
      <c r="N35" s="116">
        <f>IF(AND(L35&lt;&gt;"",M35&lt;&gt;""),SUM(L35:M35),"")</f>
        <v>65969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345</v>
      </c>
      <c r="S35" s="114" t="s">
        <v>346</v>
      </c>
      <c r="T35" s="116">
        <v>0</v>
      </c>
      <c r="U35" s="116">
        <v>178460</v>
      </c>
      <c r="V35" s="116">
        <f>IF(AND(T35&lt;&gt;"",U35&lt;&gt;""),SUM(T35:U35),"")</f>
        <v>178460</v>
      </c>
      <c r="W35" s="116">
        <v>0</v>
      </c>
      <c r="X35" s="116">
        <v>78643</v>
      </c>
      <c r="Y35" s="116">
        <f>IF(AND(W35&lt;&gt;"",X35&lt;&gt;""),SUM(W35:X35),"")</f>
        <v>78643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44</v>
      </c>
      <c r="B36" s="115" t="s">
        <v>409</v>
      </c>
      <c r="C36" s="114" t="s">
        <v>410</v>
      </c>
      <c r="D36" s="116">
        <f>SUM(L36,T36,AB36,AJ36,AR36,AZ36)</f>
        <v>0</v>
      </c>
      <c r="E36" s="116">
        <f>SUM(M36,U36,AC36,AK36,AS36,BA36)</f>
        <v>53179</v>
      </c>
      <c r="F36" s="116">
        <f>SUM(D36:E36)</f>
        <v>53179</v>
      </c>
      <c r="G36" s="116">
        <f>SUM(O36,W36,AE36,AM36,AU36,BC36)</f>
        <v>0</v>
      </c>
      <c r="H36" s="116">
        <f>SUM(P36,X36,AF36,AN36,AV36,BD36)</f>
        <v>20715</v>
      </c>
      <c r="I36" s="116">
        <f>SUM(G36:H36)</f>
        <v>20715</v>
      </c>
      <c r="J36" s="115" t="s">
        <v>339</v>
      </c>
      <c r="K36" s="114" t="s">
        <v>340</v>
      </c>
      <c r="L36" s="116">
        <v>0</v>
      </c>
      <c r="M36" s="116">
        <v>53179</v>
      </c>
      <c r="N36" s="116">
        <f>IF(AND(L36&lt;&gt;"",M36&lt;&gt;""),SUM(L36:M36),"")</f>
        <v>53179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341</v>
      </c>
      <c r="S36" s="114" t="s">
        <v>342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20715</v>
      </c>
      <c r="Y36" s="116">
        <f>IF(AND(W36&lt;&gt;"",X36&lt;&gt;""),SUM(W36:X36),"")</f>
        <v>20715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44</v>
      </c>
      <c r="B37" s="115" t="s">
        <v>411</v>
      </c>
      <c r="C37" s="114" t="s">
        <v>412</v>
      </c>
      <c r="D37" s="116">
        <f>SUM(L37,T37,AB37,AJ37,AR37,AZ37)</f>
        <v>43979</v>
      </c>
      <c r="E37" s="116">
        <f>SUM(M37,U37,AC37,AK37,AS37,BA37)</f>
        <v>25898</v>
      </c>
      <c r="F37" s="116">
        <f>SUM(D37:E37)</f>
        <v>69877</v>
      </c>
      <c r="G37" s="116">
        <f>SUM(O37,W37,AE37,AM37,AU37,BC37)</f>
        <v>0</v>
      </c>
      <c r="H37" s="116">
        <f>SUM(P37,X37,AF37,AN37,AV37,BD37)</f>
        <v>1388</v>
      </c>
      <c r="I37" s="116">
        <f>SUM(G37:H37)</f>
        <v>1388</v>
      </c>
      <c r="J37" s="115" t="s">
        <v>407</v>
      </c>
      <c r="K37" s="114" t="s">
        <v>408</v>
      </c>
      <c r="L37" s="116">
        <v>43979</v>
      </c>
      <c r="M37" s="116">
        <v>0</v>
      </c>
      <c r="N37" s="116">
        <f>IF(AND(L37&lt;&gt;"",M37&lt;&gt;""),SUM(L37:M37),"")</f>
        <v>43979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345</v>
      </c>
      <c r="S37" s="114" t="s">
        <v>346</v>
      </c>
      <c r="T37" s="116">
        <v>0</v>
      </c>
      <c r="U37" s="116">
        <v>25898</v>
      </c>
      <c r="V37" s="116">
        <f>IF(AND(T37&lt;&gt;"",U37&lt;&gt;""),SUM(T37:U37),"")</f>
        <v>25898</v>
      </c>
      <c r="W37" s="116">
        <v>0</v>
      </c>
      <c r="X37" s="116">
        <v>1388</v>
      </c>
      <c r="Y37" s="116">
        <f>IF(AND(W37&lt;&gt;"",X37&lt;&gt;""),SUM(W37:X37),"")</f>
        <v>1388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44</v>
      </c>
      <c r="B38" s="115" t="s">
        <v>413</v>
      </c>
      <c r="C38" s="114" t="s">
        <v>414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/>
      <c r="K38" s="114"/>
      <c r="L38" s="116"/>
      <c r="M38" s="116"/>
      <c r="N38" s="116" t="str">
        <f>IF(AND(L38&lt;&gt;"",M38&lt;&gt;""),SUM(L38:M38),"")</f>
        <v/>
      </c>
      <c r="O38" s="116"/>
      <c r="P38" s="116"/>
      <c r="Q38" s="116" t="str">
        <f>IF(AND(O38&lt;&gt;"",P38&lt;&gt;""),SUM(O38:P38),"")</f>
        <v/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44</v>
      </c>
      <c r="B39" s="115" t="s">
        <v>415</v>
      </c>
      <c r="C39" s="114" t="s">
        <v>416</v>
      </c>
      <c r="D39" s="116">
        <f>SUM(L39,T39,AB39,AJ39,AR39,AZ39)</f>
        <v>3419</v>
      </c>
      <c r="E39" s="116">
        <f>SUM(M39,U39,AC39,AK39,AS39,BA39)</f>
        <v>43397</v>
      </c>
      <c r="F39" s="116">
        <f>SUM(D39:E39)</f>
        <v>46816</v>
      </c>
      <c r="G39" s="116">
        <f>SUM(O39,W39,AE39,AM39,AU39,BC39)</f>
        <v>0</v>
      </c>
      <c r="H39" s="116">
        <f>SUM(P39,X39,AF39,AN39,AV39,BD39)</f>
        <v>23401</v>
      </c>
      <c r="I39" s="116">
        <f>SUM(G39:H39)</f>
        <v>23401</v>
      </c>
      <c r="J39" s="115" t="s">
        <v>351</v>
      </c>
      <c r="K39" s="114" t="s">
        <v>417</v>
      </c>
      <c r="L39" s="116">
        <v>3419</v>
      </c>
      <c r="M39" s="116">
        <v>43397</v>
      </c>
      <c r="N39" s="116">
        <f>IF(AND(L39&lt;&gt;"",M39&lt;&gt;""),SUM(L39:M39),"")</f>
        <v>46816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349</v>
      </c>
      <c r="S39" s="114" t="s">
        <v>418</v>
      </c>
      <c r="T39" s="116">
        <v>0</v>
      </c>
      <c r="U39" s="116">
        <v>0</v>
      </c>
      <c r="V39" s="116">
        <f>IF(AND(T39&lt;&gt;"",U39&lt;&gt;""),SUM(T39:U39),"")</f>
        <v>0</v>
      </c>
      <c r="W39" s="116">
        <v>0</v>
      </c>
      <c r="X39" s="116">
        <v>23401</v>
      </c>
      <c r="Y39" s="116">
        <f>IF(AND(W39&lt;&gt;"",X39&lt;&gt;""),SUM(W39:X39),"")</f>
        <v>23401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44</v>
      </c>
      <c r="B40" s="115" t="s">
        <v>419</v>
      </c>
      <c r="C40" s="114" t="s">
        <v>420</v>
      </c>
      <c r="D40" s="116">
        <f>SUM(L40,T40,AB40,AJ40,AR40,AZ40)</f>
        <v>0</v>
      </c>
      <c r="E40" s="116">
        <f>SUM(M40,U40,AC40,AK40,AS40,BA40)</f>
        <v>24444</v>
      </c>
      <c r="F40" s="116">
        <f>SUM(D40:E40)</f>
        <v>24444</v>
      </c>
      <c r="G40" s="116">
        <f>SUM(O40,W40,AE40,AM40,AU40,BC40)</f>
        <v>0</v>
      </c>
      <c r="H40" s="116">
        <f>SUM(P40,X40,AF40,AN40,AV40,BD40)</f>
        <v>12656</v>
      </c>
      <c r="I40" s="116">
        <f>SUM(G40:H40)</f>
        <v>12656</v>
      </c>
      <c r="J40" s="115" t="s">
        <v>351</v>
      </c>
      <c r="K40" s="114" t="s">
        <v>352</v>
      </c>
      <c r="L40" s="116">
        <v>0</v>
      </c>
      <c r="M40" s="116">
        <v>24444</v>
      </c>
      <c r="N40" s="116">
        <f>IF(AND(L40&lt;&gt;"",M40&lt;&gt;""),SUM(L40:M40),"")</f>
        <v>24444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349</v>
      </c>
      <c r="S40" s="114" t="s">
        <v>350</v>
      </c>
      <c r="T40" s="116">
        <v>0</v>
      </c>
      <c r="U40" s="116">
        <v>0</v>
      </c>
      <c r="V40" s="116">
        <f>IF(AND(T40&lt;&gt;"",U40&lt;&gt;""),SUM(T40:U40),"")</f>
        <v>0</v>
      </c>
      <c r="W40" s="116">
        <v>0</v>
      </c>
      <c r="X40" s="116">
        <v>12656</v>
      </c>
      <c r="Y40" s="116">
        <f>IF(AND(W40&lt;&gt;"",X40&lt;&gt;""),SUM(W40:X40),"")</f>
        <v>12656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44</v>
      </c>
      <c r="B41" s="115" t="s">
        <v>421</v>
      </c>
      <c r="C41" s="114" t="s">
        <v>422</v>
      </c>
      <c r="D41" s="116">
        <f>SUM(L41,T41,AB41,AJ41,AR41,AZ41)</f>
        <v>6686</v>
      </c>
      <c r="E41" s="116">
        <f>SUM(M41,U41,AC41,AK41,AS41,BA41)</f>
        <v>98126</v>
      </c>
      <c r="F41" s="116">
        <f>SUM(D41:E41)</f>
        <v>104812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357</v>
      </c>
      <c r="K41" s="114" t="s">
        <v>358</v>
      </c>
      <c r="L41" s="116">
        <v>0</v>
      </c>
      <c r="M41" s="116">
        <v>4369</v>
      </c>
      <c r="N41" s="116">
        <f>IF(AND(L41&lt;&gt;"",M41&lt;&gt;""),SUM(L41:M41),"")</f>
        <v>4369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351</v>
      </c>
      <c r="S41" s="114" t="s">
        <v>352</v>
      </c>
      <c r="T41" s="116">
        <v>6686</v>
      </c>
      <c r="U41" s="116">
        <v>93757</v>
      </c>
      <c r="V41" s="116">
        <f>IF(AND(T41&lt;&gt;"",U41&lt;&gt;""),SUM(T41:U41),"")</f>
        <v>100443</v>
      </c>
      <c r="W41" s="116">
        <v>0</v>
      </c>
      <c r="X41" s="116">
        <v>0</v>
      </c>
      <c r="Y41" s="116">
        <f>IF(AND(W41&lt;&gt;"",X41&lt;&gt;""),SUM(W41:X41),"")</f>
        <v>0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1">
    <sortCondition ref="A8:A41"/>
    <sortCondition ref="B8:B41"/>
    <sortCondition ref="C8:C4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0" man="1"/>
    <brk id="17" min="1" max="40" man="1"/>
    <brk id="25" min="1" max="40" man="1"/>
    <brk id="33" min="1" max="40" man="1"/>
    <brk id="41" min="1" max="40" man="1"/>
    <brk id="49" min="1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高知県</v>
      </c>
      <c r="B7" s="132" t="str">
        <f>'廃棄物事業経費（市町村）'!B7</f>
        <v>39000</v>
      </c>
      <c r="C7" s="131" t="s">
        <v>33</v>
      </c>
      <c r="D7" s="133">
        <f>SUM(H7,L7,P7,T7,X7,AB7,AF7,AJ7,AN7,AR7,AV7,AZ7,BD7,BH7,BL7,BP7,BT7,BX7,CB7,CF7,CJ7,CN7,CR7,CV7,CZ7,DD7,DH7,DL7,DP7,DT7)</f>
        <v>2871709</v>
      </c>
      <c r="E7" s="133">
        <f>SUM(I7,M7,Q7,U7,Y7,AC7,AG7,AK7,AO7,AS7,AW7,BA7,BE7,BI7,BM7,BQ7,BU7,BY7,CC7,CG7,CK7,CO7,CS7,CW7,DA7,DE7,DI7,DM7,DQ7,DU7)</f>
        <v>722459</v>
      </c>
      <c r="F7" s="134">
        <f>COUNTIF(F$8:F$57,"&lt;&gt;")</f>
        <v>13</v>
      </c>
      <c r="G7" s="134">
        <f>COUNTIF(G$8:G$57,"&lt;&gt;")</f>
        <v>13</v>
      </c>
      <c r="H7" s="133">
        <f>SUM(H$8:H$57)</f>
        <v>1086809</v>
      </c>
      <c r="I7" s="133">
        <f>SUM(I$8:I$57)</f>
        <v>305694</v>
      </c>
      <c r="J7" s="134">
        <f>COUNTIF(J$8:J$57,"&lt;&gt;")</f>
        <v>13</v>
      </c>
      <c r="K7" s="134">
        <f>COUNTIF(K$8:K$57,"&lt;&gt;")</f>
        <v>13</v>
      </c>
      <c r="L7" s="133">
        <f>SUM(L$8:L$57)</f>
        <v>826760</v>
      </c>
      <c r="M7" s="133">
        <f>SUM(M$8:M$57)</f>
        <v>211277</v>
      </c>
      <c r="N7" s="134">
        <f>COUNTIF(N$8:N$57,"&lt;&gt;")</f>
        <v>10</v>
      </c>
      <c r="O7" s="134">
        <f>COUNTIF(O$8:O$57,"&lt;&gt;")</f>
        <v>10</v>
      </c>
      <c r="P7" s="133">
        <f>SUM(P$8:P$57)</f>
        <v>407542</v>
      </c>
      <c r="Q7" s="133">
        <f>SUM(Q$8:Q$57)</f>
        <v>90863</v>
      </c>
      <c r="R7" s="134">
        <f>COUNTIF(R$8:R$57,"&lt;&gt;")</f>
        <v>5</v>
      </c>
      <c r="S7" s="134">
        <f>COUNTIF(S$8:S$57,"&lt;&gt;")</f>
        <v>5</v>
      </c>
      <c r="T7" s="133">
        <f>SUM(T$8:T$57)</f>
        <v>326099</v>
      </c>
      <c r="U7" s="133">
        <f>SUM(U$8:U$57)</f>
        <v>100941</v>
      </c>
      <c r="V7" s="134">
        <f>COUNTIF(V$8:V$57,"&lt;&gt;")</f>
        <v>3</v>
      </c>
      <c r="W7" s="134">
        <f>COUNTIF(W$8:W$57,"&lt;&gt;")</f>
        <v>3</v>
      </c>
      <c r="X7" s="133">
        <f>SUM(X$8:X$57)</f>
        <v>84781</v>
      </c>
      <c r="Y7" s="133">
        <f>SUM(Y$8:Y$57)</f>
        <v>13684</v>
      </c>
      <c r="Z7" s="134">
        <f>COUNTIF(Z$8:Z$57,"&lt;&gt;")</f>
        <v>2</v>
      </c>
      <c r="AA7" s="134">
        <f>COUNTIF(AA$8:AA$57,"&lt;&gt;")</f>
        <v>2</v>
      </c>
      <c r="AB7" s="133">
        <f>SUM(AB$8:AB$57)</f>
        <v>57781</v>
      </c>
      <c r="AC7" s="133">
        <f>SUM(AC$8:AC$57)</f>
        <v>0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19869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13489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48579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44</v>
      </c>
      <c r="B8" s="115" t="s">
        <v>361</v>
      </c>
      <c r="C8" s="114" t="s">
        <v>365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124000</v>
      </c>
      <c r="F8" s="115" t="s">
        <v>359</v>
      </c>
      <c r="G8" s="114" t="s">
        <v>360</v>
      </c>
      <c r="H8" s="116">
        <v>0</v>
      </c>
      <c r="I8" s="116">
        <v>71022</v>
      </c>
      <c r="J8" s="115" t="s">
        <v>363</v>
      </c>
      <c r="K8" s="114" t="s">
        <v>364</v>
      </c>
      <c r="L8" s="116">
        <v>0</v>
      </c>
      <c r="M8" s="116">
        <v>52978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44</v>
      </c>
      <c r="B9" s="115" t="s">
        <v>341</v>
      </c>
      <c r="C9" s="114" t="s">
        <v>342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150000</v>
      </c>
      <c r="F9" s="115" t="s">
        <v>337</v>
      </c>
      <c r="G9" s="114" t="s">
        <v>338</v>
      </c>
      <c r="H9" s="116">
        <v>0</v>
      </c>
      <c r="I9" s="116">
        <v>74633</v>
      </c>
      <c r="J9" s="115" t="s">
        <v>393</v>
      </c>
      <c r="K9" s="114" t="s">
        <v>394</v>
      </c>
      <c r="L9" s="116">
        <v>0</v>
      </c>
      <c r="M9" s="116">
        <v>54652</v>
      </c>
      <c r="N9" s="115" t="s">
        <v>409</v>
      </c>
      <c r="O9" s="114" t="s">
        <v>410</v>
      </c>
      <c r="P9" s="116">
        <v>0</v>
      </c>
      <c r="Q9" s="116">
        <v>20715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44</v>
      </c>
      <c r="B10" s="115" t="s">
        <v>397</v>
      </c>
      <c r="C10" s="114" t="s">
        <v>398</v>
      </c>
      <c r="D10" s="116">
        <f>SUM(H10,L10,P10,T10,X10,AB10,AF10,AJ10,AN10,AR10,AV10,AZ10,BD10,BH10,BL10,BP10,BT10,BX10,CB10,CF10,CJ10,CN10,CR10,CV10,CZ10,DD10,DH10,DL10,DP10,DT10)</f>
        <v>94828</v>
      </c>
      <c r="E10" s="116">
        <f>SUM(I10,M10,Q10,U10,Y10,AC10,AG10,AK10,AO10,AS10,AW10,BA10,BE10,BI10,BM10,BQ10,BU10,BY10,CC10,CG10,CK10,CO10,CS10,CW10,DA10,DE10,DI10,DM10,DQ10,DU10)</f>
        <v>33151</v>
      </c>
      <c r="F10" s="115" t="s">
        <v>401</v>
      </c>
      <c r="G10" s="114" t="s">
        <v>402</v>
      </c>
      <c r="H10" s="116">
        <v>46780</v>
      </c>
      <c r="I10" s="116">
        <v>16111</v>
      </c>
      <c r="J10" s="115" t="s">
        <v>403</v>
      </c>
      <c r="K10" s="114" t="s">
        <v>404</v>
      </c>
      <c r="L10" s="116">
        <v>24837</v>
      </c>
      <c r="M10" s="116">
        <v>8601</v>
      </c>
      <c r="N10" s="115" t="s">
        <v>395</v>
      </c>
      <c r="O10" s="114" t="s">
        <v>396</v>
      </c>
      <c r="P10" s="116">
        <v>23211</v>
      </c>
      <c r="Q10" s="116">
        <v>8439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44</v>
      </c>
      <c r="B11" s="115" t="s">
        <v>335</v>
      </c>
      <c r="C11" s="114" t="s">
        <v>336</v>
      </c>
      <c r="D11" s="116">
        <f>SUM(H11,L11,P11,T11,X11,AB11,AF11,AJ11,AN11,AR11,AV11,AZ11,BD11,BH11,BL11,BP11,BT11,BX11,CB11,CF11,CJ11,CN11,CR11,CV11,CZ11,DD11,DH11,DL11,DP11,DT11)</f>
        <v>321761</v>
      </c>
      <c r="E11" s="116">
        <f>SUM(I11,M11,Q11,U11,Y11,AC11,AG11,AK11,AO11,AS11,AW11,BA11,BE11,BI11,BM11,BQ11,BU11,BY11,CC11,CG11,CK11,CO11,CS11,CW11,DA11,DE11,DI11,DM11,DQ11,DU11)</f>
        <v>0</v>
      </c>
      <c r="F11" s="115" t="s">
        <v>333</v>
      </c>
      <c r="G11" s="114" t="s">
        <v>334</v>
      </c>
      <c r="H11" s="116">
        <v>138900</v>
      </c>
      <c r="I11" s="116">
        <v>0</v>
      </c>
      <c r="J11" s="115" t="s">
        <v>359</v>
      </c>
      <c r="K11" s="114" t="s">
        <v>360</v>
      </c>
      <c r="L11" s="116">
        <v>102825</v>
      </c>
      <c r="M11" s="116">
        <v>0</v>
      </c>
      <c r="N11" s="115" t="s">
        <v>363</v>
      </c>
      <c r="O11" s="114" t="s">
        <v>364</v>
      </c>
      <c r="P11" s="116">
        <v>80036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44</v>
      </c>
      <c r="B12" s="115" t="s">
        <v>351</v>
      </c>
      <c r="C12" s="114" t="s">
        <v>352</v>
      </c>
      <c r="D12" s="116">
        <f>SUM(H12,L12,P12,T12,X12,AB12,AF12,AJ12,AN12,AR12,AV12,AZ12,BD12,BH12,BL12,BP12,BT12,BX12,CB12,CF12,CJ12,CN12,CR12,CV12,CZ12,DD12,DH12,DL12,DP12,DT12)</f>
        <v>783964</v>
      </c>
      <c r="E12" s="116">
        <f>SUM(I12,M12,Q12,U12,Y12,AC12,AG12,AK12,AO12,AS12,AW12,BA12,BE12,BI12,BM12,BQ12,BU12,BY12,CC12,CG12,CK12,CO12,CS12,CW12,DA12,DE12,DI12,DM12,DQ12,DU12)</f>
        <v>0</v>
      </c>
      <c r="F12" s="115" t="s">
        <v>355</v>
      </c>
      <c r="G12" s="114" t="s">
        <v>356</v>
      </c>
      <c r="H12" s="116">
        <v>310060</v>
      </c>
      <c r="I12" s="116">
        <v>0</v>
      </c>
      <c r="J12" s="115" t="s">
        <v>347</v>
      </c>
      <c r="K12" s="114" t="s">
        <v>348</v>
      </c>
      <c r="L12" s="116">
        <v>179801</v>
      </c>
      <c r="M12" s="116">
        <v>0</v>
      </c>
      <c r="N12" s="115" t="s">
        <v>353</v>
      </c>
      <c r="O12" s="114" t="s">
        <v>354</v>
      </c>
      <c r="P12" s="116">
        <v>122400</v>
      </c>
      <c r="Q12" s="116">
        <v>0</v>
      </c>
      <c r="R12" s="115" t="s">
        <v>421</v>
      </c>
      <c r="S12" s="114" t="s">
        <v>422</v>
      </c>
      <c r="T12" s="116">
        <v>100443</v>
      </c>
      <c r="U12" s="116">
        <v>0</v>
      </c>
      <c r="V12" s="115" t="s">
        <v>415</v>
      </c>
      <c r="W12" s="114" t="s">
        <v>416</v>
      </c>
      <c r="X12" s="116">
        <v>46816</v>
      </c>
      <c r="Y12" s="116">
        <v>0</v>
      </c>
      <c r="Z12" s="115" t="s">
        <v>419</v>
      </c>
      <c r="AA12" s="114" t="s">
        <v>420</v>
      </c>
      <c r="AB12" s="116">
        <v>24444</v>
      </c>
      <c r="AC12" s="116">
        <v>0</v>
      </c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44</v>
      </c>
      <c r="B13" s="115" t="s">
        <v>357</v>
      </c>
      <c r="C13" s="114" t="s">
        <v>358</v>
      </c>
      <c r="D13" s="116">
        <f>SUM(H13,L13,P13,T13,X13,AB13,AF13,AJ13,AN13,AR13,AV13,AZ13,BD13,BH13,BL13,BP13,BT13,BX13,CB13,CF13,CJ13,CN13,CR13,CV13,CZ13,DD13,DH13,DL13,DP13,DT13)</f>
        <v>17921</v>
      </c>
      <c r="E13" s="116">
        <f>SUM(I13,M13,Q13,U13,Y13,AC13,AG13,AK13,AO13,AS13,AW13,BA13,BE13,BI13,BM13,BQ13,BU13,BY13,CC13,CG13,CK13,CO13,CS13,CW13,DA13,DE13,DI13,DM13,DQ13,DU13)</f>
        <v>0</v>
      </c>
      <c r="F13" s="115" t="s">
        <v>355</v>
      </c>
      <c r="G13" s="114" t="s">
        <v>356</v>
      </c>
      <c r="H13" s="116">
        <v>13552</v>
      </c>
      <c r="I13" s="116">
        <v>0</v>
      </c>
      <c r="J13" s="115" t="s">
        <v>421</v>
      </c>
      <c r="K13" s="114" t="s">
        <v>422</v>
      </c>
      <c r="L13" s="116">
        <v>4369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44</v>
      </c>
      <c r="B14" s="115" t="s">
        <v>407</v>
      </c>
      <c r="C14" s="114" t="s">
        <v>408</v>
      </c>
      <c r="D14" s="116">
        <f>SUM(H14,L14,P14,T14,X14,AB14,AF14,AJ14,AN14,AR14,AV14,AZ14,BD14,BH14,BL14,BP14,BT14,BX14,CB14,CF14,CJ14,CN14,CR14,CV14,CZ14,DD14,DH14,DL14,DP14,DT14)</f>
        <v>109948</v>
      </c>
      <c r="E14" s="116">
        <f>SUM(I14,M14,Q14,U14,Y14,AC14,AG14,AK14,AO14,AS14,AW14,BA14,BE14,BI14,BM14,BQ14,BU14,BY14,CC14,CG14,CK14,CO14,CS14,CW14,DA14,DE14,DI14,DM14,DQ14,DU14)</f>
        <v>0</v>
      </c>
      <c r="F14" s="115" t="s">
        <v>405</v>
      </c>
      <c r="G14" s="114" t="s">
        <v>406</v>
      </c>
      <c r="H14" s="116">
        <v>65969</v>
      </c>
      <c r="I14" s="116">
        <v>0</v>
      </c>
      <c r="J14" s="115" t="s">
        <v>411</v>
      </c>
      <c r="K14" s="114" t="s">
        <v>412</v>
      </c>
      <c r="L14" s="116">
        <v>43979</v>
      </c>
      <c r="M14" s="116">
        <v>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44</v>
      </c>
      <c r="B15" s="115" t="s">
        <v>345</v>
      </c>
      <c r="C15" s="114" t="s">
        <v>346</v>
      </c>
      <c r="D15" s="116">
        <f>SUM(H15,L15,P15,T15,X15,AB15,AF15,AJ15,AN15,AR15,AV15,AZ15,BD15,BH15,BL15,BP15,BT15,BX15,CB15,CF15,CJ15,CN15,CR15,CV15,CZ15,DD15,DH15,DL15,DP15,DT15)</f>
        <v>393842</v>
      </c>
      <c r="E15" s="116">
        <f>SUM(I15,M15,Q15,U15,Y15,AC15,AG15,AK15,AO15,AS15,AW15,BA15,BE15,BI15,BM15,BQ15,BU15,BY15,CC15,CG15,CK15,CO15,CS15,CW15,DA15,DE15,DI15,DM15,DQ15,DU15)</f>
        <v>88370</v>
      </c>
      <c r="F15" s="115" t="s">
        <v>343</v>
      </c>
      <c r="G15" s="114" t="s">
        <v>344</v>
      </c>
      <c r="H15" s="116">
        <v>156546</v>
      </c>
      <c r="I15" s="116">
        <v>6383</v>
      </c>
      <c r="J15" s="115" t="s">
        <v>399</v>
      </c>
      <c r="K15" s="114" t="s">
        <v>400</v>
      </c>
      <c r="L15" s="116">
        <v>32938</v>
      </c>
      <c r="M15" s="116">
        <v>1956</v>
      </c>
      <c r="N15" s="115" t="s">
        <v>411</v>
      </c>
      <c r="O15" s="114" t="s">
        <v>412</v>
      </c>
      <c r="P15" s="116">
        <v>25898</v>
      </c>
      <c r="Q15" s="116">
        <v>1388</v>
      </c>
      <c r="R15" s="115" t="s">
        <v>405</v>
      </c>
      <c r="S15" s="114" t="s">
        <v>406</v>
      </c>
      <c r="T15" s="116">
        <v>178460</v>
      </c>
      <c r="U15" s="116">
        <v>78643</v>
      </c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44</v>
      </c>
      <c r="B16" s="115" t="s">
        <v>349</v>
      </c>
      <c r="C16" s="114" t="s">
        <v>350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111932</v>
      </c>
      <c r="F16" s="115" t="s">
        <v>347</v>
      </c>
      <c r="G16" s="114" t="s">
        <v>348</v>
      </c>
      <c r="H16" s="116">
        <v>0</v>
      </c>
      <c r="I16" s="116">
        <v>75875</v>
      </c>
      <c r="J16" s="115" t="s">
        <v>415</v>
      </c>
      <c r="K16" s="114" t="s">
        <v>416</v>
      </c>
      <c r="L16" s="116">
        <v>0</v>
      </c>
      <c r="M16" s="116">
        <v>23401</v>
      </c>
      <c r="N16" s="115" t="s">
        <v>419</v>
      </c>
      <c r="O16" s="114" t="s">
        <v>420</v>
      </c>
      <c r="P16" s="116">
        <v>0</v>
      </c>
      <c r="Q16" s="116">
        <v>12656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44</v>
      </c>
      <c r="B17" s="115" t="s">
        <v>384</v>
      </c>
      <c r="C17" s="114" t="s">
        <v>385</v>
      </c>
      <c r="D17" s="116">
        <f>SUM(H17,L17,P17,T17,X17,AB17,AF17,AJ17,AN17,AR17,AV17,AZ17,BD17,BH17,BL17,BP17,BT17,BX17,CB17,CF17,CJ17,CN17,CR17,CV17,CZ17,DD17,DH17,DL17,DP17,DT17)</f>
        <v>151967</v>
      </c>
      <c r="E17" s="116">
        <f>SUM(I17,M17,Q17,U17,Y17,AC17,AG17,AK17,AO17,AS17,AW17,BA17,BE17,BI17,BM17,BQ17,BU17,BY17,CC17,CG17,CK17,CO17,CS17,CW17,DA17,DE17,DI17,DM17,DQ17,DU17)</f>
        <v>78174</v>
      </c>
      <c r="F17" s="115" t="s">
        <v>386</v>
      </c>
      <c r="G17" s="114" t="s">
        <v>387</v>
      </c>
      <c r="H17" s="116">
        <v>34201</v>
      </c>
      <c r="I17" s="116">
        <v>25875</v>
      </c>
      <c r="J17" s="115" t="s">
        <v>382</v>
      </c>
      <c r="K17" s="114" t="s">
        <v>383</v>
      </c>
      <c r="L17" s="116">
        <v>51988</v>
      </c>
      <c r="M17" s="116">
        <v>32581</v>
      </c>
      <c r="N17" s="115" t="s">
        <v>388</v>
      </c>
      <c r="O17" s="114" t="s">
        <v>389</v>
      </c>
      <c r="P17" s="116">
        <v>60330</v>
      </c>
      <c r="Q17" s="116">
        <v>17562</v>
      </c>
      <c r="R17" s="115" t="s">
        <v>391</v>
      </c>
      <c r="S17" s="114" t="s">
        <v>392</v>
      </c>
      <c r="T17" s="116">
        <v>5448</v>
      </c>
      <c r="U17" s="116">
        <v>2156</v>
      </c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44</v>
      </c>
      <c r="B18" s="115" t="s">
        <v>328</v>
      </c>
      <c r="C18" s="114" t="s">
        <v>332</v>
      </c>
      <c r="D18" s="116">
        <f>SUM(H18,L18,P18,T18,X18,AB18,AF18,AJ18,AN18,AR18,AV18,AZ18,BD18,BH18,BL18,BP18,BT18,BX18,CB18,CF18,CJ18,CN18,CR18,CV18,CZ18,DD18,DH18,DL18,DP18,DT18)</f>
        <v>640811</v>
      </c>
      <c r="E18" s="116">
        <f>SUM(I18,M18,Q18,U18,Y18,AC18,AG18,AK18,AO18,AS18,AW18,BA18,BE18,BI18,BM18,BQ18,BU18,BY18,CC18,CG18,CK18,CO18,CS18,CW18,DA18,DE18,DI18,DM18,DQ18,DU18)</f>
        <v>0</v>
      </c>
      <c r="F18" s="115" t="s">
        <v>326</v>
      </c>
      <c r="G18" s="114" t="s">
        <v>327</v>
      </c>
      <c r="H18" s="116">
        <v>156061</v>
      </c>
      <c r="I18" s="116">
        <v>0</v>
      </c>
      <c r="J18" s="115" t="s">
        <v>330</v>
      </c>
      <c r="K18" s="114" t="s">
        <v>331</v>
      </c>
      <c r="L18" s="116">
        <v>250353</v>
      </c>
      <c r="M18" s="116">
        <v>0</v>
      </c>
      <c r="N18" s="115" t="s">
        <v>366</v>
      </c>
      <c r="O18" s="114" t="s">
        <v>367</v>
      </c>
      <c r="P18" s="116">
        <v>40905</v>
      </c>
      <c r="Q18" s="116">
        <v>0</v>
      </c>
      <c r="R18" s="115" t="s">
        <v>368</v>
      </c>
      <c r="S18" s="114" t="s">
        <v>369</v>
      </c>
      <c r="T18" s="116">
        <v>40883</v>
      </c>
      <c r="U18" s="116">
        <v>0</v>
      </c>
      <c r="V18" s="115" t="s">
        <v>372</v>
      </c>
      <c r="W18" s="114" t="s">
        <v>373</v>
      </c>
      <c r="X18" s="116">
        <v>37335</v>
      </c>
      <c r="Y18" s="116">
        <v>0</v>
      </c>
      <c r="Z18" s="115" t="s">
        <v>374</v>
      </c>
      <c r="AA18" s="114" t="s">
        <v>375</v>
      </c>
      <c r="AB18" s="116">
        <v>33337</v>
      </c>
      <c r="AC18" s="116">
        <v>0</v>
      </c>
      <c r="AD18" s="115" t="s">
        <v>376</v>
      </c>
      <c r="AE18" s="114" t="s">
        <v>377</v>
      </c>
      <c r="AF18" s="116">
        <v>19869</v>
      </c>
      <c r="AG18" s="116">
        <v>0</v>
      </c>
      <c r="AH18" s="115" t="s">
        <v>378</v>
      </c>
      <c r="AI18" s="114" t="s">
        <v>379</v>
      </c>
      <c r="AJ18" s="116">
        <v>13489</v>
      </c>
      <c r="AK18" s="116">
        <v>0</v>
      </c>
      <c r="AL18" s="115" t="s">
        <v>380</v>
      </c>
      <c r="AM18" s="114" t="s">
        <v>381</v>
      </c>
      <c r="AN18" s="116">
        <v>48579</v>
      </c>
      <c r="AO18" s="116">
        <v>0</v>
      </c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44</v>
      </c>
      <c r="B19" s="115" t="s">
        <v>370</v>
      </c>
      <c r="C19" s="114" t="s">
        <v>371</v>
      </c>
      <c r="D19" s="116">
        <f>SUM(H19,L19,P19,T19,X19,AB19,AF19,AJ19,AN19,AR19,AV19,AZ19,BD19,BH19,BL19,BP19,BT19,BX19,CB19,CF19,CJ19,CN19,CR19,CV19,CZ19,DD19,DH19,DL19,DP19,DT19)</f>
        <v>6708</v>
      </c>
      <c r="E19" s="116">
        <f>SUM(I19,M19,Q19,U19,Y19,AC19,AG19,AK19,AO19,AS19,AW19,BA19,BE19,BI19,BM19,BQ19,BU19,BY19,CC19,CG19,CK19,CO19,CS19,CW19,DA19,DE19,DI19,DM19,DQ19,DU19)</f>
        <v>136832</v>
      </c>
      <c r="F19" s="115" t="s">
        <v>368</v>
      </c>
      <c r="G19" s="114" t="s">
        <v>369</v>
      </c>
      <c r="H19" s="116">
        <v>1973</v>
      </c>
      <c r="I19" s="116">
        <v>35795</v>
      </c>
      <c r="J19" s="115" t="s">
        <v>372</v>
      </c>
      <c r="K19" s="114" t="s">
        <v>373</v>
      </c>
      <c r="L19" s="116">
        <v>1657</v>
      </c>
      <c r="M19" s="116">
        <v>37108</v>
      </c>
      <c r="N19" s="115" t="s">
        <v>374</v>
      </c>
      <c r="O19" s="114" t="s">
        <v>375</v>
      </c>
      <c r="P19" s="116">
        <v>1583</v>
      </c>
      <c r="Q19" s="116">
        <v>30103</v>
      </c>
      <c r="R19" s="115" t="s">
        <v>376</v>
      </c>
      <c r="S19" s="114" t="s">
        <v>377</v>
      </c>
      <c r="T19" s="116">
        <v>865</v>
      </c>
      <c r="U19" s="116">
        <v>20142</v>
      </c>
      <c r="V19" s="115" t="s">
        <v>378</v>
      </c>
      <c r="W19" s="114" t="s">
        <v>379</v>
      </c>
      <c r="X19" s="116">
        <v>630</v>
      </c>
      <c r="Y19" s="116">
        <v>13684</v>
      </c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44</v>
      </c>
      <c r="B20" s="115" t="s">
        <v>339</v>
      </c>
      <c r="C20" s="114" t="s">
        <v>340</v>
      </c>
      <c r="D20" s="116">
        <f>SUM(H20,L20,P20,T20,X20,AB20,AF20,AJ20,AN20,AR20,AV20,AZ20,BD20,BH20,BL20,BP20,BT20,BX20,CB20,CF20,CJ20,CN20,CR20,CV20,CZ20,DD20,DH20,DL20,DP20,DT20)</f>
        <v>349959</v>
      </c>
      <c r="E20" s="116">
        <f>SUM(I20,M20,Q20,U20,Y20,AC20,AG20,AK20,AO20,AS20,AW20,BA20,BE20,BI20,BM20,BQ20,BU20,BY20,CC20,CG20,CK20,CO20,CS20,CW20,DA20,DE20,DI20,DM20,DQ20,DU20)</f>
        <v>0</v>
      </c>
      <c r="F20" s="115" t="s">
        <v>337</v>
      </c>
      <c r="G20" s="114" t="s">
        <v>338</v>
      </c>
      <c r="H20" s="116">
        <v>162767</v>
      </c>
      <c r="I20" s="116">
        <v>0</v>
      </c>
      <c r="J20" s="115" t="s">
        <v>393</v>
      </c>
      <c r="K20" s="114" t="s">
        <v>394</v>
      </c>
      <c r="L20" s="116">
        <v>134013</v>
      </c>
      <c r="M20" s="116">
        <v>0</v>
      </c>
      <c r="N20" s="115" t="s">
        <v>409</v>
      </c>
      <c r="O20" s="114" t="s">
        <v>410</v>
      </c>
      <c r="P20" s="116">
        <v>53179</v>
      </c>
      <c r="Q20" s="116">
        <v>0</v>
      </c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0">
    <sortCondition ref="A8:A20"/>
    <sortCondition ref="B8:B20"/>
    <sortCondition ref="C8:C2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39000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39201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39202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39203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39204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39205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39206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39208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39209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39210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39211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39212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39301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39302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39303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39304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39305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39306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39307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39341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39344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39363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39364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39386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39387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39401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39402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39403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39405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39410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39411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39412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39424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39427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39428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39820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39822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39823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39840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39844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39848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39853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39854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39867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39871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39873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39878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39880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2023-12-27T07:01:06Z</dcterms:modified>
</cp:coreProperties>
</file>