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39高知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水洗化人口等!$A$6:$AD$40</definedName>
    <definedName name="_xlnm.Print_Area" localSheetId="2">し尿集計結果!$A$1:$M$37</definedName>
    <definedName name="_xlnm.Print_Area" localSheetId="1">し尿処理状況!$2:$41</definedName>
    <definedName name="_xlnm.Print_Area" localSheetId="0">水洗化人口等!$2:$41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V8" i="2"/>
  <c r="V9" i="2"/>
  <c r="N9" i="2" s="1"/>
  <c r="V10" i="2"/>
  <c r="N10" i="2" s="1"/>
  <c r="V11" i="2"/>
  <c r="V12" i="2"/>
  <c r="V13" i="2"/>
  <c r="V14" i="2"/>
  <c r="V15" i="2"/>
  <c r="N15" i="2" s="1"/>
  <c r="V16" i="2"/>
  <c r="N16" i="2" s="1"/>
  <c r="V17" i="2"/>
  <c r="V18" i="2"/>
  <c r="V19" i="2"/>
  <c r="V20" i="2"/>
  <c r="V21" i="2"/>
  <c r="N21" i="2" s="1"/>
  <c r="V22" i="2"/>
  <c r="N22" i="2" s="1"/>
  <c r="V23" i="2"/>
  <c r="V24" i="2"/>
  <c r="V25" i="2"/>
  <c r="V26" i="2"/>
  <c r="V27" i="2"/>
  <c r="N27" i="2" s="1"/>
  <c r="V28" i="2"/>
  <c r="N28" i="2" s="1"/>
  <c r="V29" i="2"/>
  <c r="V30" i="2"/>
  <c r="V31" i="2"/>
  <c r="V32" i="2"/>
  <c r="V33" i="2"/>
  <c r="N33" i="2" s="1"/>
  <c r="V34" i="2"/>
  <c r="N34" i="2" s="1"/>
  <c r="V35" i="2"/>
  <c r="V36" i="2"/>
  <c r="V37" i="2"/>
  <c r="V38" i="2"/>
  <c r="V39" i="2"/>
  <c r="N39" i="2" s="1"/>
  <c r="V40" i="2"/>
  <c r="N40" i="2" s="1"/>
  <c r="V41" i="2"/>
  <c r="O8" i="2"/>
  <c r="O9" i="2"/>
  <c r="O10" i="2"/>
  <c r="O11" i="2"/>
  <c r="O12" i="2"/>
  <c r="N12" i="2" s="1"/>
  <c r="O13" i="2"/>
  <c r="O14" i="2"/>
  <c r="O15" i="2"/>
  <c r="O16" i="2"/>
  <c r="O17" i="2"/>
  <c r="O18" i="2"/>
  <c r="N18" i="2" s="1"/>
  <c r="O19" i="2"/>
  <c r="O20" i="2"/>
  <c r="O21" i="2"/>
  <c r="O22" i="2"/>
  <c r="O23" i="2"/>
  <c r="O24" i="2"/>
  <c r="N24" i="2" s="1"/>
  <c r="O25" i="2"/>
  <c r="O26" i="2"/>
  <c r="O27" i="2"/>
  <c r="O28" i="2"/>
  <c r="O29" i="2"/>
  <c r="O30" i="2"/>
  <c r="N30" i="2" s="1"/>
  <c r="O31" i="2"/>
  <c r="O32" i="2"/>
  <c r="O33" i="2"/>
  <c r="O34" i="2"/>
  <c r="O35" i="2"/>
  <c r="O36" i="2"/>
  <c r="N36" i="2" s="1"/>
  <c r="O37" i="2"/>
  <c r="O38" i="2"/>
  <c r="O39" i="2"/>
  <c r="O40" i="2"/>
  <c r="O41" i="2"/>
  <c r="N8" i="2"/>
  <c r="N11" i="2"/>
  <c r="N13" i="2"/>
  <c r="N14" i="2"/>
  <c r="N17" i="2"/>
  <c r="N19" i="2"/>
  <c r="N20" i="2"/>
  <c r="N23" i="2"/>
  <c r="N25" i="2"/>
  <c r="N26" i="2"/>
  <c r="N29" i="2"/>
  <c r="N31" i="2"/>
  <c r="N32" i="2"/>
  <c r="N35" i="2"/>
  <c r="N37" i="2"/>
  <c r="N38" i="2"/>
  <c r="N4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H8" i="2"/>
  <c r="H9" i="2"/>
  <c r="H10" i="2"/>
  <c r="H11" i="2"/>
  <c r="D11" i="2" s="1"/>
  <c r="H12" i="2"/>
  <c r="D12" i="2" s="1"/>
  <c r="H13" i="2"/>
  <c r="H14" i="2"/>
  <c r="H15" i="2"/>
  <c r="H16" i="2"/>
  <c r="H17" i="2"/>
  <c r="D17" i="2" s="1"/>
  <c r="H18" i="2"/>
  <c r="D18" i="2" s="1"/>
  <c r="H19" i="2"/>
  <c r="H20" i="2"/>
  <c r="H21" i="2"/>
  <c r="H22" i="2"/>
  <c r="H23" i="2"/>
  <c r="D23" i="2" s="1"/>
  <c r="H24" i="2"/>
  <c r="D24" i="2" s="1"/>
  <c r="H25" i="2"/>
  <c r="H26" i="2"/>
  <c r="H27" i="2"/>
  <c r="H28" i="2"/>
  <c r="H29" i="2"/>
  <c r="D29" i="2" s="1"/>
  <c r="H30" i="2"/>
  <c r="D30" i="2" s="1"/>
  <c r="H31" i="2"/>
  <c r="H32" i="2"/>
  <c r="H33" i="2"/>
  <c r="H34" i="2"/>
  <c r="H35" i="2"/>
  <c r="D35" i="2" s="1"/>
  <c r="H36" i="2"/>
  <c r="D36" i="2" s="1"/>
  <c r="H37" i="2"/>
  <c r="H38" i="2"/>
  <c r="H39" i="2"/>
  <c r="H40" i="2"/>
  <c r="H41" i="2"/>
  <c r="D41" i="2" s="1"/>
  <c r="E8" i="2"/>
  <c r="D8" i="2" s="1"/>
  <c r="E9" i="2"/>
  <c r="E10" i="2"/>
  <c r="E11" i="2"/>
  <c r="E12" i="2"/>
  <c r="E13" i="2"/>
  <c r="E14" i="2"/>
  <c r="D14" i="2" s="1"/>
  <c r="E15" i="2"/>
  <c r="E16" i="2"/>
  <c r="E17" i="2"/>
  <c r="E18" i="2"/>
  <c r="E19" i="2"/>
  <c r="E20" i="2"/>
  <c r="D20" i="2" s="1"/>
  <c r="E21" i="2"/>
  <c r="E22" i="2"/>
  <c r="E23" i="2"/>
  <c r="E24" i="2"/>
  <c r="E25" i="2"/>
  <c r="E26" i="2"/>
  <c r="D26" i="2" s="1"/>
  <c r="E27" i="2"/>
  <c r="E28" i="2"/>
  <c r="E29" i="2"/>
  <c r="E30" i="2"/>
  <c r="E31" i="2"/>
  <c r="E32" i="2"/>
  <c r="D32" i="2" s="1"/>
  <c r="E33" i="2"/>
  <c r="E34" i="2"/>
  <c r="E35" i="2"/>
  <c r="E36" i="2"/>
  <c r="E37" i="2"/>
  <c r="E38" i="2"/>
  <c r="D38" i="2" s="1"/>
  <c r="E39" i="2"/>
  <c r="E40" i="2"/>
  <c r="E41" i="2"/>
  <c r="D9" i="2"/>
  <c r="D10" i="2"/>
  <c r="D13" i="2"/>
  <c r="D15" i="2"/>
  <c r="D16" i="2"/>
  <c r="D19" i="2"/>
  <c r="D21" i="2"/>
  <c r="D22" i="2"/>
  <c r="D25" i="2"/>
  <c r="D27" i="2"/>
  <c r="D28" i="2"/>
  <c r="D31" i="2"/>
  <c r="D33" i="2"/>
  <c r="D34" i="2"/>
  <c r="D37" i="2"/>
  <c r="D39" i="2"/>
  <c r="D40" i="2"/>
  <c r="P8" i="1"/>
  <c r="I8" i="1" s="1"/>
  <c r="P9" i="1"/>
  <c r="P10" i="1"/>
  <c r="P11" i="1"/>
  <c r="I11" i="1" s="1"/>
  <c r="D11" i="1" s="1"/>
  <c r="P12" i="1"/>
  <c r="I12" i="1" s="1"/>
  <c r="D12" i="1" s="1"/>
  <c r="P13" i="1"/>
  <c r="P14" i="1"/>
  <c r="I14" i="1" s="1"/>
  <c r="P15" i="1"/>
  <c r="P16" i="1"/>
  <c r="P17" i="1"/>
  <c r="I17" i="1" s="1"/>
  <c r="D17" i="1" s="1"/>
  <c r="P18" i="1"/>
  <c r="I18" i="1" s="1"/>
  <c r="D18" i="1" s="1"/>
  <c r="P19" i="1"/>
  <c r="P20" i="1"/>
  <c r="I20" i="1" s="1"/>
  <c r="P21" i="1"/>
  <c r="P22" i="1"/>
  <c r="P23" i="1"/>
  <c r="I23" i="1" s="1"/>
  <c r="D23" i="1" s="1"/>
  <c r="P24" i="1"/>
  <c r="I24" i="1" s="1"/>
  <c r="D24" i="1" s="1"/>
  <c r="P25" i="1"/>
  <c r="P26" i="1"/>
  <c r="I26" i="1" s="1"/>
  <c r="P27" i="1"/>
  <c r="P28" i="1"/>
  <c r="P29" i="1"/>
  <c r="I29" i="1" s="1"/>
  <c r="D29" i="1" s="1"/>
  <c r="P30" i="1"/>
  <c r="I30" i="1" s="1"/>
  <c r="D30" i="1" s="1"/>
  <c r="P31" i="1"/>
  <c r="P32" i="1"/>
  <c r="I32" i="1" s="1"/>
  <c r="P33" i="1"/>
  <c r="P34" i="1"/>
  <c r="P35" i="1"/>
  <c r="I35" i="1" s="1"/>
  <c r="D35" i="1" s="1"/>
  <c r="P36" i="1"/>
  <c r="I36" i="1" s="1"/>
  <c r="D36" i="1" s="1"/>
  <c r="P37" i="1"/>
  <c r="P38" i="1"/>
  <c r="I38" i="1" s="1"/>
  <c r="P39" i="1"/>
  <c r="P40" i="1"/>
  <c r="P41" i="1"/>
  <c r="I41" i="1" s="1"/>
  <c r="D41" i="1" s="1"/>
  <c r="I9" i="1"/>
  <c r="I10" i="1"/>
  <c r="I13" i="1"/>
  <c r="I15" i="1"/>
  <c r="I16" i="1"/>
  <c r="D16" i="1" s="1"/>
  <c r="I19" i="1"/>
  <c r="I21" i="1"/>
  <c r="I22" i="1"/>
  <c r="I25" i="1"/>
  <c r="I27" i="1"/>
  <c r="I28" i="1"/>
  <c r="D28" i="1" s="1"/>
  <c r="I31" i="1"/>
  <c r="I33" i="1"/>
  <c r="I34" i="1"/>
  <c r="D34" i="1" s="1"/>
  <c r="I37" i="1"/>
  <c r="I39" i="1"/>
  <c r="I40" i="1"/>
  <c r="D40" i="1" s="1"/>
  <c r="F18" i="1"/>
  <c r="F24" i="1"/>
  <c r="F30" i="1"/>
  <c r="F36" i="1"/>
  <c r="E8" i="1"/>
  <c r="E9" i="1"/>
  <c r="E10" i="1"/>
  <c r="E11" i="1"/>
  <c r="E12" i="1"/>
  <c r="E13" i="1"/>
  <c r="D13" i="1" s="1"/>
  <c r="E14" i="1"/>
  <c r="E15" i="1"/>
  <c r="E16" i="1"/>
  <c r="E17" i="1"/>
  <c r="E18" i="1"/>
  <c r="E19" i="1"/>
  <c r="D19" i="1" s="1"/>
  <c r="E20" i="1"/>
  <c r="E21" i="1"/>
  <c r="E22" i="1"/>
  <c r="E23" i="1"/>
  <c r="E24" i="1"/>
  <c r="E25" i="1"/>
  <c r="D25" i="1" s="1"/>
  <c r="E26" i="1"/>
  <c r="E27" i="1"/>
  <c r="E28" i="1"/>
  <c r="E29" i="1"/>
  <c r="E30" i="1"/>
  <c r="E31" i="1"/>
  <c r="D31" i="1" s="1"/>
  <c r="E32" i="1"/>
  <c r="E33" i="1"/>
  <c r="E34" i="1"/>
  <c r="E35" i="1"/>
  <c r="E36" i="1"/>
  <c r="E37" i="1"/>
  <c r="D37" i="1" s="1"/>
  <c r="E38" i="1"/>
  <c r="E39" i="1"/>
  <c r="E40" i="1"/>
  <c r="E41" i="1"/>
  <c r="D9" i="1"/>
  <c r="L9" i="1" s="1"/>
  <c r="D10" i="1"/>
  <c r="D15" i="1"/>
  <c r="T15" i="1" s="1"/>
  <c r="D21" i="1"/>
  <c r="L21" i="1" s="1"/>
  <c r="D22" i="1"/>
  <c r="D27" i="1"/>
  <c r="L27" i="1" s="1"/>
  <c r="D33" i="1"/>
  <c r="F33" i="1" s="1"/>
  <c r="D39" i="1"/>
  <c r="L39" i="1" s="1"/>
  <c r="T40" i="1" l="1"/>
  <c r="L40" i="1"/>
  <c r="F40" i="1"/>
  <c r="N40" i="1"/>
  <c r="J40" i="1"/>
  <c r="J16" i="1"/>
  <c r="T16" i="1"/>
  <c r="L16" i="1"/>
  <c r="F16" i="1"/>
  <c r="N16" i="1"/>
  <c r="J34" i="1"/>
  <c r="N34" i="1"/>
  <c r="T34" i="1"/>
  <c r="L34" i="1"/>
  <c r="F34" i="1"/>
  <c r="N28" i="1"/>
  <c r="T28" i="1"/>
  <c r="L28" i="1"/>
  <c r="F28" i="1"/>
  <c r="J28" i="1"/>
  <c r="N10" i="1"/>
  <c r="T10" i="1"/>
  <c r="L10" i="1"/>
  <c r="F10" i="1"/>
  <c r="J10" i="1"/>
  <c r="N25" i="1"/>
  <c r="J25" i="1"/>
  <c r="T25" i="1"/>
  <c r="L25" i="1"/>
  <c r="F25" i="1"/>
  <c r="D38" i="1"/>
  <c r="D26" i="1"/>
  <c r="D8" i="1"/>
  <c r="T22" i="1"/>
  <c r="L22" i="1"/>
  <c r="F22" i="1"/>
  <c r="J22" i="1"/>
  <c r="N22" i="1"/>
  <c r="L36" i="1"/>
  <c r="J36" i="1"/>
  <c r="T36" i="1"/>
  <c r="N36" i="1"/>
  <c r="T30" i="1"/>
  <c r="J30" i="1"/>
  <c r="L30" i="1"/>
  <c r="N30" i="1"/>
  <c r="T24" i="1"/>
  <c r="J24" i="1"/>
  <c r="N24" i="1"/>
  <c r="L24" i="1"/>
  <c r="N18" i="1"/>
  <c r="L18" i="1"/>
  <c r="J18" i="1"/>
  <c r="T18" i="1"/>
  <c r="J12" i="1"/>
  <c r="L12" i="1"/>
  <c r="N12" i="1"/>
  <c r="T12" i="1"/>
  <c r="F12" i="1"/>
  <c r="J41" i="1"/>
  <c r="T41" i="1"/>
  <c r="L41" i="1"/>
  <c r="F41" i="1"/>
  <c r="N41" i="1"/>
  <c r="T35" i="1"/>
  <c r="L35" i="1"/>
  <c r="F35" i="1"/>
  <c r="N35" i="1"/>
  <c r="J35" i="1"/>
  <c r="J29" i="1"/>
  <c r="T29" i="1"/>
  <c r="L29" i="1"/>
  <c r="F29" i="1"/>
  <c r="N29" i="1"/>
  <c r="J23" i="1"/>
  <c r="F23" i="1"/>
  <c r="T23" i="1"/>
  <c r="L23" i="1"/>
  <c r="N23" i="1"/>
  <c r="J17" i="1"/>
  <c r="T17" i="1"/>
  <c r="L17" i="1"/>
  <c r="F17" i="1"/>
  <c r="N17" i="1"/>
  <c r="J11" i="1"/>
  <c r="T11" i="1"/>
  <c r="L11" i="1"/>
  <c r="F11" i="1"/>
  <c r="N11" i="1"/>
  <c r="N37" i="1"/>
  <c r="J37" i="1"/>
  <c r="T37" i="1"/>
  <c r="L37" i="1"/>
  <c r="F37" i="1"/>
  <c r="N19" i="1"/>
  <c r="J19" i="1"/>
  <c r="T19" i="1"/>
  <c r="L19" i="1"/>
  <c r="F19" i="1"/>
  <c r="D32" i="1"/>
  <c r="D20" i="1"/>
  <c r="N31" i="1"/>
  <c r="J31" i="1"/>
  <c r="T31" i="1"/>
  <c r="L31" i="1"/>
  <c r="F31" i="1"/>
  <c r="N13" i="1"/>
  <c r="J13" i="1"/>
  <c r="T13" i="1"/>
  <c r="L13" i="1"/>
  <c r="F13" i="1"/>
  <c r="D14" i="1"/>
  <c r="F15" i="1"/>
  <c r="J39" i="1"/>
  <c r="J33" i="1"/>
  <c r="J27" i="1"/>
  <c r="J21" i="1"/>
  <c r="J15" i="1"/>
  <c r="J9" i="1"/>
  <c r="N39" i="1"/>
  <c r="N33" i="1"/>
  <c r="N27" i="1"/>
  <c r="N21" i="1"/>
  <c r="N15" i="1"/>
  <c r="N9" i="1"/>
  <c r="F39" i="1"/>
  <c r="F27" i="1"/>
  <c r="F9" i="1"/>
  <c r="L33" i="1"/>
  <c r="L15" i="1"/>
  <c r="T39" i="1"/>
  <c r="T33" i="1"/>
  <c r="T27" i="1"/>
  <c r="T21" i="1"/>
  <c r="T9" i="1"/>
  <c r="F21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T8" i="1" l="1"/>
  <c r="L8" i="1"/>
  <c r="N8" i="1"/>
  <c r="J8" i="1"/>
  <c r="F8" i="1"/>
  <c r="N26" i="1"/>
  <c r="J26" i="1"/>
  <c r="T26" i="1"/>
  <c r="L26" i="1"/>
  <c r="F26" i="1"/>
  <c r="F38" i="1"/>
  <c r="J38" i="1"/>
  <c r="N38" i="1"/>
  <c r="T38" i="1"/>
  <c r="L38" i="1"/>
  <c r="T20" i="1"/>
  <c r="N20" i="1"/>
  <c r="L20" i="1"/>
  <c r="F20" i="1"/>
  <c r="J20" i="1"/>
  <c r="T14" i="1"/>
  <c r="F14" i="1"/>
  <c r="J14" i="1"/>
  <c r="N14" i="1"/>
  <c r="L14" i="1"/>
  <c r="T32" i="1"/>
  <c r="L32" i="1"/>
  <c r="J32" i="1"/>
  <c r="N32" i="1"/>
  <c r="F32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AZ7" i="2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<sst xmlns="http://schemas.openxmlformats.org/spreadsheetml/2006/main" count="800" uniqueCount="330">
  <si>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</si>
  <si>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</si>
  <si>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</si>
  <si>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</si>
  <si>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</si>
  <si>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</si>
  <si>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</si>
  <si>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</si>
  <si>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</si>
  <si>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</si>
  <si>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</si>
  <si>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</si>
  <si>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</si>
  <si>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</si>
  <si>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</si>
  <si>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</si>
  <si>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</si>
  <si>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</si>
  <si>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</si>
  <si>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</si>
  <si>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</si>
  <si>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</si>
  <si>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</si>
  <si>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</si>
  <si>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</si>
  <si>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</si>
  <si>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</si>
  <si>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</si>
  <si>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</si>
  <si>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</si>
  <si>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</si>
  <si>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</si>
  <si>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</si>
  <si>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</si>
  <si>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</si>
  <si>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</si>
  <si>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</si>
  <si>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</si>
  <si>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</si>
  <si>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</si>
  <si>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</si>
  <si>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</si>
  <si>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</si>
  <si>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</si>
  <si>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</si>
  <si>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</si>
  <si>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</si>
  <si>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</si>
  <si>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</si>
  <si>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</si>
  <si>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</si>
  <si>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</si>
  <si>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</si>
  <si>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</si>
  <si>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</si>
  <si>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</si>
  <si>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</si>
  <si>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</si>
  <si>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</si>
  <si>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</si>
  <si>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</si>
  <si>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</si>
  <si>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</si>
  <si>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</si>
  <si>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</si>
  <si>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</si>
  <si>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</si>
  <si>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</si>
  <si>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</si>
  <si>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</si>
  <si>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</si>
  <si>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</si>
  <si>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</si>
  <si>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</si>
  <si>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</si>
  <si>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</si>
  <si>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</si>
  <si>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</si>
  <si>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</si>
  <si>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</si>
  <si>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</si>
  <si>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</si>
  <si>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</si>
  <si>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</si>
  <si>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</si>
  <si>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</si>
  <si>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</si>
  <si>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</si>
  <si>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</si>
  <si>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</si>
  <si>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</si>
  <si>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</si>
  <si>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</si>
  <si>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</si>
  <si>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</si>
  <si>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</si>
  <si>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</si>
  <si>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</si>
  <si>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</si>
  <si>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</si>
  <si>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</si>
  <si>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</si>
  <si>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</si>
  <si>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</si>
  <si>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</si>
  <si>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</si>
  <si>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</si>
  <si>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</si>
  <si>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</si>
  <si>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</si>
  <si>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</si>
  <si>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</si>
  <si>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</si>
  <si>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</si>
  <si>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</si>
  <si>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</si>
  <si>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</si>
  <si>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</si>
  <si>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</si>
  <si>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</si>
  <si>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</si>
  <si>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</si>
  <si>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</si>
  <si>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</si>
  <si>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</si>
  <si>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</si>
  <si>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</si>
  <si>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</si>
  <si>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</si>
  <si>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</si>
  <si>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</si>
  <si>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</si>
  <si>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</si>
  <si>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</si>
  <si>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</si>
  <si>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</si>
  <si>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</si>
  <si>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</si>
  <si>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</si>
  <si>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</si>
  <si>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</si>
  <si>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</si>
  <si>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</si>
  <si>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</si>
  <si>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</si>
  <si>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</si>
  <si>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</si>
  <si>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</si>
  <si>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</si>
  <si>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</si>
  <si>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</si>
  <si>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</si>
  <si>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</si>
  <si>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</si>
  <si>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</si>
  <si>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</si>
  <si>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</si>
  <si>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</si>
  <si>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</si>
  <si>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</si>
  <si>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</si>
  <si>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</si>
  <si>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</si>
  <si>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</si>
  <si>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</si>
  <si>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</si>
  <si>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</si>
  <si>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</si>
  <si>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</si>
  <si>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</si>
  <si>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</si>
  <si>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</si>
  <si>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</si>
  <si>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</si>
  <si>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</si>
  <si>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</si>
  <si>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</si>
  <si>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</si>
  <si>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</si>
  <si>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</si>
  <si>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</si>
  <si>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</si>
  <si>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</si>
  <si>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</si>
  <si>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</si>
  <si>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</si>
  <si>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</si>
  <si>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</si>
  <si>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</si>
  <si>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</si>
  <si>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</si>
  <si>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</si>
  <si>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</si>
  <si>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</si>
  <si>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</si>
  <si>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</si>
  <si>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</si>
  <si>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</si>
  <si>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</si>
  <si>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</si>
  <si>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</si>
  <si>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</si>
  <si>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</si>
  <si>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</si>
  <si>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</si>
  <si>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</si>
  <si>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</si>
  <si>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</si>
  <si>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</si>
  <si>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</si>
  <si>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</si>
  <si>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</si>
  <si>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</si>
  <si>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</si>
  <si>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</si>
  <si>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</si>
  <si>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</si>
  <si>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</si>
  <si>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</si>
  <si>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</si>
  <si>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</si>
  <si>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</si>
  <si>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</si>
  <si>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</si>
  <si>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</si>
  <si>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</si>
  <si>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</si>
  <si>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</si>
  <si>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</si>
  <si>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</si>
  <si>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</si>
  <si>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</si>
  <si>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</si>
  <si>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</si>
  <si>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</si>
  <si>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</si>
  <si>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</si>
  <si>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</si>
  <si>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</si>
  <si>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</si>
  <si>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</si>
  <si>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</si>
  <si>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</si>
  <si>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</si>
  <si>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</si>
  <si>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</si>
  <si>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</si>
  <si>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</si>
  <si>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</si>
  <si>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</si>
  <si>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</si>
  <si>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</si>
  <si>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</si>
  <si>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</si>
  <si>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</si>
  <si>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</si>
  <si>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</si>
  <si>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39000</t>
  </si>
  <si>
    <t>水洗化人口等（令和4年度実績）</t>
    <phoneticPr fontId="3"/>
  </si>
  <si>
    <t>し尿処理の状況（令和4年度実績）</t>
    <phoneticPr fontId="3"/>
  </si>
  <si>
    <t>39201</t>
  </si>
  <si>
    <t>高知市</t>
  </si>
  <si>
    <t/>
  </si>
  <si>
    <t>○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</si>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</sst>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1.7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15</v>
      </c>
      <c r="B7" s="108" t="s">
        <v>257</v>
      </c>
      <c r="C7" s="92" t="s">
        <v>199</v>
      </c>
      <c r="D7" s="93">
        <f>+SUM(E7,+I7)</f>
        <v>685824</v>
      </c>
      <c r="E7" s="93">
        <f>+SUM(G7+H7)</f>
        <v>88809</v>
      </c>
      <c r="F7" s="94">
        <f>IF(D7&gt;0,E7/D7*100,"-")</f>
        <v>12.949240621500561</v>
      </c>
      <c r="G7" s="93">
        <f>SUM(G$8:G$207)</f>
        <v>88131</v>
      </c>
      <c r="H7" s="93">
        <f>SUM(H$8:H$207)</f>
        <v>678</v>
      </c>
      <c r="I7" s="93">
        <f>+SUM(K7,+M7,O7+P7)</f>
        <v>597015</v>
      </c>
      <c r="J7" s="94">
        <f>IF(D7&gt;0,I7/D7*100,"-")</f>
        <v>87.050759378499436</v>
      </c>
      <c r="K7" s="93">
        <f>SUM(K$8:K$207)</f>
        <v>239643</v>
      </c>
      <c r="L7" s="94">
        <f>IF(D7&gt;0,K7/D7*100,"-")</f>
        <v>34.942346724524079</v>
      </c>
      <c r="M7" s="93">
        <f>SUM(M$8:M$207)</f>
        <v>1473</v>
      </c>
      <c r="N7" s="94">
        <f>IF(D7&gt;0,M7/D7*100,"-")</f>
        <v>0.21477813549832026</v>
      </c>
      <c r="O7" s="91">
        <f>SUM(O$8:O$207)</f>
        <v>15596</v>
      </c>
      <c r="P7" s="93">
        <f>SUM(Q7:S7)</f>
        <v>340303</v>
      </c>
      <c r="Q7" s="93">
        <f>SUM(Q$8:Q$207)</f>
        <v>89257</v>
      </c>
      <c r="R7" s="93">
        <f>SUM(R$8:R$207)</f>
        <v>231961</v>
      </c>
      <c r="S7" s="93">
        <f>SUM(S$8:S$207)</f>
        <v>19085</v>
      </c>
      <c r="T7" s="94">
        <f>IF(D7&gt;0,P7/D7*100,"-")</f>
        <v>49.619581700261293</v>
      </c>
      <c r="U7" s="93">
        <f>SUM(U$8:U$207)</f>
        <v>5154</v>
      </c>
      <c r="V7" s="95">
        <f t="shared" ref="V7:AC7" si="0">COUNTIF(V$8:V$207,"○")</f>
        <v>27</v>
      </c>
      <c r="W7" s="95">
        <f t="shared" si="0"/>
        <v>0</v>
      </c>
      <c r="X7" s="95">
        <f t="shared" si="0"/>
        <v>0</v>
      </c>
      <c r="Y7" s="95">
        <f t="shared" si="0"/>
        <v>7</v>
      </c>
      <c r="Z7" s="95">
        <f t="shared" si="0"/>
        <v>27</v>
      </c>
      <c r="AA7" s="95">
        <f t="shared" si="0"/>
        <v>0</v>
      </c>
      <c r="AB7" s="95">
        <f t="shared" si="0"/>
        <v>0</v>
      </c>
      <c r="AC7" s="95">
        <f t="shared" si="0"/>
        <v>7</v>
      </c>
    </row>
    <row r="8" spans="1:31" ht="13.5" customHeight="1">
      <c r="A8" s="85" t="s">
        <v>15</v>
      </c>
      <c r="B8" s="86" t="s">
        <v>260</v>
      </c>
      <c r="C8" s="85" t="s">
        <v>261</v>
      </c>
      <c r="D8" s="87">
        <f>+SUM(E8,+I8)</f>
        <v>320334</v>
      </c>
      <c r="E8" s="87">
        <f>+SUM(G8+H8)</f>
        <v>17568</v>
      </c>
      <c r="F8" s="106">
        <f>IF(D8&gt;0,E8/D8*100,"-")</f>
        <v>5.4842757871471655</v>
      </c>
      <c r="G8" s="87">
        <v>17288</v>
      </c>
      <c r="H8" s="87">
        <v>280</v>
      </c>
      <c r="I8" s="87">
        <f>+SUM(K8,+M8,O8+P8)</f>
        <v>302766</v>
      </c>
      <c r="J8" s="88">
        <f>IF(D8&gt;0,I8/D8*100,"-")</f>
        <v>94.515724212852831</v>
      </c>
      <c r="K8" s="87">
        <v>178643</v>
      </c>
      <c r="L8" s="88">
        <f>IF(D8&gt;0,K8/D8*100,"-")</f>
        <v>55.767729931883594</v>
      </c>
      <c r="M8" s="87">
        <v>1473</v>
      </c>
      <c r="N8" s="88">
        <f>IF(D8&gt;0,M8/D8*100,"-")</f>
        <v>0.45983254977617116</v>
      </c>
      <c r="O8" s="87">
        <v>3157</v>
      </c>
      <c r="P8" s="87">
        <f>SUM(Q8:S8)</f>
        <v>119493</v>
      </c>
      <c r="Q8" s="87">
        <v>57159</v>
      </c>
      <c r="R8" s="87">
        <v>49504</v>
      </c>
      <c r="S8" s="87">
        <v>12830</v>
      </c>
      <c r="T8" s="88">
        <f>IF(D8&gt;0,P8/D8*100,"-")</f>
        <v>37.302627882148009</v>
      </c>
      <c r="U8" s="87">
        <v>1901</v>
      </c>
      <c r="V8" s="85"/>
      <c r="W8" s="85"/>
      <c r="X8" s="85"/>
      <c r="Y8" s="85" t="s">
        <v>263</v>
      </c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15</v>
      </c>
      <c r="B9" s="86" t="s">
        <v>264</v>
      </c>
      <c r="C9" s="85" t="s">
        <v>265</v>
      </c>
      <c r="D9" s="87">
        <f>+SUM(E9,+I9)</f>
        <v>12056</v>
      </c>
      <c r="E9" s="87">
        <f>+SUM(G9+H9)</f>
        <v>2266</v>
      </c>
      <c r="F9" s="106">
        <f>IF(D9&gt;0,E9/D9*100,"-")</f>
        <v>18.795620437956202</v>
      </c>
      <c r="G9" s="87">
        <v>2266</v>
      </c>
      <c r="H9" s="87">
        <v>0</v>
      </c>
      <c r="I9" s="87">
        <f>+SUM(K9,+M9,O9+P9)</f>
        <v>9790</v>
      </c>
      <c r="J9" s="88">
        <f>IF(D9&gt;0,I9/D9*100,"-")</f>
        <v>81.204379562043798</v>
      </c>
      <c r="K9" s="87">
        <v>0</v>
      </c>
      <c r="L9" s="88">
        <f>IF(D9&gt;0,K9/D9*100,"-")</f>
        <v>0</v>
      </c>
      <c r="M9" s="87">
        <v>0</v>
      </c>
      <c r="N9" s="88">
        <f>IF(D9&gt;0,M9/D9*100,"-")</f>
        <v>0</v>
      </c>
      <c r="O9" s="87">
        <v>0</v>
      </c>
      <c r="P9" s="87">
        <f>SUM(Q9:S9)</f>
        <v>9790</v>
      </c>
      <c r="Q9" s="87">
        <v>0</v>
      </c>
      <c r="R9" s="87">
        <v>4513</v>
      </c>
      <c r="S9" s="87">
        <v>5277</v>
      </c>
      <c r="T9" s="88">
        <f>IF(D9&gt;0,P9/D9*100,"-")</f>
        <v>81.204379562043798</v>
      </c>
      <c r="U9" s="87">
        <v>72</v>
      </c>
      <c r="V9" s="85" t="s">
        <v>263</v>
      </c>
      <c r="W9" s="85"/>
      <c r="X9" s="85"/>
      <c r="Y9" s="85"/>
      <c r="Z9" s="85" t="s">
        <v>263</v>
      </c>
      <c r="AA9" s="85"/>
      <c r="AB9" s="85"/>
      <c r="AC9" s="85"/>
      <c r="AD9" s="184" t="s">
        <v>262</v>
      </c>
    </row>
    <row r="10" spans="1:31" ht="13.5" customHeight="1">
      <c r="A10" s="85" t="s">
        <v>15</v>
      </c>
      <c r="B10" s="86" t="s">
        <v>266</v>
      </c>
      <c r="C10" s="85" t="s">
        <v>267</v>
      </c>
      <c r="D10" s="87">
        <f>+SUM(E10,+I10)</f>
        <v>16305</v>
      </c>
      <c r="E10" s="87">
        <f>+SUM(G10+H10)</f>
        <v>5471</v>
      </c>
      <c r="F10" s="106">
        <f>IF(D10&gt;0,E10/D10*100,"-")</f>
        <v>33.554124501686601</v>
      </c>
      <c r="G10" s="87">
        <v>5471</v>
      </c>
      <c r="H10" s="87">
        <v>0</v>
      </c>
      <c r="I10" s="87">
        <f>+SUM(K10,+M10,O10+P10)</f>
        <v>10834</v>
      </c>
      <c r="J10" s="88">
        <f>IF(D10&gt;0,I10/D10*100,"-")</f>
        <v>66.445875498313399</v>
      </c>
      <c r="K10" s="87">
        <v>3606</v>
      </c>
      <c r="L10" s="88">
        <f>IF(D10&gt;0,K10/D10*100,"-")</f>
        <v>22.115915363385461</v>
      </c>
      <c r="M10" s="87">
        <v>0</v>
      </c>
      <c r="N10" s="88">
        <f>IF(D10&gt;0,M10/D10*100,"-")</f>
        <v>0</v>
      </c>
      <c r="O10" s="87">
        <v>553</v>
      </c>
      <c r="P10" s="87">
        <f>SUM(Q10:S10)</f>
        <v>6675</v>
      </c>
      <c r="Q10" s="87">
        <v>601</v>
      </c>
      <c r="R10" s="87">
        <v>6074</v>
      </c>
      <c r="S10" s="87">
        <v>0</v>
      </c>
      <c r="T10" s="88">
        <f>IF(D10&gt;0,P10/D10*100,"-")</f>
        <v>40.938362465501385</v>
      </c>
      <c r="U10" s="87">
        <v>84</v>
      </c>
      <c r="V10" s="85"/>
      <c r="W10" s="85"/>
      <c r="X10" s="85"/>
      <c r="Y10" s="85" t="s">
        <v>263</v>
      </c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15</v>
      </c>
      <c r="B11" s="86" t="s">
        <v>268</v>
      </c>
      <c r="C11" s="85" t="s">
        <v>269</v>
      </c>
      <c r="D11" s="87">
        <f>+SUM(E11,+I11)</f>
        <v>46421</v>
      </c>
      <c r="E11" s="87">
        <f>+SUM(G11+H11)</f>
        <v>5872</v>
      </c>
      <c r="F11" s="106">
        <f>IF(D11&gt;0,E11/D11*100,"-")</f>
        <v>12.649447448353115</v>
      </c>
      <c r="G11" s="87">
        <v>5812</v>
      </c>
      <c r="H11" s="87">
        <v>60</v>
      </c>
      <c r="I11" s="87">
        <f>+SUM(K11,+M11,O11+P11)</f>
        <v>40549</v>
      </c>
      <c r="J11" s="88">
        <f>IF(D11&gt;0,I11/D11*100,"-")</f>
        <v>87.350552551646885</v>
      </c>
      <c r="K11" s="87">
        <v>16564</v>
      </c>
      <c r="L11" s="88">
        <f>IF(D11&gt;0,K11/D11*100,"-")</f>
        <v>35.682126623726326</v>
      </c>
      <c r="M11" s="87">
        <v>0</v>
      </c>
      <c r="N11" s="88">
        <f>IF(D11&gt;0,M11/D11*100,"-")</f>
        <v>0</v>
      </c>
      <c r="O11" s="87">
        <v>2672</v>
      </c>
      <c r="P11" s="87">
        <f>SUM(Q11:S11)</f>
        <v>21313</v>
      </c>
      <c r="Q11" s="87">
        <v>1503</v>
      </c>
      <c r="R11" s="87">
        <v>19810</v>
      </c>
      <c r="S11" s="87">
        <v>0</v>
      </c>
      <c r="T11" s="88">
        <f>IF(D11&gt;0,P11/D11*100,"-")</f>
        <v>45.912410331530992</v>
      </c>
      <c r="U11" s="87">
        <v>365</v>
      </c>
      <c r="V11" s="85" t="s">
        <v>263</v>
      </c>
      <c r="W11" s="85"/>
      <c r="X11" s="85"/>
      <c r="Y11" s="85"/>
      <c r="Z11" s="85" t="s">
        <v>263</v>
      </c>
      <c r="AA11" s="85"/>
      <c r="AB11" s="85"/>
      <c r="AC11" s="85"/>
      <c r="AD11" s="184" t="s">
        <v>262</v>
      </c>
    </row>
    <row r="12" spans="1:31" ht="13.5" customHeight="1">
      <c r="A12" s="85" t="s">
        <v>15</v>
      </c>
      <c r="B12" s="86" t="s">
        <v>270</v>
      </c>
      <c r="C12" s="85" t="s">
        <v>271</v>
      </c>
      <c r="D12" s="87">
        <f>+SUM(E12,+I12)</f>
        <v>26370</v>
      </c>
      <c r="E12" s="87">
        <f>+SUM(G12+H12)</f>
        <v>732</v>
      </c>
      <c r="F12" s="106">
        <f>IF(D12&gt;0,E12/D12*100,"-")</f>
        <v>2.7758816837315132</v>
      </c>
      <c r="G12" s="87">
        <v>732</v>
      </c>
      <c r="H12" s="87">
        <v>0</v>
      </c>
      <c r="I12" s="87">
        <f>+SUM(K12,+M12,O12+P12)</f>
        <v>25638</v>
      </c>
      <c r="J12" s="88">
        <f>IF(D12&gt;0,I12/D12*100,"-")</f>
        <v>97.224118316268488</v>
      </c>
      <c r="K12" s="87">
        <v>0</v>
      </c>
      <c r="L12" s="88">
        <f>IF(D12&gt;0,K12/D12*100,"-")</f>
        <v>0</v>
      </c>
      <c r="M12" s="87">
        <v>0</v>
      </c>
      <c r="N12" s="88">
        <f>IF(D12&gt;0,M12/D12*100,"-")</f>
        <v>0</v>
      </c>
      <c r="O12" s="87">
        <v>184</v>
      </c>
      <c r="P12" s="87">
        <f>SUM(Q12:S12)</f>
        <v>25454</v>
      </c>
      <c r="Q12" s="87">
        <v>5048</v>
      </c>
      <c r="R12" s="87">
        <v>20374</v>
      </c>
      <c r="S12" s="87">
        <v>32</v>
      </c>
      <c r="T12" s="88">
        <f>IF(D12&gt;0,P12/D12*100,"-")</f>
        <v>96.526355707243084</v>
      </c>
      <c r="U12" s="87">
        <v>387</v>
      </c>
      <c r="V12" s="85" t="s">
        <v>263</v>
      </c>
      <c r="W12" s="85"/>
      <c r="X12" s="85"/>
      <c r="Y12" s="85"/>
      <c r="Z12" s="85" t="s">
        <v>263</v>
      </c>
      <c r="AA12" s="85"/>
      <c r="AB12" s="85"/>
      <c r="AC12" s="85"/>
      <c r="AD12" s="184" t="s">
        <v>262</v>
      </c>
    </row>
    <row r="13" spans="1:31" ht="13.5" customHeight="1">
      <c r="A13" s="85" t="s">
        <v>15</v>
      </c>
      <c r="B13" s="86" t="s">
        <v>272</v>
      </c>
      <c r="C13" s="85" t="s">
        <v>273</v>
      </c>
      <c r="D13" s="87">
        <f>+SUM(E13,+I13)</f>
        <v>20342</v>
      </c>
      <c r="E13" s="87">
        <f>+SUM(G13+H13)</f>
        <v>2734</v>
      </c>
      <c r="F13" s="106">
        <f>IF(D13&gt;0,E13/D13*100,"-")</f>
        <v>13.440173040998918</v>
      </c>
      <c r="G13" s="87">
        <v>2734</v>
      </c>
      <c r="H13" s="87">
        <v>0</v>
      </c>
      <c r="I13" s="87">
        <f>+SUM(K13,+M13,O13+P13)</f>
        <v>17608</v>
      </c>
      <c r="J13" s="88">
        <f>IF(D13&gt;0,I13/D13*100,"-")</f>
        <v>86.559826959001086</v>
      </c>
      <c r="K13" s="87">
        <v>1222</v>
      </c>
      <c r="L13" s="88">
        <f>IF(D13&gt;0,K13/D13*100,"-")</f>
        <v>6.0072755874545276</v>
      </c>
      <c r="M13" s="87">
        <v>0</v>
      </c>
      <c r="N13" s="88">
        <f>IF(D13&gt;0,M13/D13*100,"-")</f>
        <v>0</v>
      </c>
      <c r="O13" s="87">
        <v>162</v>
      </c>
      <c r="P13" s="87">
        <f>SUM(Q13:S13)</f>
        <v>16224</v>
      </c>
      <c r="Q13" s="87">
        <v>7858</v>
      </c>
      <c r="R13" s="87">
        <v>8366</v>
      </c>
      <c r="S13" s="87">
        <v>0</v>
      </c>
      <c r="T13" s="88">
        <f>IF(D13&gt;0,P13/D13*100,"-")</f>
        <v>79.756169501523942</v>
      </c>
      <c r="U13" s="87">
        <v>401</v>
      </c>
      <c r="V13" s="85" t="s">
        <v>263</v>
      </c>
      <c r="W13" s="85"/>
      <c r="X13" s="85"/>
      <c r="Y13" s="85"/>
      <c r="Z13" s="85" t="s">
        <v>263</v>
      </c>
      <c r="AA13" s="85"/>
      <c r="AB13" s="85"/>
      <c r="AC13" s="85"/>
      <c r="AD13" s="184" t="s">
        <v>262</v>
      </c>
    </row>
    <row r="14" spans="1:31" ht="13.5" customHeight="1">
      <c r="A14" s="85" t="s">
        <v>15</v>
      </c>
      <c r="B14" s="86" t="s">
        <v>274</v>
      </c>
      <c r="C14" s="85" t="s">
        <v>275</v>
      </c>
      <c r="D14" s="87">
        <f>+SUM(E14,+I14)</f>
        <v>19031</v>
      </c>
      <c r="E14" s="87">
        <f>+SUM(G14+H14)</f>
        <v>2417</v>
      </c>
      <c r="F14" s="106">
        <f>IF(D14&gt;0,E14/D14*100,"-")</f>
        <v>12.700331038831381</v>
      </c>
      <c r="G14" s="87">
        <v>2417</v>
      </c>
      <c r="H14" s="87">
        <v>0</v>
      </c>
      <c r="I14" s="87">
        <f>+SUM(K14,+M14,O14+P14)</f>
        <v>16614</v>
      </c>
      <c r="J14" s="88">
        <f>IF(D14&gt;0,I14/D14*100,"-")</f>
        <v>87.299668961168621</v>
      </c>
      <c r="K14" s="87">
        <v>2708</v>
      </c>
      <c r="L14" s="88">
        <f>IF(D14&gt;0,K14/D14*100,"-")</f>
        <v>14.229415164731227</v>
      </c>
      <c r="M14" s="87">
        <v>0</v>
      </c>
      <c r="N14" s="88">
        <f>IF(D14&gt;0,M14/D14*100,"-")</f>
        <v>0</v>
      </c>
      <c r="O14" s="87">
        <v>447</v>
      </c>
      <c r="P14" s="87">
        <f>SUM(Q14:S14)</f>
        <v>13459</v>
      </c>
      <c r="Q14" s="87">
        <v>4637</v>
      </c>
      <c r="R14" s="87">
        <v>8822</v>
      </c>
      <c r="S14" s="87">
        <v>0</v>
      </c>
      <c r="T14" s="88">
        <f>IF(D14&gt;0,P14/D14*100,"-")</f>
        <v>70.721454469024223</v>
      </c>
      <c r="U14" s="87">
        <v>124</v>
      </c>
      <c r="V14" s="85" t="s">
        <v>263</v>
      </c>
      <c r="W14" s="85"/>
      <c r="X14" s="85"/>
      <c r="Y14" s="85"/>
      <c r="Z14" s="85" t="s">
        <v>263</v>
      </c>
      <c r="AA14" s="85"/>
      <c r="AB14" s="85"/>
      <c r="AC14" s="85"/>
      <c r="AD14" s="184" t="s">
        <v>262</v>
      </c>
    </row>
    <row r="15" spans="1:31" ht="13.5" customHeight="1">
      <c r="A15" s="85" t="s">
        <v>15</v>
      </c>
      <c r="B15" s="86" t="s">
        <v>276</v>
      </c>
      <c r="C15" s="85" t="s">
        <v>277</v>
      </c>
      <c r="D15" s="87">
        <f>+SUM(E15,+I15)</f>
        <v>12161</v>
      </c>
      <c r="E15" s="87">
        <f>+SUM(G15+H15)</f>
        <v>1003</v>
      </c>
      <c r="F15" s="106">
        <f>IF(D15&gt;0,E15/D15*100,"-")</f>
        <v>8.247677000246691</v>
      </c>
      <c r="G15" s="87">
        <v>1003</v>
      </c>
      <c r="H15" s="87">
        <v>0</v>
      </c>
      <c r="I15" s="87">
        <f>+SUM(K15,+M15,O15+P15)</f>
        <v>11158</v>
      </c>
      <c r="J15" s="88">
        <f>IF(D15&gt;0,I15/D15*100,"-")</f>
        <v>91.752322999753318</v>
      </c>
      <c r="K15" s="87">
        <v>0</v>
      </c>
      <c r="L15" s="88">
        <f>IF(D15&gt;0,K15/D15*100,"-")</f>
        <v>0</v>
      </c>
      <c r="M15" s="87">
        <v>0</v>
      </c>
      <c r="N15" s="88">
        <f>IF(D15&gt;0,M15/D15*100,"-")</f>
        <v>0</v>
      </c>
      <c r="O15" s="87">
        <v>0</v>
      </c>
      <c r="P15" s="87">
        <f>SUM(Q15:S15)</f>
        <v>11158</v>
      </c>
      <c r="Q15" s="87">
        <v>2541</v>
      </c>
      <c r="R15" s="87">
        <v>8617</v>
      </c>
      <c r="S15" s="87">
        <v>0</v>
      </c>
      <c r="T15" s="88">
        <f>IF(D15&gt;0,P15/D15*100,"-")</f>
        <v>91.752322999753318</v>
      </c>
      <c r="U15" s="87">
        <v>101</v>
      </c>
      <c r="V15" s="85" t="s">
        <v>263</v>
      </c>
      <c r="W15" s="85"/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15</v>
      </c>
      <c r="B16" s="86" t="s">
        <v>278</v>
      </c>
      <c r="C16" s="85" t="s">
        <v>279</v>
      </c>
      <c r="D16" s="87">
        <f>+SUM(E16,+I16)</f>
        <v>32542</v>
      </c>
      <c r="E16" s="87">
        <f>+SUM(G16+H16)</f>
        <v>3291</v>
      </c>
      <c r="F16" s="106">
        <f>IF(D16&gt;0,E16/D16*100,"-")</f>
        <v>10.113084629094708</v>
      </c>
      <c r="G16" s="87">
        <v>3291</v>
      </c>
      <c r="H16" s="87">
        <v>0</v>
      </c>
      <c r="I16" s="87">
        <f>+SUM(K16,+M16,O16+P16)</f>
        <v>29251</v>
      </c>
      <c r="J16" s="88">
        <f>IF(D16&gt;0,I16/D16*100,"-")</f>
        <v>89.886915370905299</v>
      </c>
      <c r="K16" s="87">
        <v>7730</v>
      </c>
      <c r="L16" s="88">
        <f>IF(D16&gt;0,K16/D16*100,"-")</f>
        <v>23.753918013643908</v>
      </c>
      <c r="M16" s="87">
        <v>0</v>
      </c>
      <c r="N16" s="88">
        <f>IF(D16&gt;0,M16/D16*100,"-")</f>
        <v>0</v>
      </c>
      <c r="O16" s="87">
        <v>537</v>
      </c>
      <c r="P16" s="87">
        <f>SUM(Q16:S16)</f>
        <v>20984</v>
      </c>
      <c r="Q16" s="87">
        <v>1391</v>
      </c>
      <c r="R16" s="87">
        <v>19593</v>
      </c>
      <c r="S16" s="87">
        <v>0</v>
      </c>
      <c r="T16" s="88">
        <f>IF(D16&gt;0,P16/D16*100,"-")</f>
        <v>64.48282219900436</v>
      </c>
      <c r="U16" s="87">
        <v>147</v>
      </c>
      <c r="V16" s="85"/>
      <c r="W16" s="85"/>
      <c r="X16" s="85"/>
      <c r="Y16" s="85" t="s">
        <v>263</v>
      </c>
      <c r="Z16" s="85"/>
      <c r="AA16" s="85"/>
      <c r="AB16" s="85"/>
      <c r="AC16" s="85" t="s">
        <v>263</v>
      </c>
      <c r="AD16" s="184" t="s">
        <v>262</v>
      </c>
    </row>
    <row r="17" spans="1:30" ht="13.5" customHeight="1">
      <c r="A17" s="85" t="s">
        <v>15</v>
      </c>
      <c r="B17" s="86" t="s">
        <v>280</v>
      </c>
      <c r="C17" s="85" t="s">
        <v>281</v>
      </c>
      <c r="D17" s="87">
        <f>+SUM(E17,+I17)</f>
        <v>33057</v>
      </c>
      <c r="E17" s="87">
        <f>+SUM(G17+H17)</f>
        <v>4959</v>
      </c>
      <c r="F17" s="106">
        <f>IF(D17&gt;0,E17/D17*100,"-")</f>
        <v>15.001361285053092</v>
      </c>
      <c r="G17" s="87">
        <v>4954</v>
      </c>
      <c r="H17" s="87">
        <v>5</v>
      </c>
      <c r="I17" s="87">
        <f>+SUM(K17,+M17,O17+P17)</f>
        <v>28098</v>
      </c>
      <c r="J17" s="88">
        <f>IF(D17&gt;0,I17/D17*100,"-")</f>
        <v>84.998638714946907</v>
      </c>
      <c r="K17" s="87">
        <v>6302</v>
      </c>
      <c r="L17" s="88">
        <f>IF(D17&gt;0,K17/D17*100,"-")</f>
        <v>19.06404089905315</v>
      </c>
      <c r="M17" s="87">
        <v>0</v>
      </c>
      <c r="N17" s="88">
        <f>IF(D17&gt;0,M17/D17*100,"-")</f>
        <v>0</v>
      </c>
      <c r="O17" s="87">
        <v>3266</v>
      </c>
      <c r="P17" s="87">
        <f>SUM(Q17:S17)</f>
        <v>18530</v>
      </c>
      <c r="Q17" s="87">
        <v>1276</v>
      </c>
      <c r="R17" s="87">
        <v>17254</v>
      </c>
      <c r="S17" s="87">
        <v>0</v>
      </c>
      <c r="T17" s="88">
        <f>IF(D17&gt;0,P17/D17*100,"-")</f>
        <v>56.054693408355263</v>
      </c>
      <c r="U17" s="87">
        <v>369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15</v>
      </c>
      <c r="B18" s="86" t="s">
        <v>282</v>
      </c>
      <c r="C18" s="85" t="s">
        <v>283</v>
      </c>
      <c r="D18" s="87">
        <f>+SUM(E18,+I18)</f>
        <v>25454</v>
      </c>
      <c r="E18" s="87">
        <f>+SUM(G18+H18)</f>
        <v>11099</v>
      </c>
      <c r="F18" s="106">
        <f>IF(D18&gt;0,E18/D18*100,"-")</f>
        <v>43.604148660328434</v>
      </c>
      <c r="G18" s="87">
        <v>10790</v>
      </c>
      <c r="H18" s="87">
        <v>309</v>
      </c>
      <c r="I18" s="87">
        <f>+SUM(K18,+M18,O18+P18)</f>
        <v>14355</v>
      </c>
      <c r="J18" s="88">
        <f>IF(D18&gt;0,I18/D18*100,"-")</f>
        <v>56.395851339671566</v>
      </c>
      <c r="K18" s="87">
        <v>9355</v>
      </c>
      <c r="L18" s="88">
        <f>IF(D18&gt;0,K18/D18*100,"-")</f>
        <v>36.752573269427202</v>
      </c>
      <c r="M18" s="87">
        <v>0</v>
      </c>
      <c r="N18" s="88">
        <f>IF(D18&gt;0,M18/D18*100,"-")</f>
        <v>0</v>
      </c>
      <c r="O18" s="87">
        <v>100</v>
      </c>
      <c r="P18" s="87">
        <f>SUM(Q18:S18)</f>
        <v>4900</v>
      </c>
      <c r="Q18" s="87">
        <v>231</v>
      </c>
      <c r="R18" s="87">
        <v>4669</v>
      </c>
      <c r="S18" s="87">
        <v>0</v>
      </c>
      <c r="T18" s="88">
        <f>IF(D18&gt;0,P18/D18*100,"-")</f>
        <v>19.250412508839474</v>
      </c>
      <c r="U18" s="87">
        <v>381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15</v>
      </c>
      <c r="B19" s="86" t="s">
        <v>284</v>
      </c>
      <c r="C19" s="85" t="s">
        <v>285</v>
      </c>
      <c r="D19" s="87">
        <f>+SUM(E19,+I19)</f>
        <v>2206</v>
      </c>
      <c r="E19" s="87">
        <f>+SUM(G19+H19)</f>
        <v>364</v>
      </c>
      <c r="F19" s="106">
        <f>IF(D19&gt;0,E19/D19*100,"-")</f>
        <v>16.500453309156846</v>
      </c>
      <c r="G19" s="87">
        <v>343</v>
      </c>
      <c r="H19" s="87">
        <v>21</v>
      </c>
      <c r="I19" s="87">
        <f>+SUM(K19,+M19,O19+P19)</f>
        <v>1842</v>
      </c>
      <c r="J19" s="88">
        <f>IF(D19&gt;0,I19/D19*100,"-")</f>
        <v>83.499546690843147</v>
      </c>
      <c r="K19" s="87">
        <v>1231</v>
      </c>
      <c r="L19" s="88">
        <f>IF(D19&gt;0,K19/D19*100,"-")</f>
        <v>55.802357207615593</v>
      </c>
      <c r="M19" s="87">
        <v>0</v>
      </c>
      <c r="N19" s="88">
        <f>IF(D19&gt;0,M19/D19*100,"-")</f>
        <v>0</v>
      </c>
      <c r="O19" s="87">
        <v>0</v>
      </c>
      <c r="P19" s="87">
        <f>SUM(Q19:S19)</f>
        <v>611</v>
      </c>
      <c r="Q19" s="87">
        <v>239</v>
      </c>
      <c r="R19" s="87">
        <v>332</v>
      </c>
      <c r="S19" s="87">
        <v>40</v>
      </c>
      <c r="T19" s="88">
        <f>IF(D19&gt;0,P19/D19*100,"-")</f>
        <v>27.697189483227564</v>
      </c>
      <c r="U19" s="87">
        <v>22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15</v>
      </c>
      <c r="B20" s="86" t="s">
        <v>286</v>
      </c>
      <c r="C20" s="85" t="s">
        <v>287</v>
      </c>
      <c r="D20" s="87">
        <f>+SUM(E20,+I20)</f>
        <v>2974</v>
      </c>
      <c r="E20" s="87">
        <f>+SUM(G20+H20)</f>
        <v>1248</v>
      </c>
      <c r="F20" s="106">
        <f>IF(D20&gt;0,E20/D20*100,"-")</f>
        <v>41.963685272360458</v>
      </c>
      <c r="G20" s="87">
        <v>1248</v>
      </c>
      <c r="H20" s="87">
        <v>0</v>
      </c>
      <c r="I20" s="87">
        <f>+SUM(K20,+M20,O20+P20)</f>
        <v>1726</v>
      </c>
      <c r="J20" s="88">
        <f>IF(D20&gt;0,I20/D20*100,"-")</f>
        <v>58.036314727639535</v>
      </c>
      <c r="K20" s="87">
        <v>0</v>
      </c>
      <c r="L20" s="88">
        <f>IF(D20&gt;0,K20/D20*100,"-")</f>
        <v>0</v>
      </c>
      <c r="M20" s="87">
        <v>0</v>
      </c>
      <c r="N20" s="88">
        <f>IF(D20&gt;0,M20/D20*100,"-")</f>
        <v>0</v>
      </c>
      <c r="O20" s="87">
        <v>139</v>
      </c>
      <c r="P20" s="87">
        <f>SUM(Q20:S20)</f>
        <v>1587</v>
      </c>
      <c r="Q20" s="87">
        <v>0</v>
      </c>
      <c r="R20" s="87">
        <v>1587</v>
      </c>
      <c r="S20" s="87">
        <v>0</v>
      </c>
      <c r="T20" s="88">
        <f>IF(D20&gt;0,P20/D20*100,"-")</f>
        <v>53.36247478143914</v>
      </c>
      <c r="U20" s="87">
        <v>19</v>
      </c>
      <c r="V20" s="85"/>
      <c r="W20" s="85"/>
      <c r="X20" s="85"/>
      <c r="Y20" s="85" t="s">
        <v>263</v>
      </c>
      <c r="Z20" s="85"/>
      <c r="AA20" s="85"/>
      <c r="AB20" s="85"/>
      <c r="AC20" s="85" t="s">
        <v>263</v>
      </c>
      <c r="AD20" s="184" t="s">
        <v>262</v>
      </c>
    </row>
    <row r="21" spans="1:30" ht="13.5" customHeight="1">
      <c r="A21" s="85" t="s">
        <v>15</v>
      </c>
      <c r="B21" s="86" t="s">
        <v>288</v>
      </c>
      <c r="C21" s="85" t="s">
        <v>289</v>
      </c>
      <c r="D21" s="87">
        <f>+SUM(E21,+I21)</f>
        <v>2535</v>
      </c>
      <c r="E21" s="87">
        <f>+SUM(G21+H21)</f>
        <v>182</v>
      </c>
      <c r="F21" s="106">
        <f>IF(D21&gt;0,E21/D21*100,"-")</f>
        <v>7.1794871794871788</v>
      </c>
      <c r="G21" s="87">
        <v>182</v>
      </c>
      <c r="H21" s="87">
        <v>0</v>
      </c>
      <c r="I21" s="87">
        <f>+SUM(K21,+M21,O21+P21)</f>
        <v>2353</v>
      </c>
      <c r="J21" s="88">
        <f>IF(D21&gt;0,I21/D21*100,"-")</f>
        <v>92.820512820512818</v>
      </c>
      <c r="K21" s="87">
        <v>0</v>
      </c>
      <c r="L21" s="88">
        <f>IF(D21&gt;0,K21/D21*100,"-")</f>
        <v>0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2353</v>
      </c>
      <c r="Q21" s="87">
        <v>641</v>
      </c>
      <c r="R21" s="87">
        <v>1712</v>
      </c>
      <c r="S21" s="87">
        <v>0</v>
      </c>
      <c r="T21" s="88">
        <f>IF(D21&gt;0,P21/D21*100,"-")</f>
        <v>92.820512820512818</v>
      </c>
      <c r="U21" s="87">
        <v>16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15</v>
      </c>
      <c r="B22" s="86" t="s">
        <v>290</v>
      </c>
      <c r="C22" s="85" t="s">
        <v>291</v>
      </c>
      <c r="D22" s="87">
        <f>+SUM(E22,+I22)</f>
        <v>2441</v>
      </c>
      <c r="E22" s="87">
        <f>+SUM(G22+H22)</f>
        <v>1516</v>
      </c>
      <c r="F22" s="106">
        <f>IF(D22&gt;0,E22/D22*100,"-")</f>
        <v>62.105694387546087</v>
      </c>
      <c r="G22" s="87">
        <v>1513</v>
      </c>
      <c r="H22" s="87">
        <v>3</v>
      </c>
      <c r="I22" s="87">
        <f>+SUM(K22,+M22,O22+P22)</f>
        <v>925</v>
      </c>
      <c r="J22" s="88">
        <f>IF(D22&gt;0,I22/D22*100,"-")</f>
        <v>37.894305612453913</v>
      </c>
      <c r="K22" s="87">
        <v>0</v>
      </c>
      <c r="L22" s="88">
        <f>IF(D22&gt;0,K22/D22*100,"-")</f>
        <v>0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925</v>
      </c>
      <c r="Q22" s="87">
        <v>277</v>
      </c>
      <c r="R22" s="87">
        <v>648</v>
      </c>
      <c r="S22" s="87">
        <v>0</v>
      </c>
      <c r="T22" s="88">
        <f>IF(D22&gt;0,P22/D22*100,"-")</f>
        <v>37.894305612453913</v>
      </c>
      <c r="U22" s="87">
        <v>5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15</v>
      </c>
      <c r="B23" s="86" t="s">
        <v>292</v>
      </c>
      <c r="C23" s="85" t="s">
        <v>293</v>
      </c>
      <c r="D23" s="87">
        <f>+SUM(E23,+I23)</f>
        <v>1207</v>
      </c>
      <c r="E23" s="87">
        <f>+SUM(G23+H23)</f>
        <v>460</v>
      </c>
      <c r="F23" s="106">
        <f>IF(D23&gt;0,E23/D23*100,"-")</f>
        <v>38.111019055509523</v>
      </c>
      <c r="G23" s="87">
        <v>460</v>
      </c>
      <c r="H23" s="87">
        <v>0</v>
      </c>
      <c r="I23" s="87">
        <f>+SUM(K23,+M23,O23+P23)</f>
        <v>747</v>
      </c>
      <c r="J23" s="88">
        <f>IF(D23&gt;0,I23/D23*100,"-")</f>
        <v>61.88898094449047</v>
      </c>
      <c r="K23" s="87">
        <v>0</v>
      </c>
      <c r="L23" s="88">
        <f>IF(D23&gt;0,K23/D23*100,"-")</f>
        <v>0</v>
      </c>
      <c r="M23" s="87">
        <v>0</v>
      </c>
      <c r="N23" s="88">
        <f>IF(D23&gt;0,M23/D23*100,"-")</f>
        <v>0</v>
      </c>
      <c r="O23" s="87">
        <v>0</v>
      </c>
      <c r="P23" s="87">
        <f>SUM(Q23:S23)</f>
        <v>747</v>
      </c>
      <c r="Q23" s="87">
        <v>13</v>
      </c>
      <c r="R23" s="87">
        <v>734</v>
      </c>
      <c r="S23" s="87">
        <v>0</v>
      </c>
      <c r="T23" s="88">
        <f>IF(D23&gt;0,P23/D23*100,"-")</f>
        <v>61.88898094449047</v>
      </c>
      <c r="U23" s="87">
        <v>13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15</v>
      </c>
      <c r="B24" s="86" t="s">
        <v>294</v>
      </c>
      <c r="C24" s="85" t="s">
        <v>295</v>
      </c>
      <c r="D24" s="87">
        <f>+SUM(E24,+I24)</f>
        <v>823</v>
      </c>
      <c r="E24" s="87">
        <f>+SUM(G24+H24)</f>
        <v>227</v>
      </c>
      <c r="F24" s="106">
        <f>IF(D24&gt;0,E24/D24*100,"-")</f>
        <v>27.582017010935601</v>
      </c>
      <c r="G24" s="87">
        <v>227</v>
      </c>
      <c r="H24" s="87">
        <v>0</v>
      </c>
      <c r="I24" s="87">
        <f>+SUM(K24,+M24,O24+P24)</f>
        <v>596</v>
      </c>
      <c r="J24" s="88">
        <f>IF(D24&gt;0,I24/D24*100,"-")</f>
        <v>72.417982989064399</v>
      </c>
      <c r="K24" s="87">
        <v>0</v>
      </c>
      <c r="L24" s="88">
        <f>IF(D24&gt;0,K24/D24*100,"-")</f>
        <v>0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596</v>
      </c>
      <c r="Q24" s="87">
        <v>0</v>
      </c>
      <c r="R24" s="87">
        <v>596</v>
      </c>
      <c r="S24" s="87">
        <v>0</v>
      </c>
      <c r="T24" s="88">
        <f>IF(D24&gt;0,P24/D24*100,"-")</f>
        <v>72.417982989064399</v>
      </c>
      <c r="U24" s="87">
        <v>6</v>
      </c>
      <c r="V24" s="85"/>
      <c r="W24" s="85"/>
      <c r="X24" s="85"/>
      <c r="Y24" s="85" t="s">
        <v>263</v>
      </c>
      <c r="Z24" s="85"/>
      <c r="AA24" s="85"/>
      <c r="AB24" s="85"/>
      <c r="AC24" s="85" t="s">
        <v>263</v>
      </c>
      <c r="AD24" s="184" t="s">
        <v>262</v>
      </c>
    </row>
    <row r="25" spans="1:30" ht="13.5" customHeight="1">
      <c r="A25" s="85" t="s">
        <v>15</v>
      </c>
      <c r="B25" s="86" t="s">
        <v>296</v>
      </c>
      <c r="C25" s="85" t="s">
        <v>297</v>
      </c>
      <c r="D25" s="87">
        <f>+SUM(E25,+I25)</f>
        <v>3631</v>
      </c>
      <c r="E25" s="87">
        <f>+SUM(G25+H25)</f>
        <v>743</v>
      </c>
      <c r="F25" s="106">
        <f>IF(D25&gt;0,E25/D25*100,"-")</f>
        <v>20.462682456623522</v>
      </c>
      <c r="G25" s="87">
        <v>743</v>
      </c>
      <c r="H25" s="87">
        <v>0</v>
      </c>
      <c r="I25" s="87">
        <f>+SUM(K25,+M25,O25+P25)</f>
        <v>2888</v>
      </c>
      <c r="J25" s="88">
        <f>IF(D25&gt;0,I25/D25*100,"-")</f>
        <v>79.537317543376489</v>
      </c>
      <c r="K25" s="87">
        <v>2692</v>
      </c>
      <c r="L25" s="88">
        <f>IF(D25&gt;0,K25/D25*100,"-")</f>
        <v>74.139355549435422</v>
      </c>
      <c r="M25" s="87">
        <v>0</v>
      </c>
      <c r="N25" s="88">
        <f>IF(D25&gt;0,M25/D25*100,"-")</f>
        <v>0</v>
      </c>
      <c r="O25" s="87">
        <v>0</v>
      </c>
      <c r="P25" s="87">
        <f>SUM(Q25:S25)</f>
        <v>196</v>
      </c>
      <c r="Q25" s="87">
        <v>5</v>
      </c>
      <c r="R25" s="87">
        <v>191</v>
      </c>
      <c r="S25" s="87">
        <v>0</v>
      </c>
      <c r="T25" s="88">
        <f>IF(D25&gt;0,P25/D25*100,"-")</f>
        <v>5.3979619939410632</v>
      </c>
      <c r="U25" s="87">
        <v>96</v>
      </c>
      <c r="V25" s="85" t="s">
        <v>263</v>
      </c>
      <c r="W25" s="85"/>
      <c r="X25" s="85"/>
      <c r="Y25" s="85"/>
      <c r="Z25" s="85" t="s">
        <v>263</v>
      </c>
      <c r="AA25" s="85"/>
      <c r="AB25" s="85"/>
      <c r="AC25" s="85"/>
      <c r="AD25" s="184" t="s">
        <v>262</v>
      </c>
    </row>
    <row r="26" spans="1:30" ht="13.5" customHeight="1">
      <c r="A26" s="85" t="s">
        <v>15</v>
      </c>
      <c r="B26" s="86" t="s">
        <v>298</v>
      </c>
      <c r="C26" s="85" t="s">
        <v>299</v>
      </c>
      <c r="D26" s="87">
        <f>+SUM(E26,+I26)</f>
        <v>3301</v>
      </c>
      <c r="E26" s="87">
        <f>+SUM(G26+H26)</f>
        <v>1450</v>
      </c>
      <c r="F26" s="106">
        <f>IF(D26&gt;0,E26/D26*100,"-")</f>
        <v>43.926083005149948</v>
      </c>
      <c r="G26" s="87">
        <v>1450</v>
      </c>
      <c r="H26" s="87">
        <v>0</v>
      </c>
      <c r="I26" s="87">
        <f>+SUM(K26,+M26,O26+P26)</f>
        <v>1851</v>
      </c>
      <c r="J26" s="88">
        <f>IF(D26&gt;0,I26/D26*100,"-")</f>
        <v>56.073916994850052</v>
      </c>
      <c r="K26" s="87">
        <v>0</v>
      </c>
      <c r="L26" s="88">
        <f>IF(D26&gt;0,K26/D26*100,"-")</f>
        <v>0</v>
      </c>
      <c r="M26" s="87">
        <v>0</v>
      </c>
      <c r="N26" s="88">
        <f>IF(D26&gt;0,M26/D26*100,"-")</f>
        <v>0</v>
      </c>
      <c r="O26" s="87">
        <v>0</v>
      </c>
      <c r="P26" s="87">
        <f>SUM(Q26:S26)</f>
        <v>1851</v>
      </c>
      <c r="Q26" s="87">
        <v>128</v>
      </c>
      <c r="R26" s="87">
        <v>1723</v>
      </c>
      <c r="S26" s="87">
        <v>0</v>
      </c>
      <c r="T26" s="88">
        <f>IF(D26&gt;0,P26/D26*100,"-")</f>
        <v>56.073916994850052</v>
      </c>
      <c r="U26" s="87">
        <v>34</v>
      </c>
      <c r="V26" s="85" t="s">
        <v>263</v>
      </c>
      <c r="W26" s="85"/>
      <c r="X26" s="85"/>
      <c r="Y26" s="85"/>
      <c r="Z26" s="85" t="s">
        <v>263</v>
      </c>
      <c r="AA26" s="85"/>
      <c r="AB26" s="85"/>
      <c r="AC26" s="85"/>
      <c r="AD26" s="184" t="s">
        <v>262</v>
      </c>
    </row>
    <row r="27" spans="1:30" ht="13.5" customHeight="1">
      <c r="A27" s="85" t="s">
        <v>15</v>
      </c>
      <c r="B27" s="86" t="s">
        <v>300</v>
      </c>
      <c r="C27" s="85" t="s">
        <v>301</v>
      </c>
      <c r="D27" s="87">
        <f>+SUM(E27,+I27)</f>
        <v>3189</v>
      </c>
      <c r="E27" s="87">
        <f>+SUM(G27+H27)</f>
        <v>1349</v>
      </c>
      <c r="F27" s="106">
        <f>IF(D27&gt;0,E27/D27*100,"-")</f>
        <v>42.301661962997805</v>
      </c>
      <c r="G27" s="87">
        <v>1349</v>
      </c>
      <c r="H27" s="87">
        <v>0</v>
      </c>
      <c r="I27" s="87">
        <f>+SUM(K27,+M27,O27+P27)</f>
        <v>1840</v>
      </c>
      <c r="J27" s="88">
        <f>IF(D27&gt;0,I27/D27*100,"-")</f>
        <v>57.698338037002195</v>
      </c>
      <c r="K27" s="87">
        <v>0</v>
      </c>
      <c r="L27" s="88">
        <f>IF(D27&gt;0,K27/D27*100,"-")</f>
        <v>0</v>
      </c>
      <c r="M27" s="87">
        <v>0</v>
      </c>
      <c r="N27" s="88">
        <f>IF(D27&gt;0,M27/D27*100,"-")</f>
        <v>0</v>
      </c>
      <c r="O27" s="87">
        <v>0</v>
      </c>
      <c r="P27" s="87">
        <f>SUM(Q27:S27)</f>
        <v>1840</v>
      </c>
      <c r="Q27" s="87">
        <v>481</v>
      </c>
      <c r="R27" s="87">
        <v>1359</v>
      </c>
      <c r="S27" s="87">
        <v>0</v>
      </c>
      <c r="T27" s="88">
        <f>IF(D27&gt;0,P27/D27*100,"-")</f>
        <v>57.698338037002195</v>
      </c>
      <c r="U27" s="87">
        <v>36</v>
      </c>
      <c r="V27" s="85" t="s">
        <v>263</v>
      </c>
      <c r="W27" s="85"/>
      <c r="X27" s="85"/>
      <c r="Y27" s="85"/>
      <c r="Z27" s="85" t="s">
        <v>263</v>
      </c>
      <c r="AA27" s="85"/>
      <c r="AB27" s="85"/>
      <c r="AC27" s="85"/>
      <c r="AD27" s="184" t="s">
        <v>262</v>
      </c>
    </row>
    <row r="28" spans="1:30" ht="13.5" customHeight="1">
      <c r="A28" s="85" t="s">
        <v>15</v>
      </c>
      <c r="B28" s="86" t="s">
        <v>302</v>
      </c>
      <c r="C28" s="85" t="s">
        <v>303</v>
      </c>
      <c r="D28" s="87">
        <f>+SUM(E28,+I28)</f>
        <v>3638</v>
      </c>
      <c r="E28" s="87">
        <f>+SUM(G28+H28)</f>
        <v>729</v>
      </c>
      <c r="F28" s="106">
        <f>IF(D28&gt;0,E28/D28*100,"-")</f>
        <v>20.038482682792743</v>
      </c>
      <c r="G28" s="87">
        <v>729</v>
      </c>
      <c r="H28" s="87">
        <v>0</v>
      </c>
      <c r="I28" s="87">
        <f>+SUM(K28,+M28,O28+P28)</f>
        <v>2909</v>
      </c>
      <c r="J28" s="88">
        <f>IF(D28&gt;0,I28/D28*100,"-")</f>
        <v>79.961517317207253</v>
      </c>
      <c r="K28" s="87">
        <v>1880</v>
      </c>
      <c r="L28" s="88">
        <f>IF(D28&gt;0,K28/D28*100,"-")</f>
        <v>51.67674546454095</v>
      </c>
      <c r="M28" s="87">
        <v>0</v>
      </c>
      <c r="N28" s="88">
        <f>IF(D28&gt;0,M28/D28*100,"-")</f>
        <v>0</v>
      </c>
      <c r="O28" s="87">
        <v>497</v>
      </c>
      <c r="P28" s="87">
        <f>SUM(Q28:S28)</f>
        <v>532</v>
      </c>
      <c r="Q28" s="87">
        <v>0</v>
      </c>
      <c r="R28" s="87">
        <v>497</v>
      </c>
      <c r="S28" s="87">
        <v>35</v>
      </c>
      <c r="T28" s="88">
        <f>IF(D28&gt;0,P28/D28*100,"-")</f>
        <v>14.62341946124244</v>
      </c>
      <c r="U28" s="87">
        <v>39</v>
      </c>
      <c r="V28" s="85" t="s">
        <v>263</v>
      </c>
      <c r="W28" s="85"/>
      <c r="X28" s="85"/>
      <c r="Y28" s="85"/>
      <c r="Z28" s="85" t="s">
        <v>263</v>
      </c>
      <c r="AA28" s="85"/>
      <c r="AB28" s="85"/>
      <c r="AC28" s="85"/>
      <c r="AD28" s="184" t="s">
        <v>262</v>
      </c>
    </row>
    <row r="29" spans="1:30" ht="13.5" customHeight="1">
      <c r="A29" s="85" t="s">
        <v>15</v>
      </c>
      <c r="B29" s="86" t="s">
        <v>304</v>
      </c>
      <c r="C29" s="85" t="s">
        <v>305</v>
      </c>
      <c r="D29" s="87">
        <f>+SUM(E29,+I29)</f>
        <v>360</v>
      </c>
      <c r="E29" s="87">
        <f>+SUM(G29+H29)</f>
        <v>75</v>
      </c>
      <c r="F29" s="106">
        <f>IF(D29&gt;0,E29/D29*100,"-")</f>
        <v>20.833333333333336</v>
      </c>
      <c r="G29" s="87">
        <v>75</v>
      </c>
      <c r="H29" s="87">
        <v>0</v>
      </c>
      <c r="I29" s="87">
        <f>+SUM(K29,+M29,O29+P29)</f>
        <v>285</v>
      </c>
      <c r="J29" s="88">
        <f>IF(D29&gt;0,I29/D29*100,"-")</f>
        <v>79.166666666666657</v>
      </c>
      <c r="K29" s="87">
        <v>0</v>
      </c>
      <c r="L29" s="88">
        <f>IF(D29&gt;0,K29/D29*100,"-")</f>
        <v>0</v>
      </c>
      <c r="M29" s="87">
        <v>0</v>
      </c>
      <c r="N29" s="88">
        <f>IF(D29&gt;0,M29/D29*100,"-")</f>
        <v>0</v>
      </c>
      <c r="O29" s="87">
        <v>0</v>
      </c>
      <c r="P29" s="87">
        <f>SUM(Q29:S29)</f>
        <v>285</v>
      </c>
      <c r="Q29" s="87">
        <v>0</v>
      </c>
      <c r="R29" s="87">
        <v>270</v>
      </c>
      <c r="S29" s="87">
        <v>15</v>
      </c>
      <c r="T29" s="88">
        <f>IF(D29&gt;0,P29/D29*100,"-")</f>
        <v>79.166666666666657</v>
      </c>
      <c r="U29" s="87">
        <v>3</v>
      </c>
      <c r="V29" s="85" t="s">
        <v>263</v>
      </c>
      <c r="W29" s="85"/>
      <c r="X29" s="85"/>
      <c r="Y29" s="85"/>
      <c r="Z29" s="85" t="s">
        <v>263</v>
      </c>
      <c r="AA29" s="85"/>
      <c r="AB29" s="85"/>
      <c r="AC29" s="85"/>
      <c r="AD29" s="184" t="s">
        <v>262</v>
      </c>
    </row>
    <row r="30" spans="1:30" ht="13.5" customHeight="1">
      <c r="A30" s="85" t="s">
        <v>15</v>
      </c>
      <c r="B30" s="86" t="s">
        <v>306</v>
      </c>
      <c r="C30" s="85" t="s">
        <v>307</v>
      </c>
      <c r="D30" s="87">
        <f>+SUM(E30,+I30)</f>
        <v>21602</v>
      </c>
      <c r="E30" s="87">
        <f>+SUM(G30+H30)</f>
        <v>923</v>
      </c>
      <c r="F30" s="106">
        <f>IF(D30&gt;0,E30/D30*100,"-")</f>
        <v>4.2727525229145451</v>
      </c>
      <c r="G30" s="87">
        <v>923</v>
      </c>
      <c r="H30" s="87">
        <v>0</v>
      </c>
      <c r="I30" s="87">
        <f>+SUM(K30,+M30,O30+P30)</f>
        <v>20679</v>
      </c>
      <c r="J30" s="88">
        <f>IF(D30&gt;0,I30/D30*100,"-")</f>
        <v>95.727247477085456</v>
      </c>
      <c r="K30" s="87">
        <v>3933</v>
      </c>
      <c r="L30" s="88">
        <f>IF(D30&gt;0,K30/D30*100,"-")</f>
        <v>18.206647532635866</v>
      </c>
      <c r="M30" s="87">
        <v>0</v>
      </c>
      <c r="N30" s="88">
        <f>IF(D30&gt;0,M30/D30*100,"-")</f>
        <v>0</v>
      </c>
      <c r="O30" s="87">
        <v>543</v>
      </c>
      <c r="P30" s="87">
        <f>SUM(Q30:S30)</f>
        <v>16203</v>
      </c>
      <c r="Q30" s="87">
        <v>1782</v>
      </c>
      <c r="R30" s="87">
        <v>14421</v>
      </c>
      <c r="S30" s="87">
        <v>0</v>
      </c>
      <c r="T30" s="88">
        <f>IF(D30&gt;0,P30/D30*100,"-")</f>
        <v>75.006943801499858</v>
      </c>
      <c r="U30" s="87">
        <v>33</v>
      </c>
      <c r="V30" s="85" t="s">
        <v>263</v>
      </c>
      <c r="W30" s="85"/>
      <c r="X30" s="85"/>
      <c r="Y30" s="85"/>
      <c r="Z30" s="85" t="s">
        <v>263</v>
      </c>
      <c r="AA30" s="85"/>
      <c r="AB30" s="85"/>
      <c r="AC30" s="85"/>
      <c r="AD30" s="184" t="s">
        <v>262</v>
      </c>
    </row>
    <row r="31" spans="1:30" ht="13.5" customHeight="1">
      <c r="A31" s="85" t="s">
        <v>15</v>
      </c>
      <c r="B31" s="86" t="s">
        <v>308</v>
      </c>
      <c r="C31" s="85" t="s">
        <v>309</v>
      </c>
      <c r="D31" s="87">
        <f>+SUM(E31,+I31)</f>
        <v>4833</v>
      </c>
      <c r="E31" s="87">
        <f>+SUM(G31+H31)</f>
        <v>1057</v>
      </c>
      <c r="F31" s="106">
        <f>IF(D31&gt;0,E31/D31*100,"-")</f>
        <v>21.87047382578109</v>
      </c>
      <c r="G31" s="87">
        <v>1057</v>
      </c>
      <c r="H31" s="87">
        <v>0</v>
      </c>
      <c r="I31" s="87">
        <f>+SUM(K31,+M31,O31+P31)</f>
        <v>3776</v>
      </c>
      <c r="J31" s="88">
        <f>IF(D31&gt;0,I31/D31*100,"-")</f>
        <v>78.12952617421891</v>
      </c>
      <c r="K31" s="87">
        <v>0</v>
      </c>
      <c r="L31" s="88">
        <f>IF(D31&gt;0,K31/D31*100,"-")</f>
        <v>0</v>
      </c>
      <c r="M31" s="87">
        <v>0</v>
      </c>
      <c r="N31" s="88">
        <f>IF(D31&gt;0,M31/D31*100,"-")</f>
        <v>0</v>
      </c>
      <c r="O31" s="87">
        <v>620</v>
      </c>
      <c r="P31" s="87">
        <f>SUM(Q31:S31)</f>
        <v>3156</v>
      </c>
      <c r="Q31" s="87">
        <v>0</v>
      </c>
      <c r="R31" s="87">
        <v>2300</v>
      </c>
      <c r="S31" s="87">
        <v>856</v>
      </c>
      <c r="T31" s="88">
        <f>IF(D31&gt;0,P31/D31*100,"-")</f>
        <v>65.301055245189318</v>
      </c>
      <c r="U31" s="87">
        <v>33</v>
      </c>
      <c r="V31" s="85" t="s">
        <v>263</v>
      </c>
      <c r="W31" s="85"/>
      <c r="X31" s="85"/>
      <c r="Y31" s="85"/>
      <c r="Z31" s="85" t="s">
        <v>263</v>
      </c>
      <c r="AA31" s="85"/>
      <c r="AB31" s="85"/>
      <c r="AC31" s="85"/>
      <c r="AD31" s="184" t="s">
        <v>262</v>
      </c>
    </row>
    <row r="32" spans="1:30" ht="13.5" customHeight="1">
      <c r="A32" s="85" t="s">
        <v>15</v>
      </c>
      <c r="B32" s="86" t="s">
        <v>310</v>
      </c>
      <c r="C32" s="85" t="s">
        <v>311</v>
      </c>
      <c r="D32" s="87">
        <f>+SUM(E32,+I32)</f>
        <v>6164</v>
      </c>
      <c r="E32" s="87">
        <f>+SUM(G32+H32)</f>
        <v>2273</v>
      </c>
      <c r="F32" s="106">
        <f>IF(D32&gt;0,E32/D32*100,"-")</f>
        <v>36.875405580791693</v>
      </c>
      <c r="G32" s="87">
        <v>2273</v>
      </c>
      <c r="H32" s="87">
        <v>0</v>
      </c>
      <c r="I32" s="87">
        <f>+SUM(K32,+M32,O32+P32)</f>
        <v>3891</v>
      </c>
      <c r="J32" s="88">
        <f>IF(D32&gt;0,I32/D32*100,"-")</f>
        <v>63.1245944192083</v>
      </c>
      <c r="K32" s="87">
        <v>0</v>
      </c>
      <c r="L32" s="88">
        <f>IF(D32&gt;0,K32/D32*100,"-")</f>
        <v>0</v>
      </c>
      <c r="M32" s="87">
        <v>0</v>
      </c>
      <c r="N32" s="88">
        <f>IF(D32&gt;0,M32/D32*100,"-")</f>
        <v>0</v>
      </c>
      <c r="O32" s="87">
        <v>767</v>
      </c>
      <c r="P32" s="87">
        <f>SUM(Q32:S32)</f>
        <v>3124</v>
      </c>
      <c r="Q32" s="87">
        <v>433</v>
      </c>
      <c r="R32" s="87">
        <v>2691</v>
      </c>
      <c r="S32" s="87">
        <v>0</v>
      </c>
      <c r="T32" s="88">
        <f>IF(D32&gt;0,P32/D32*100,"-")</f>
        <v>50.681375730045431</v>
      </c>
      <c r="U32" s="87">
        <v>42</v>
      </c>
      <c r="V32" s="85"/>
      <c r="W32" s="85"/>
      <c r="X32" s="85"/>
      <c r="Y32" s="85" t="s">
        <v>263</v>
      </c>
      <c r="Z32" s="85"/>
      <c r="AA32" s="85"/>
      <c r="AB32" s="85"/>
      <c r="AC32" s="85" t="s">
        <v>263</v>
      </c>
      <c r="AD32" s="184" t="s">
        <v>262</v>
      </c>
    </row>
    <row r="33" spans="1:30" ht="13.5" customHeight="1">
      <c r="A33" s="85" t="s">
        <v>15</v>
      </c>
      <c r="B33" s="86" t="s">
        <v>312</v>
      </c>
      <c r="C33" s="85" t="s">
        <v>313</v>
      </c>
      <c r="D33" s="87">
        <f>+SUM(E33,+I33)</f>
        <v>12285</v>
      </c>
      <c r="E33" s="87">
        <f>+SUM(G33+H33)</f>
        <v>4152</v>
      </c>
      <c r="F33" s="106">
        <f>IF(D33&gt;0,E33/D33*100,"-")</f>
        <v>33.797313797313798</v>
      </c>
      <c r="G33" s="87">
        <v>4152</v>
      </c>
      <c r="H33" s="87">
        <v>0</v>
      </c>
      <c r="I33" s="87">
        <f>+SUM(K33,+M33,O33+P33)</f>
        <v>8133</v>
      </c>
      <c r="J33" s="88">
        <f>IF(D33&gt;0,I33/D33*100,"-")</f>
        <v>66.202686202686195</v>
      </c>
      <c r="K33" s="87">
        <v>0</v>
      </c>
      <c r="L33" s="88">
        <f>IF(D33&gt;0,K33/D33*100,"-")</f>
        <v>0</v>
      </c>
      <c r="M33" s="87">
        <v>0</v>
      </c>
      <c r="N33" s="88">
        <f>IF(D33&gt;0,M33/D33*100,"-")</f>
        <v>0</v>
      </c>
      <c r="O33" s="87">
        <v>412</v>
      </c>
      <c r="P33" s="87">
        <f>SUM(Q33:S33)</f>
        <v>7721</v>
      </c>
      <c r="Q33" s="87">
        <v>0</v>
      </c>
      <c r="R33" s="87">
        <v>7721</v>
      </c>
      <c r="S33" s="87">
        <v>0</v>
      </c>
      <c r="T33" s="88">
        <f>IF(D33&gt;0,P33/D33*100,"-")</f>
        <v>62.849002849002844</v>
      </c>
      <c r="U33" s="87">
        <v>59</v>
      </c>
      <c r="V33" s="85" t="s">
        <v>263</v>
      </c>
      <c r="W33" s="85"/>
      <c r="X33" s="85"/>
      <c r="Y33" s="85"/>
      <c r="Z33" s="85" t="s">
        <v>263</v>
      </c>
      <c r="AA33" s="85"/>
      <c r="AB33" s="85"/>
      <c r="AC33" s="85"/>
      <c r="AD33" s="184" t="s">
        <v>262</v>
      </c>
    </row>
    <row r="34" spans="1:30" ht="13.5" customHeight="1">
      <c r="A34" s="85" t="s">
        <v>15</v>
      </c>
      <c r="B34" s="86" t="s">
        <v>314</v>
      </c>
      <c r="C34" s="85" t="s">
        <v>315</v>
      </c>
      <c r="D34" s="87">
        <f>+SUM(E34,+I34)</f>
        <v>5130</v>
      </c>
      <c r="E34" s="87">
        <f>+SUM(G34+H34)</f>
        <v>1877</v>
      </c>
      <c r="F34" s="106">
        <f>IF(D34&gt;0,E34/D34*100,"-")</f>
        <v>36.588693957115012</v>
      </c>
      <c r="G34" s="87">
        <v>1877</v>
      </c>
      <c r="H34" s="87">
        <v>0</v>
      </c>
      <c r="I34" s="87">
        <f>+SUM(K34,+M34,O34+P34)</f>
        <v>3253</v>
      </c>
      <c r="J34" s="88">
        <f>IF(D34&gt;0,I34/D34*100,"-")</f>
        <v>63.411306042884988</v>
      </c>
      <c r="K34" s="87">
        <v>1968</v>
      </c>
      <c r="L34" s="88">
        <f>IF(D34&gt;0,K34/D34*100,"-")</f>
        <v>38.362573099415201</v>
      </c>
      <c r="M34" s="87">
        <v>0</v>
      </c>
      <c r="N34" s="88">
        <f>IF(D34&gt;0,M34/D34*100,"-")</f>
        <v>0</v>
      </c>
      <c r="O34" s="87">
        <v>0</v>
      </c>
      <c r="P34" s="87">
        <f>SUM(Q34:S34)</f>
        <v>1285</v>
      </c>
      <c r="Q34" s="87">
        <v>645</v>
      </c>
      <c r="R34" s="87">
        <v>640</v>
      </c>
      <c r="S34" s="87">
        <v>0</v>
      </c>
      <c r="T34" s="88">
        <f>IF(D34&gt;0,P34/D34*100,"-")</f>
        <v>25.048732943469787</v>
      </c>
      <c r="U34" s="87">
        <v>16</v>
      </c>
      <c r="V34" s="85" t="s">
        <v>263</v>
      </c>
      <c r="W34" s="85"/>
      <c r="X34" s="85"/>
      <c r="Y34" s="85"/>
      <c r="Z34" s="85" t="s">
        <v>263</v>
      </c>
      <c r="AA34" s="85"/>
      <c r="AB34" s="85"/>
      <c r="AC34" s="85"/>
      <c r="AD34" s="184" t="s">
        <v>262</v>
      </c>
    </row>
    <row r="35" spans="1:30" ht="13.5" customHeight="1">
      <c r="A35" s="85" t="s">
        <v>15</v>
      </c>
      <c r="B35" s="86" t="s">
        <v>316</v>
      </c>
      <c r="C35" s="85" t="s">
        <v>317</v>
      </c>
      <c r="D35" s="87">
        <f>+SUM(E35,+I35)</f>
        <v>3270</v>
      </c>
      <c r="E35" s="87">
        <f>+SUM(G35+H35)</f>
        <v>921</v>
      </c>
      <c r="F35" s="106">
        <f>IF(D35&gt;0,E35/D35*100,"-")</f>
        <v>28.165137614678898</v>
      </c>
      <c r="G35" s="87">
        <v>921</v>
      </c>
      <c r="H35" s="87">
        <v>0</v>
      </c>
      <c r="I35" s="87">
        <f>+SUM(K35,+M35,O35+P35)</f>
        <v>2349</v>
      </c>
      <c r="J35" s="88">
        <f>IF(D35&gt;0,I35/D35*100,"-")</f>
        <v>71.834862385321102</v>
      </c>
      <c r="K35" s="87">
        <v>967</v>
      </c>
      <c r="L35" s="88">
        <f>IF(D35&gt;0,K35/D35*100,"-")</f>
        <v>29.571865443425079</v>
      </c>
      <c r="M35" s="87">
        <v>0</v>
      </c>
      <c r="N35" s="88">
        <f>IF(D35&gt;0,M35/D35*100,"-")</f>
        <v>0</v>
      </c>
      <c r="O35" s="87">
        <v>325</v>
      </c>
      <c r="P35" s="87">
        <f>SUM(Q35:S35)</f>
        <v>1057</v>
      </c>
      <c r="Q35" s="87">
        <v>0</v>
      </c>
      <c r="R35" s="87">
        <v>1057</v>
      </c>
      <c r="S35" s="87">
        <v>0</v>
      </c>
      <c r="T35" s="88">
        <f>IF(D35&gt;0,P35/D35*100,"-")</f>
        <v>32.324159021406729</v>
      </c>
      <c r="U35" s="87">
        <v>11</v>
      </c>
      <c r="V35" s="85" t="s">
        <v>263</v>
      </c>
      <c r="W35" s="85"/>
      <c r="X35" s="85"/>
      <c r="Y35" s="85"/>
      <c r="Z35" s="85" t="s">
        <v>263</v>
      </c>
      <c r="AA35" s="85"/>
      <c r="AB35" s="85"/>
      <c r="AC35" s="85"/>
      <c r="AD35" s="184" t="s">
        <v>262</v>
      </c>
    </row>
    <row r="36" spans="1:30" ht="13.5" customHeight="1">
      <c r="A36" s="85" t="s">
        <v>15</v>
      </c>
      <c r="B36" s="86" t="s">
        <v>318</v>
      </c>
      <c r="C36" s="85" t="s">
        <v>319</v>
      </c>
      <c r="D36" s="87">
        <f>+SUM(E36,+I36)</f>
        <v>4823</v>
      </c>
      <c r="E36" s="87">
        <f>+SUM(G36+H36)</f>
        <v>752</v>
      </c>
      <c r="F36" s="106">
        <f>IF(D36&gt;0,E36/D36*100,"-")</f>
        <v>15.591955214596723</v>
      </c>
      <c r="G36" s="87">
        <v>752</v>
      </c>
      <c r="H36" s="87">
        <v>0</v>
      </c>
      <c r="I36" s="87">
        <f>+SUM(K36,+M36,O36+P36)</f>
        <v>4071</v>
      </c>
      <c r="J36" s="88">
        <f>IF(D36&gt;0,I36/D36*100,"-")</f>
        <v>84.408044785403277</v>
      </c>
      <c r="K36" s="87">
        <v>0</v>
      </c>
      <c r="L36" s="88">
        <f>IF(D36&gt;0,K36/D36*100,"-")</f>
        <v>0</v>
      </c>
      <c r="M36" s="87">
        <v>0</v>
      </c>
      <c r="N36" s="88">
        <f>IF(D36&gt;0,M36/D36*100,"-")</f>
        <v>0</v>
      </c>
      <c r="O36" s="87">
        <v>0</v>
      </c>
      <c r="P36" s="87">
        <f>SUM(Q36:S36)</f>
        <v>4071</v>
      </c>
      <c r="Q36" s="87">
        <v>1227</v>
      </c>
      <c r="R36" s="87">
        <v>2844</v>
      </c>
      <c r="S36" s="87">
        <v>0</v>
      </c>
      <c r="T36" s="88">
        <f>IF(D36&gt;0,P36/D36*100,"-")</f>
        <v>84.408044785403277</v>
      </c>
      <c r="U36" s="87">
        <v>24</v>
      </c>
      <c r="V36" s="85" t="s">
        <v>263</v>
      </c>
      <c r="W36" s="85"/>
      <c r="X36" s="85"/>
      <c r="Y36" s="85"/>
      <c r="Z36" s="85" t="s">
        <v>263</v>
      </c>
      <c r="AA36" s="85"/>
      <c r="AB36" s="85"/>
      <c r="AC36" s="85"/>
      <c r="AD36" s="184" t="s">
        <v>262</v>
      </c>
    </row>
    <row r="37" spans="1:30" ht="13.5" customHeight="1">
      <c r="A37" s="85" t="s">
        <v>15</v>
      </c>
      <c r="B37" s="86" t="s">
        <v>320</v>
      </c>
      <c r="C37" s="85" t="s">
        <v>321</v>
      </c>
      <c r="D37" s="87">
        <f>+SUM(E37,+I37)</f>
        <v>5382</v>
      </c>
      <c r="E37" s="87">
        <f>+SUM(G37+H37)</f>
        <v>100</v>
      </c>
      <c r="F37" s="106">
        <f>IF(D37&gt;0,E37/D37*100,"-")</f>
        <v>1.8580453363062059</v>
      </c>
      <c r="G37" s="87">
        <v>100</v>
      </c>
      <c r="H37" s="87">
        <v>0</v>
      </c>
      <c r="I37" s="87">
        <f>+SUM(K37,+M37,O37+P37)</f>
        <v>5282</v>
      </c>
      <c r="J37" s="88">
        <f>IF(D37&gt;0,I37/D37*100,"-")</f>
        <v>98.141954663693795</v>
      </c>
      <c r="K37" s="87">
        <v>0</v>
      </c>
      <c r="L37" s="88">
        <f>IF(D37&gt;0,K37/D37*100,"-")</f>
        <v>0</v>
      </c>
      <c r="M37" s="87">
        <v>0</v>
      </c>
      <c r="N37" s="88">
        <f>IF(D37&gt;0,M37/D37*100,"-")</f>
        <v>0</v>
      </c>
      <c r="O37" s="87">
        <v>0</v>
      </c>
      <c r="P37" s="87">
        <f>SUM(Q37:S37)</f>
        <v>5282</v>
      </c>
      <c r="Q37" s="87">
        <v>0</v>
      </c>
      <c r="R37" s="87">
        <v>5282</v>
      </c>
      <c r="S37" s="87">
        <v>0</v>
      </c>
      <c r="T37" s="88">
        <f>IF(D37&gt;0,P37/D37*100,"-")</f>
        <v>98.141954663693795</v>
      </c>
      <c r="U37" s="87">
        <v>18</v>
      </c>
      <c r="V37" s="85" t="s">
        <v>263</v>
      </c>
      <c r="W37" s="85"/>
      <c r="X37" s="85"/>
      <c r="Y37" s="85"/>
      <c r="Z37" s="85" t="s">
        <v>263</v>
      </c>
      <c r="AA37" s="85"/>
      <c r="AB37" s="85"/>
      <c r="AC37" s="85"/>
      <c r="AD37" s="184" t="s">
        <v>262</v>
      </c>
    </row>
    <row r="38" spans="1:30" ht="13.5" customHeight="1">
      <c r="A38" s="85" t="s">
        <v>15</v>
      </c>
      <c r="B38" s="86" t="s">
        <v>322</v>
      </c>
      <c r="C38" s="85" t="s">
        <v>323</v>
      </c>
      <c r="D38" s="87">
        <f>+SUM(E38,+I38)</f>
        <v>15603</v>
      </c>
      <c r="E38" s="87">
        <f>+SUM(G38+H38)</f>
        <v>5086</v>
      </c>
      <c r="F38" s="106">
        <f>IF(D38&gt;0,E38/D38*100,"-")</f>
        <v>32.596295584182528</v>
      </c>
      <c r="G38" s="87">
        <v>5086</v>
      </c>
      <c r="H38" s="87">
        <v>0</v>
      </c>
      <c r="I38" s="87">
        <f>+SUM(K38,+M38,O38+P38)</f>
        <v>10517</v>
      </c>
      <c r="J38" s="88">
        <f>IF(D38&gt;0,I38/D38*100,"-")</f>
        <v>67.403704415817472</v>
      </c>
      <c r="K38" s="87">
        <v>842</v>
      </c>
      <c r="L38" s="88">
        <f>IF(D38&gt;0,K38/D38*100,"-")</f>
        <v>5.3963981285650195</v>
      </c>
      <c r="M38" s="87">
        <v>0</v>
      </c>
      <c r="N38" s="88">
        <f>IF(D38&gt;0,M38/D38*100,"-")</f>
        <v>0</v>
      </c>
      <c r="O38" s="87">
        <v>0</v>
      </c>
      <c r="P38" s="87">
        <f>SUM(Q38:S38)</f>
        <v>9675</v>
      </c>
      <c r="Q38" s="87">
        <v>353</v>
      </c>
      <c r="R38" s="87">
        <v>9322</v>
      </c>
      <c r="S38" s="87">
        <v>0</v>
      </c>
      <c r="T38" s="88">
        <f>IF(D38&gt;0,P38/D38*100,"-")</f>
        <v>62.007306287252447</v>
      </c>
      <c r="U38" s="87">
        <v>108</v>
      </c>
      <c r="V38" s="85" t="s">
        <v>263</v>
      </c>
      <c r="W38" s="85"/>
      <c r="X38" s="85"/>
      <c r="Y38" s="85"/>
      <c r="Z38" s="85" t="s">
        <v>263</v>
      </c>
      <c r="AA38" s="85"/>
      <c r="AB38" s="85"/>
      <c r="AC38" s="85"/>
      <c r="AD38" s="184" t="s">
        <v>262</v>
      </c>
    </row>
    <row r="39" spans="1:30" ht="13.5" customHeight="1">
      <c r="A39" s="85" t="s">
        <v>15</v>
      </c>
      <c r="B39" s="86" t="s">
        <v>324</v>
      </c>
      <c r="C39" s="85" t="s">
        <v>325</v>
      </c>
      <c r="D39" s="87">
        <f>+SUM(E39,+I39)</f>
        <v>4583</v>
      </c>
      <c r="E39" s="87">
        <f>+SUM(G39+H39)</f>
        <v>1268</v>
      </c>
      <c r="F39" s="106">
        <f>IF(D39&gt;0,E39/D39*100,"-")</f>
        <v>27.667466724852719</v>
      </c>
      <c r="G39" s="87">
        <v>1268</v>
      </c>
      <c r="H39" s="87">
        <v>0</v>
      </c>
      <c r="I39" s="87">
        <f>+SUM(K39,+M39,O39+P39)</f>
        <v>3315</v>
      </c>
      <c r="J39" s="88">
        <f>IF(D39&gt;0,I39/D39*100,"-")</f>
        <v>72.332533275147284</v>
      </c>
      <c r="K39" s="87">
        <v>0</v>
      </c>
      <c r="L39" s="88">
        <f>IF(D39&gt;0,K39/D39*100,"-")</f>
        <v>0</v>
      </c>
      <c r="M39" s="87">
        <v>0</v>
      </c>
      <c r="N39" s="88">
        <f>IF(D39&gt;0,M39/D39*100,"-")</f>
        <v>0</v>
      </c>
      <c r="O39" s="87">
        <v>163</v>
      </c>
      <c r="P39" s="87">
        <f>SUM(Q39:S39)</f>
        <v>3152</v>
      </c>
      <c r="Q39" s="87">
        <v>196</v>
      </c>
      <c r="R39" s="87">
        <v>2956</v>
      </c>
      <c r="S39" s="87">
        <v>0</v>
      </c>
      <c r="T39" s="88">
        <f>IF(D39&gt;0,P39/D39*100,"-")</f>
        <v>68.775910975343663</v>
      </c>
      <c r="U39" s="87">
        <v>32</v>
      </c>
      <c r="V39" s="85" t="s">
        <v>263</v>
      </c>
      <c r="W39" s="85"/>
      <c r="X39" s="85"/>
      <c r="Y39" s="85"/>
      <c r="Z39" s="85" t="s">
        <v>263</v>
      </c>
      <c r="AA39" s="85"/>
      <c r="AB39" s="85"/>
      <c r="AC39" s="85"/>
      <c r="AD39" s="184" t="s">
        <v>262</v>
      </c>
    </row>
    <row r="40" spans="1:30" ht="13.5" customHeight="1">
      <c r="A40" s="85" t="s">
        <v>15</v>
      </c>
      <c r="B40" s="86" t="s">
        <v>326</v>
      </c>
      <c r="C40" s="85" t="s">
        <v>327</v>
      </c>
      <c r="D40" s="87">
        <f>+SUM(E40,+I40)</f>
        <v>1416</v>
      </c>
      <c r="E40" s="87">
        <f>+SUM(G40+H40)</f>
        <v>257</v>
      </c>
      <c r="F40" s="106">
        <f>IF(D40&gt;0,E40/D40*100,"-")</f>
        <v>18.149717514124294</v>
      </c>
      <c r="G40" s="87">
        <v>257</v>
      </c>
      <c r="H40" s="87">
        <v>0</v>
      </c>
      <c r="I40" s="87">
        <f>+SUM(K40,+M40,O40+P40)</f>
        <v>1159</v>
      </c>
      <c r="J40" s="88">
        <f>IF(D40&gt;0,I40/D40*100,"-")</f>
        <v>81.850282485875709</v>
      </c>
      <c r="K40" s="87">
        <v>0</v>
      </c>
      <c r="L40" s="88">
        <f>IF(D40&gt;0,K40/D40*100,"-")</f>
        <v>0</v>
      </c>
      <c r="M40" s="87">
        <v>0</v>
      </c>
      <c r="N40" s="88">
        <f>IF(D40&gt;0,M40/D40*100,"-")</f>
        <v>0</v>
      </c>
      <c r="O40" s="87">
        <v>705</v>
      </c>
      <c r="P40" s="87">
        <f>SUM(Q40:S40)</f>
        <v>454</v>
      </c>
      <c r="Q40" s="87">
        <v>57</v>
      </c>
      <c r="R40" s="87">
        <v>397</v>
      </c>
      <c r="S40" s="87">
        <v>0</v>
      </c>
      <c r="T40" s="88">
        <f>IF(D40&gt;0,P40/D40*100,"-")</f>
        <v>32.06214689265537</v>
      </c>
      <c r="U40" s="87">
        <v>14</v>
      </c>
      <c r="V40" s="85" t="s">
        <v>263</v>
      </c>
      <c r="W40" s="85"/>
      <c r="X40" s="85"/>
      <c r="Y40" s="85"/>
      <c r="Z40" s="85" t="s">
        <v>263</v>
      </c>
      <c r="AA40" s="85"/>
      <c r="AB40" s="85"/>
      <c r="AC40" s="85"/>
      <c r="AD40" s="184" t="s">
        <v>262</v>
      </c>
    </row>
    <row r="41" spans="1:30" ht="13.5" customHeight="1">
      <c r="A41" s="85" t="s">
        <v>15</v>
      </c>
      <c r="B41" s="86" t="s">
        <v>328</v>
      </c>
      <c r="C41" s="85" t="s">
        <v>329</v>
      </c>
      <c r="D41" s="87">
        <f>+SUM(E41,+I41)</f>
        <v>10355</v>
      </c>
      <c r="E41" s="87">
        <f>+SUM(G41+H41)</f>
        <v>4388</v>
      </c>
      <c r="F41" s="106">
        <f>IF(D41&gt;0,E41/D41*100,"-")</f>
        <v>42.37566393046837</v>
      </c>
      <c r="G41" s="87">
        <v>4388</v>
      </c>
      <c r="H41" s="87">
        <v>0</v>
      </c>
      <c r="I41" s="87">
        <f>+SUM(K41,+M41,O41+P41)</f>
        <v>5967</v>
      </c>
      <c r="J41" s="88">
        <f>IF(D41&gt;0,I41/D41*100,"-")</f>
        <v>57.624336069531623</v>
      </c>
      <c r="K41" s="87">
        <v>0</v>
      </c>
      <c r="L41" s="88">
        <f>IF(D41&gt;0,K41/D41*100,"-")</f>
        <v>0</v>
      </c>
      <c r="M41" s="87">
        <v>0</v>
      </c>
      <c r="N41" s="88">
        <f>IF(D41&gt;0,M41/D41*100,"-")</f>
        <v>0</v>
      </c>
      <c r="O41" s="87">
        <v>347</v>
      </c>
      <c r="P41" s="87">
        <f>SUM(Q41:S41)</f>
        <v>5620</v>
      </c>
      <c r="Q41" s="87">
        <v>535</v>
      </c>
      <c r="R41" s="87">
        <v>5085</v>
      </c>
      <c r="S41" s="87">
        <v>0</v>
      </c>
      <c r="T41" s="88">
        <f>IF(D41&gt;0,P41/D41*100,"-")</f>
        <v>54.273297923708355</v>
      </c>
      <c r="U41" s="87">
        <v>143</v>
      </c>
      <c r="V41" s="85"/>
      <c r="W41" s="85"/>
      <c r="X41" s="85"/>
      <c r="Y41" s="85" t="s">
        <v>263</v>
      </c>
      <c r="Z41" s="85"/>
      <c r="AA41" s="85"/>
      <c r="AB41" s="85"/>
      <c r="AC41" s="85" t="s">
        <v>263</v>
      </c>
      <c r="AD41" s="184" t="s">
        <v>262</v>
      </c>
    </row>
    <row r="42" spans="1:30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30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41">
    <sortCondition ref="A8:A41"/>
    <sortCondition ref="B8:B41"/>
    <sortCondition ref="C8:C41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高知県</v>
      </c>
      <c r="B7" s="90" t="str">
        <f>水洗化人口等!B7</f>
        <v>39000</v>
      </c>
      <c r="C7" s="89" t="s">
        <v>199</v>
      </c>
      <c r="D7" s="91">
        <f>SUM(E7,+H7,+K7)</f>
        <v>349338</v>
      </c>
      <c r="E7" s="91">
        <f>SUM(F7:G7)</f>
        <v>0</v>
      </c>
      <c r="F7" s="91">
        <f>SUM(F$8:F$207)</f>
        <v>0</v>
      </c>
      <c r="G7" s="91">
        <f>SUM(G$8:G$207)</f>
        <v>0</v>
      </c>
      <c r="H7" s="91">
        <f>SUM(I7:J7)</f>
        <v>8973</v>
      </c>
      <c r="I7" s="91">
        <f>SUM(I$8:I$207)</f>
        <v>8717</v>
      </c>
      <c r="J7" s="91">
        <f>SUM(J$8:J$207)</f>
        <v>256</v>
      </c>
      <c r="K7" s="91">
        <f>SUM(L7:M7)</f>
        <v>340365</v>
      </c>
      <c r="L7" s="91">
        <f>SUM(L$8:L$207)</f>
        <v>127216</v>
      </c>
      <c r="M7" s="91">
        <f>SUM(M$8:M$207)</f>
        <v>213149</v>
      </c>
      <c r="N7" s="91">
        <f>SUM(O7,+V7,+AC7)</f>
        <v>349741</v>
      </c>
      <c r="O7" s="91">
        <f>SUM(P7:U7)</f>
        <v>135933</v>
      </c>
      <c r="P7" s="91">
        <f t="shared" ref="P7:U7" si="0">SUM(P$8:P$207)</f>
        <v>135933</v>
      </c>
      <c r="Q7" s="91">
        <f t="shared" si="0"/>
        <v>0</v>
      </c>
      <c r="R7" s="91">
        <f t="shared" si="0"/>
        <v>0</v>
      </c>
      <c r="S7" s="91">
        <f t="shared" si="0"/>
        <v>0</v>
      </c>
      <c r="T7" s="91">
        <f t="shared" si="0"/>
        <v>0</v>
      </c>
      <c r="U7" s="91">
        <f t="shared" si="0"/>
        <v>0</v>
      </c>
      <c r="V7" s="91">
        <f>SUM(W7:AB7)</f>
        <v>213405</v>
      </c>
      <c r="W7" s="91">
        <f t="shared" ref="W7:AB7" si="1">SUM(W$8:W$207)</f>
        <v>213405</v>
      </c>
      <c r="X7" s="91">
        <f t="shared" si="1"/>
        <v>0</v>
      </c>
      <c r="Y7" s="91">
        <f t="shared" si="1"/>
        <v>0</v>
      </c>
      <c r="Z7" s="91">
        <f t="shared" si="1"/>
        <v>0</v>
      </c>
      <c r="AA7" s="91">
        <f t="shared" si="1"/>
        <v>0</v>
      </c>
      <c r="AB7" s="91">
        <f t="shared" si="1"/>
        <v>0</v>
      </c>
      <c r="AC7" s="91">
        <f>SUM(AD7:AE7)</f>
        <v>403</v>
      </c>
      <c r="AD7" s="91">
        <f>SUM(AD$8:AD$207)</f>
        <v>403</v>
      </c>
      <c r="AE7" s="91">
        <f>SUM(AE$8:AE$207)</f>
        <v>0</v>
      </c>
      <c r="AF7" s="91">
        <f>SUM(AG7:AI7)</f>
        <v>5150</v>
      </c>
      <c r="AG7" s="91">
        <f>SUM(AG$8:AG$207)</f>
        <v>5150</v>
      </c>
      <c r="AH7" s="91">
        <f>SUM(AH$8:AH$207)</f>
        <v>0</v>
      </c>
      <c r="AI7" s="91">
        <f>SUM(AI$8:AI$207)</f>
        <v>0</v>
      </c>
      <c r="AJ7" s="91">
        <f>SUM(AK7:AS7)</f>
        <v>9235</v>
      </c>
      <c r="AK7" s="91">
        <f t="shared" ref="AK7:AS7" si="2">SUM(AK$8:AK$207)</f>
        <v>4260</v>
      </c>
      <c r="AL7" s="91">
        <f t="shared" si="2"/>
        <v>57</v>
      </c>
      <c r="AM7" s="91">
        <f t="shared" si="2"/>
        <v>3700</v>
      </c>
      <c r="AN7" s="91">
        <f t="shared" si="2"/>
        <v>918</v>
      </c>
      <c r="AO7" s="91">
        <f t="shared" si="2"/>
        <v>0</v>
      </c>
      <c r="AP7" s="91">
        <f t="shared" si="2"/>
        <v>0</v>
      </c>
      <c r="AQ7" s="91">
        <f t="shared" si="2"/>
        <v>0</v>
      </c>
      <c r="AR7" s="91">
        <f t="shared" si="2"/>
        <v>4</v>
      </c>
      <c r="AS7" s="91">
        <f t="shared" si="2"/>
        <v>296</v>
      </c>
      <c r="AT7" s="91">
        <f>SUM(AU7:AY7)</f>
        <v>232</v>
      </c>
      <c r="AU7" s="91">
        <f>SUM(AU$8:AU$207)</f>
        <v>232</v>
      </c>
      <c r="AV7" s="91">
        <f>SUM(AV$8:AV$207)</f>
        <v>0</v>
      </c>
      <c r="AW7" s="91">
        <f>SUM(AW$8:AW$207)</f>
        <v>0</v>
      </c>
      <c r="AX7" s="91">
        <f>SUM(AX$8:AX$207)</f>
        <v>0</v>
      </c>
      <c r="AY7" s="91">
        <f>SUM(AY$8:AY$207)</f>
        <v>0</v>
      </c>
      <c r="AZ7" s="91">
        <f>SUM(BA7:BC7)</f>
        <v>777</v>
      </c>
      <c r="BA7" s="91">
        <f>SUM(BA$8:BA$207)</f>
        <v>777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15</v>
      </c>
      <c r="B8" s="96" t="s">
        <v>260</v>
      </c>
      <c r="C8" s="85" t="s">
        <v>261</v>
      </c>
      <c r="D8" s="87">
        <f>SUM(E8,+H8,+K8)</f>
        <v>97684</v>
      </c>
      <c r="E8" s="87">
        <f>SUM(F8:G8)</f>
        <v>0</v>
      </c>
      <c r="F8" s="87">
        <v>0</v>
      </c>
      <c r="G8" s="87">
        <v>0</v>
      </c>
      <c r="H8" s="87">
        <f>SUM(I8:J8)</f>
        <v>0</v>
      </c>
      <c r="I8" s="87">
        <v>0</v>
      </c>
      <c r="J8" s="87">
        <v>0</v>
      </c>
      <c r="K8" s="87">
        <f>SUM(L8:M8)</f>
        <v>97684</v>
      </c>
      <c r="L8" s="87">
        <v>17215</v>
      </c>
      <c r="M8" s="87">
        <v>80469</v>
      </c>
      <c r="N8" s="87">
        <f>SUM(O8,+V8,+AC8)</f>
        <v>97827</v>
      </c>
      <c r="O8" s="87">
        <f>SUM(P8:U8)</f>
        <v>17215</v>
      </c>
      <c r="P8" s="87">
        <v>17215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80469</v>
      </c>
      <c r="W8" s="87">
        <v>80469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143</v>
      </c>
      <c r="AD8" s="87">
        <v>143</v>
      </c>
      <c r="AE8" s="87">
        <v>0</v>
      </c>
      <c r="AF8" s="87">
        <f>SUM(AG8:AI8)</f>
        <v>2923</v>
      </c>
      <c r="AG8" s="87">
        <v>2923</v>
      </c>
      <c r="AH8" s="87">
        <v>0</v>
      </c>
      <c r="AI8" s="87">
        <v>0</v>
      </c>
      <c r="AJ8" s="87">
        <f>SUM(AK8:AS8)</f>
        <v>2923</v>
      </c>
      <c r="AK8" s="87">
        <v>0</v>
      </c>
      <c r="AL8" s="87">
        <v>0</v>
      </c>
      <c r="AM8" s="87">
        <v>2261</v>
      </c>
      <c r="AN8" s="87">
        <v>662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15</v>
      </c>
      <c r="B9" s="96" t="s">
        <v>264</v>
      </c>
      <c r="C9" s="85" t="s">
        <v>265</v>
      </c>
      <c r="D9" s="87">
        <f>SUM(E9,+H9,+K9)</f>
        <v>11194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11194</v>
      </c>
      <c r="L9" s="87">
        <v>6227</v>
      </c>
      <c r="M9" s="87">
        <v>4967</v>
      </c>
      <c r="N9" s="87">
        <f>SUM(O9,+V9,+AC9)</f>
        <v>11194</v>
      </c>
      <c r="O9" s="87">
        <f>SUM(P9:U9)</f>
        <v>6227</v>
      </c>
      <c r="P9" s="87">
        <v>6227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4967</v>
      </c>
      <c r="W9" s="87">
        <v>4967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23</v>
      </c>
      <c r="AG9" s="87">
        <v>23</v>
      </c>
      <c r="AH9" s="87">
        <v>0</v>
      </c>
      <c r="AI9" s="87">
        <v>0</v>
      </c>
      <c r="AJ9" s="87">
        <f>SUM(AK9:AS9)</f>
        <v>362</v>
      </c>
      <c r="AK9" s="87">
        <v>339</v>
      </c>
      <c r="AL9" s="87">
        <v>0</v>
      </c>
      <c r="AM9" s="87">
        <v>23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15</v>
      </c>
      <c r="B10" s="96" t="s">
        <v>266</v>
      </c>
      <c r="C10" s="85" t="s">
        <v>267</v>
      </c>
      <c r="D10" s="87">
        <f>SUM(E10,+H10,+K10)</f>
        <v>8799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8799</v>
      </c>
      <c r="L10" s="87">
        <v>5714</v>
      </c>
      <c r="M10" s="87">
        <v>3085</v>
      </c>
      <c r="N10" s="87">
        <f>SUM(O10,+V10,+AC10)</f>
        <v>8799</v>
      </c>
      <c r="O10" s="87">
        <f>SUM(P10:U10)</f>
        <v>5714</v>
      </c>
      <c r="P10" s="87">
        <v>5714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3085</v>
      </c>
      <c r="W10" s="87">
        <v>3085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14</v>
      </c>
      <c r="AG10" s="87">
        <v>14</v>
      </c>
      <c r="AH10" s="87">
        <v>0</v>
      </c>
      <c r="AI10" s="87">
        <v>0</v>
      </c>
      <c r="AJ10" s="87">
        <f>SUM(AK10:AS10)</f>
        <v>0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14</v>
      </c>
      <c r="AU10" s="87">
        <v>14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10</v>
      </c>
      <c r="BA10" s="87">
        <v>10</v>
      </c>
      <c r="BB10" s="87">
        <v>0</v>
      </c>
      <c r="BC10" s="87">
        <v>0</v>
      </c>
    </row>
    <row r="11" spans="1:55" ht="13.5" customHeight="1">
      <c r="A11" s="98" t="s">
        <v>15</v>
      </c>
      <c r="B11" s="96" t="s">
        <v>268</v>
      </c>
      <c r="C11" s="85" t="s">
        <v>269</v>
      </c>
      <c r="D11" s="87">
        <f>SUM(E11,+H11,+K11)</f>
        <v>25897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25897</v>
      </c>
      <c r="L11" s="87">
        <v>11113</v>
      </c>
      <c r="M11" s="87">
        <v>14784</v>
      </c>
      <c r="N11" s="87">
        <f>SUM(O11,+V11,+AC11)</f>
        <v>25920</v>
      </c>
      <c r="O11" s="87">
        <f>SUM(P11:U11)</f>
        <v>11113</v>
      </c>
      <c r="P11" s="87">
        <v>11113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14784</v>
      </c>
      <c r="W11" s="87">
        <v>14784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23</v>
      </c>
      <c r="AD11" s="87">
        <v>23</v>
      </c>
      <c r="AE11" s="87">
        <v>0</v>
      </c>
      <c r="AF11" s="87">
        <f>SUM(AG11:AI11)</f>
        <v>46</v>
      </c>
      <c r="AG11" s="87">
        <v>46</v>
      </c>
      <c r="AH11" s="87">
        <v>0</v>
      </c>
      <c r="AI11" s="87">
        <v>0</v>
      </c>
      <c r="AJ11" s="87">
        <f>SUM(AK11:AS11)</f>
        <v>943</v>
      </c>
      <c r="AK11" s="87">
        <v>943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46</v>
      </c>
      <c r="AU11" s="87">
        <v>46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15</v>
      </c>
      <c r="B12" s="96" t="s">
        <v>270</v>
      </c>
      <c r="C12" s="85" t="s">
        <v>271</v>
      </c>
      <c r="D12" s="87">
        <f>SUM(E12,+H12,+K12)</f>
        <v>18365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18365</v>
      </c>
      <c r="L12" s="87">
        <v>5079</v>
      </c>
      <c r="M12" s="87">
        <v>13286</v>
      </c>
      <c r="N12" s="87">
        <f>SUM(O12,+V12,+AC12)</f>
        <v>18365</v>
      </c>
      <c r="O12" s="87">
        <f>SUM(P12:U12)</f>
        <v>5079</v>
      </c>
      <c r="P12" s="87">
        <v>5079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13286</v>
      </c>
      <c r="W12" s="87">
        <v>13286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31</v>
      </c>
      <c r="AG12" s="87">
        <v>31</v>
      </c>
      <c r="AH12" s="87">
        <v>0</v>
      </c>
      <c r="AI12" s="87">
        <v>0</v>
      </c>
      <c r="AJ12" s="87">
        <f>SUM(AK12:AS12)</f>
        <v>31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31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78</v>
      </c>
      <c r="BA12" s="87">
        <v>78</v>
      </c>
      <c r="BB12" s="87">
        <v>0</v>
      </c>
      <c r="BC12" s="87">
        <v>0</v>
      </c>
    </row>
    <row r="13" spans="1:55" ht="13.5" customHeight="1">
      <c r="A13" s="98" t="s">
        <v>15</v>
      </c>
      <c r="B13" s="96" t="s">
        <v>272</v>
      </c>
      <c r="C13" s="85" t="s">
        <v>273</v>
      </c>
      <c r="D13" s="87">
        <f>SUM(E13,+H13,+K13)</f>
        <v>9475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9475</v>
      </c>
      <c r="L13" s="87">
        <v>4061</v>
      </c>
      <c r="M13" s="87">
        <v>5414</v>
      </c>
      <c r="N13" s="87">
        <f>SUM(O13,+V13,+AC13)</f>
        <v>9475</v>
      </c>
      <c r="O13" s="87">
        <f>SUM(P13:U13)</f>
        <v>4061</v>
      </c>
      <c r="P13" s="87">
        <v>4061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5414</v>
      </c>
      <c r="W13" s="87">
        <v>5414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2</v>
      </c>
      <c r="AG13" s="87">
        <v>2</v>
      </c>
      <c r="AH13" s="87">
        <v>0</v>
      </c>
      <c r="AI13" s="87">
        <v>0</v>
      </c>
      <c r="AJ13" s="87">
        <f>SUM(AK13:AS13)</f>
        <v>0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2</v>
      </c>
      <c r="AU13" s="87">
        <v>2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61</v>
      </c>
      <c r="BA13" s="87">
        <v>61</v>
      </c>
      <c r="BB13" s="87">
        <v>0</v>
      </c>
      <c r="BC13" s="87">
        <v>0</v>
      </c>
    </row>
    <row r="14" spans="1:55" ht="13.5" customHeight="1">
      <c r="A14" s="98" t="s">
        <v>15</v>
      </c>
      <c r="B14" s="96" t="s">
        <v>274</v>
      </c>
      <c r="C14" s="85" t="s">
        <v>275</v>
      </c>
      <c r="D14" s="87">
        <f>SUM(E14,+H14,+K14)</f>
        <v>12337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12337</v>
      </c>
      <c r="L14" s="87">
        <v>5952</v>
      </c>
      <c r="M14" s="87">
        <v>6385</v>
      </c>
      <c r="N14" s="87">
        <f>SUM(O14,+V14,+AC14)</f>
        <v>12337</v>
      </c>
      <c r="O14" s="87">
        <f>SUM(P14:U14)</f>
        <v>5952</v>
      </c>
      <c r="P14" s="87">
        <v>5952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6385</v>
      </c>
      <c r="W14" s="87">
        <v>6385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441</v>
      </c>
      <c r="AG14" s="87">
        <v>441</v>
      </c>
      <c r="AH14" s="87">
        <v>0</v>
      </c>
      <c r="AI14" s="87">
        <v>0</v>
      </c>
      <c r="AJ14" s="87">
        <f>SUM(AK14:AS14)</f>
        <v>441</v>
      </c>
      <c r="AK14" s="87">
        <v>0</v>
      </c>
      <c r="AL14" s="87">
        <v>0</v>
      </c>
      <c r="AM14" s="87">
        <v>441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15</v>
      </c>
      <c r="B15" s="96" t="s">
        <v>276</v>
      </c>
      <c r="C15" s="85" t="s">
        <v>277</v>
      </c>
      <c r="D15" s="87">
        <f>SUM(E15,+H15,+K15)</f>
        <v>10018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10018</v>
      </c>
      <c r="L15" s="87">
        <v>7017</v>
      </c>
      <c r="M15" s="87">
        <v>3001</v>
      </c>
      <c r="N15" s="87">
        <f>SUM(O15,+V15,+AC15)</f>
        <v>10018</v>
      </c>
      <c r="O15" s="87">
        <f>SUM(P15:U15)</f>
        <v>7017</v>
      </c>
      <c r="P15" s="87">
        <v>7017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3001</v>
      </c>
      <c r="W15" s="87">
        <v>3001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267</v>
      </c>
      <c r="AG15" s="87">
        <v>267</v>
      </c>
      <c r="AH15" s="87">
        <v>0</v>
      </c>
      <c r="AI15" s="87">
        <v>0</v>
      </c>
      <c r="AJ15" s="87">
        <f>SUM(AK15:AS15)</f>
        <v>267</v>
      </c>
      <c r="AK15" s="87">
        <v>0</v>
      </c>
      <c r="AL15" s="87">
        <v>0</v>
      </c>
      <c r="AM15" s="87">
        <v>11</v>
      </c>
      <c r="AN15" s="87">
        <v>256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15</v>
      </c>
      <c r="B16" s="96" t="s">
        <v>278</v>
      </c>
      <c r="C16" s="85" t="s">
        <v>279</v>
      </c>
      <c r="D16" s="87">
        <f>SUM(E16,+H16,+K16)</f>
        <v>22677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22677</v>
      </c>
      <c r="L16" s="87">
        <v>8174</v>
      </c>
      <c r="M16" s="87">
        <v>14503</v>
      </c>
      <c r="N16" s="87">
        <f>SUM(O16,+V16,+AC16)</f>
        <v>22677</v>
      </c>
      <c r="O16" s="87">
        <f>SUM(P16:U16)</f>
        <v>8174</v>
      </c>
      <c r="P16" s="87">
        <v>8174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14503</v>
      </c>
      <c r="W16" s="87">
        <v>14503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536</v>
      </c>
      <c r="AG16" s="87">
        <v>536</v>
      </c>
      <c r="AH16" s="87">
        <v>0</v>
      </c>
      <c r="AI16" s="87">
        <v>0</v>
      </c>
      <c r="AJ16" s="87">
        <f>SUM(AK16:AS16)</f>
        <v>536</v>
      </c>
      <c r="AK16" s="87">
        <v>0</v>
      </c>
      <c r="AL16" s="87">
        <v>0</v>
      </c>
      <c r="AM16" s="87">
        <v>536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15</v>
      </c>
      <c r="B17" s="96" t="s">
        <v>280</v>
      </c>
      <c r="C17" s="85" t="s">
        <v>281</v>
      </c>
      <c r="D17" s="87">
        <f>SUM(E17,+H17,+K17)</f>
        <v>32790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32790</v>
      </c>
      <c r="L17" s="87">
        <v>13519</v>
      </c>
      <c r="M17" s="87">
        <v>19271</v>
      </c>
      <c r="N17" s="87">
        <f>SUM(O17,+V17,+AC17)</f>
        <v>32791</v>
      </c>
      <c r="O17" s="87">
        <f>SUM(P17:U17)</f>
        <v>13519</v>
      </c>
      <c r="P17" s="87">
        <v>13519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19271</v>
      </c>
      <c r="W17" s="87">
        <v>19271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1</v>
      </c>
      <c r="AD17" s="87">
        <v>1</v>
      </c>
      <c r="AE17" s="87">
        <v>0</v>
      </c>
      <c r="AF17" s="87">
        <f>SUM(AG17:AI17)</f>
        <v>113</v>
      </c>
      <c r="AG17" s="87">
        <v>113</v>
      </c>
      <c r="AH17" s="87">
        <v>0</v>
      </c>
      <c r="AI17" s="87">
        <v>0</v>
      </c>
      <c r="AJ17" s="87">
        <f>SUM(AK17:AS17)</f>
        <v>1053</v>
      </c>
      <c r="AK17" s="87">
        <v>1052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1</v>
      </c>
      <c r="AT17" s="87">
        <f>SUM(AU17:AY17)</f>
        <v>112</v>
      </c>
      <c r="AU17" s="87">
        <v>112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15</v>
      </c>
      <c r="B18" s="96" t="s">
        <v>282</v>
      </c>
      <c r="C18" s="85" t="s">
        <v>283</v>
      </c>
      <c r="D18" s="87">
        <f>SUM(E18,+H18,+K18)</f>
        <v>12904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12904</v>
      </c>
      <c r="L18" s="87">
        <v>7935</v>
      </c>
      <c r="M18" s="87">
        <v>4969</v>
      </c>
      <c r="N18" s="87">
        <f>SUM(O18,+V18,+AC18)</f>
        <v>13131</v>
      </c>
      <c r="O18" s="87">
        <f>SUM(P18:U18)</f>
        <v>7935</v>
      </c>
      <c r="P18" s="87">
        <v>7935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4969</v>
      </c>
      <c r="W18" s="87">
        <v>4969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227</v>
      </c>
      <c r="AD18" s="87">
        <v>227</v>
      </c>
      <c r="AE18" s="87">
        <v>0</v>
      </c>
      <c r="AF18" s="87">
        <f>SUM(AG18:AI18)</f>
        <v>45</v>
      </c>
      <c r="AG18" s="87">
        <v>45</v>
      </c>
      <c r="AH18" s="87">
        <v>0</v>
      </c>
      <c r="AI18" s="87">
        <v>0</v>
      </c>
      <c r="AJ18" s="87">
        <f>SUM(AK18:AS18)</f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45</v>
      </c>
      <c r="AU18" s="87">
        <v>45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15</v>
      </c>
      <c r="B19" s="96" t="s">
        <v>284</v>
      </c>
      <c r="C19" s="85" t="s">
        <v>285</v>
      </c>
      <c r="D19" s="87">
        <f>SUM(E19,+H19,+K19)</f>
        <v>676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676</v>
      </c>
      <c r="L19" s="87">
        <v>280</v>
      </c>
      <c r="M19" s="87">
        <v>396</v>
      </c>
      <c r="N19" s="87">
        <f>SUM(O19,+V19,+AC19)</f>
        <v>682</v>
      </c>
      <c r="O19" s="87">
        <f>SUM(P19:U19)</f>
        <v>280</v>
      </c>
      <c r="P19" s="87">
        <v>280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396</v>
      </c>
      <c r="W19" s="87">
        <v>396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6</v>
      </c>
      <c r="AD19" s="87">
        <v>6</v>
      </c>
      <c r="AE19" s="87">
        <v>0</v>
      </c>
      <c r="AF19" s="87">
        <f>SUM(AG19:AI19)</f>
        <v>1</v>
      </c>
      <c r="AG19" s="87">
        <v>1</v>
      </c>
      <c r="AH19" s="87">
        <v>0</v>
      </c>
      <c r="AI19" s="87">
        <v>0</v>
      </c>
      <c r="AJ19" s="87">
        <f>SUM(AK19:AS19)</f>
        <v>21</v>
      </c>
      <c r="AK19" s="87">
        <v>20</v>
      </c>
      <c r="AL19" s="87">
        <v>0</v>
      </c>
      <c r="AM19" s="87">
        <v>1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15</v>
      </c>
      <c r="B20" s="96" t="s">
        <v>286</v>
      </c>
      <c r="C20" s="85" t="s">
        <v>287</v>
      </c>
      <c r="D20" s="87">
        <f>SUM(E20,+H20,+K20)</f>
        <v>2572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2572</v>
      </c>
      <c r="L20" s="87">
        <v>1169</v>
      </c>
      <c r="M20" s="87">
        <v>1403</v>
      </c>
      <c r="N20" s="87">
        <f>SUM(O20,+V20,+AC20)</f>
        <v>2572</v>
      </c>
      <c r="O20" s="87">
        <f>SUM(P20:U20)</f>
        <v>1169</v>
      </c>
      <c r="P20" s="87">
        <v>1169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1403</v>
      </c>
      <c r="W20" s="87">
        <v>1403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4</v>
      </c>
      <c r="AG20" s="87">
        <v>4</v>
      </c>
      <c r="AH20" s="87">
        <v>0</v>
      </c>
      <c r="AI20" s="87">
        <v>0</v>
      </c>
      <c r="AJ20" s="87">
        <f>SUM(AK20:AS20)</f>
        <v>4</v>
      </c>
      <c r="AK20" s="87">
        <v>0</v>
      </c>
      <c r="AL20" s="87">
        <v>0</v>
      </c>
      <c r="AM20" s="87">
        <v>4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15</v>
      </c>
      <c r="B21" s="96" t="s">
        <v>288</v>
      </c>
      <c r="C21" s="85" t="s">
        <v>289</v>
      </c>
      <c r="D21" s="87">
        <f>SUM(E21,+H21,+K21)</f>
        <v>2503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2503</v>
      </c>
      <c r="L21" s="87">
        <v>1104</v>
      </c>
      <c r="M21" s="87">
        <v>1399</v>
      </c>
      <c r="N21" s="87">
        <f>SUM(O21,+V21,+AC21)</f>
        <v>2503</v>
      </c>
      <c r="O21" s="87">
        <f>SUM(P21:U21)</f>
        <v>1104</v>
      </c>
      <c r="P21" s="87">
        <v>1104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1399</v>
      </c>
      <c r="W21" s="87">
        <v>1399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0</v>
      </c>
      <c r="AG21" s="87">
        <v>0</v>
      </c>
      <c r="AH21" s="87">
        <v>0</v>
      </c>
      <c r="AI21" s="87">
        <v>0</v>
      </c>
      <c r="AJ21" s="87">
        <f>SUM(AK21:AS21)</f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15</v>
      </c>
      <c r="B22" s="96" t="s">
        <v>290</v>
      </c>
      <c r="C22" s="85" t="s">
        <v>291</v>
      </c>
      <c r="D22" s="87">
        <f>SUM(E22,+H22,+K22)</f>
        <v>1906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1906</v>
      </c>
      <c r="L22" s="87">
        <v>1117</v>
      </c>
      <c r="M22" s="87">
        <v>789</v>
      </c>
      <c r="N22" s="87">
        <f>SUM(O22,+V22,+AC22)</f>
        <v>1909</v>
      </c>
      <c r="O22" s="87">
        <f>SUM(P22:U22)</f>
        <v>1117</v>
      </c>
      <c r="P22" s="87">
        <v>1117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789</v>
      </c>
      <c r="W22" s="87">
        <v>789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3</v>
      </c>
      <c r="AD22" s="87">
        <v>3</v>
      </c>
      <c r="AE22" s="87">
        <v>0</v>
      </c>
      <c r="AF22" s="87">
        <f>SUM(AG22:AI22)</f>
        <v>3</v>
      </c>
      <c r="AG22" s="87">
        <v>3</v>
      </c>
      <c r="AH22" s="87">
        <v>0</v>
      </c>
      <c r="AI22" s="87">
        <v>0</v>
      </c>
      <c r="AJ22" s="87">
        <f>SUM(AK22:AS22)</f>
        <v>1906</v>
      </c>
      <c r="AK22" s="87">
        <v>1906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3</v>
      </c>
      <c r="AU22" s="87">
        <v>3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15</v>
      </c>
      <c r="B23" s="96" t="s">
        <v>292</v>
      </c>
      <c r="C23" s="85" t="s">
        <v>293</v>
      </c>
      <c r="D23" s="87">
        <f>SUM(E23,+H23,+K23)</f>
        <v>1209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1209</v>
      </c>
      <c r="L23" s="87">
        <v>766</v>
      </c>
      <c r="M23" s="87">
        <v>443</v>
      </c>
      <c r="N23" s="87">
        <f>SUM(O23,+V23,+AC23)</f>
        <v>1209</v>
      </c>
      <c r="O23" s="87">
        <f>SUM(P23:U23)</f>
        <v>766</v>
      </c>
      <c r="P23" s="87">
        <v>766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443</v>
      </c>
      <c r="W23" s="87">
        <v>443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2</v>
      </c>
      <c r="AG23" s="87">
        <v>2</v>
      </c>
      <c r="AH23" s="87">
        <v>0</v>
      </c>
      <c r="AI23" s="87">
        <v>0</v>
      </c>
      <c r="AJ23" s="87">
        <f>SUM(AK23:AS23)</f>
        <v>2</v>
      </c>
      <c r="AK23" s="87">
        <v>0</v>
      </c>
      <c r="AL23" s="87">
        <v>0</v>
      </c>
      <c r="AM23" s="87">
        <v>2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15</v>
      </c>
      <c r="B24" s="96" t="s">
        <v>294</v>
      </c>
      <c r="C24" s="85" t="s">
        <v>295</v>
      </c>
      <c r="D24" s="87">
        <f>SUM(E24,+H24,+K24)</f>
        <v>722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722</v>
      </c>
      <c r="L24" s="87">
        <v>290</v>
      </c>
      <c r="M24" s="87">
        <v>432</v>
      </c>
      <c r="N24" s="87">
        <f>SUM(O24,+V24,+AC24)</f>
        <v>722</v>
      </c>
      <c r="O24" s="87">
        <f>SUM(P24:U24)</f>
        <v>290</v>
      </c>
      <c r="P24" s="87">
        <v>290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432</v>
      </c>
      <c r="W24" s="87">
        <v>432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1</v>
      </c>
      <c r="AG24" s="87">
        <v>1</v>
      </c>
      <c r="AH24" s="87">
        <v>0</v>
      </c>
      <c r="AI24" s="87">
        <v>0</v>
      </c>
      <c r="AJ24" s="87">
        <f>SUM(AK24:AS24)</f>
        <v>1</v>
      </c>
      <c r="AK24" s="87">
        <v>0</v>
      </c>
      <c r="AL24" s="87">
        <v>0</v>
      </c>
      <c r="AM24" s="87">
        <v>1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15</v>
      </c>
      <c r="B25" s="96" t="s">
        <v>296</v>
      </c>
      <c r="C25" s="85" t="s">
        <v>297</v>
      </c>
      <c r="D25" s="87">
        <f>SUM(E25,+H25,+K25)</f>
        <v>716</v>
      </c>
      <c r="E25" s="87">
        <f>SUM(F25:G25)</f>
        <v>0</v>
      </c>
      <c r="F25" s="87">
        <v>0</v>
      </c>
      <c r="G25" s="87">
        <v>0</v>
      </c>
      <c r="H25" s="87">
        <f>SUM(I25:J25)</f>
        <v>716</v>
      </c>
      <c r="I25" s="87">
        <v>460</v>
      </c>
      <c r="J25" s="87">
        <v>256</v>
      </c>
      <c r="K25" s="87">
        <f>SUM(L25:M25)</f>
        <v>0</v>
      </c>
      <c r="L25" s="87">
        <v>0</v>
      </c>
      <c r="M25" s="87">
        <v>0</v>
      </c>
      <c r="N25" s="87">
        <f>SUM(O25,+V25,+AC25)</f>
        <v>716</v>
      </c>
      <c r="O25" s="87">
        <f>SUM(P25:U25)</f>
        <v>460</v>
      </c>
      <c r="P25" s="87">
        <v>460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256</v>
      </c>
      <c r="W25" s="87">
        <v>256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241</v>
      </c>
      <c r="AG25" s="87">
        <v>241</v>
      </c>
      <c r="AH25" s="87">
        <v>0</v>
      </c>
      <c r="AI25" s="87">
        <v>0</v>
      </c>
      <c r="AJ25" s="87">
        <f>SUM(AK25:AS25)</f>
        <v>241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241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15</v>
      </c>
      <c r="B26" s="96" t="s">
        <v>298</v>
      </c>
      <c r="C26" s="85" t="s">
        <v>299</v>
      </c>
      <c r="D26" s="87">
        <f>SUM(E26,+H26,+K26)</f>
        <v>3299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3299</v>
      </c>
      <c r="L26" s="87">
        <v>2006</v>
      </c>
      <c r="M26" s="87">
        <v>1293</v>
      </c>
      <c r="N26" s="87">
        <f>SUM(O26,+V26,+AC26)</f>
        <v>3299</v>
      </c>
      <c r="O26" s="87">
        <f>SUM(P26:U26)</f>
        <v>2006</v>
      </c>
      <c r="P26" s="87">
        <v>2006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1293</v>
      </c>
      <c r="W26" s="87">
        <v>1293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0</v>
      </c>
      <c r="AG26" s="87">
        <v>0</v>
      </c>
      <c r="AH26" s="87">
        <v>0</v>
      </c>
      <c r="AI26" s="87">
        <v>0</v>
      </c>
      <c r="AJ26" s="87">
        <f>SUM(AK26:AS26)</f>
        <v>0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15</v>
      </c>
      <c r="B27" s="96" t="s">
        <v>300</v>
      </c>
      <c r="C27" s="85" t="s">
        <v>301</v>
      </c>
      <c r="D27" s="87">
        <f>SUM(E27,+H27,+K27)</f>
        <v>2532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2532</v>
      </c>
      <c r="L27" s="87">
        <v>1682</v>
      </c>
      <c r="M27" s="87">
        <v>850</v>
      </c>
      <c r="N27" s="87">
        <f>SUM(O27,+V27,+AC27)</f>
        <v>2532</v>
      </c>
      <c r="O27" s="87">
        <f>SUM(P27:U27)</f>
        <v>1682</v>
      </c>
      <c r="P27" s="87">
        <v>1682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850</v>
      </c>
      <c r="W27" s="87">
        <v>850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0</v>
      </c>
      <c r="AG27" s="87">
        <v>0</v>
      </c>
      <c r="AH27" s="87">
        <v>0</v>
      </c>
      <c r="AI27" s="87">
        <v>0</v>
      </c>
      <c r="AJ27" s="87">
        <f>SUM(AK27:AS27)</f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15</v>
      </c>
      <c r="B28" s="96" t="s">
        <v>302</v>
      </c>
      <c r="C28" s="85" t="s">
        <v>303</v>
      </c>
      <c r="D28" s="87">
        <f>SUM(E28,+H28,+K28)</f>
        <v>1707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1707</v>
      </c>
      <c r="L28" s="87">
        <v>717</v>
      </c>
      <c r="M28" s="87">
        <v>990</v>
      </c>
      <c r="N28" s="87">
        <f>SUM(O28,+V28,+AC28)</f>
        <v>1707</v>
      </c>
      <c r="O28" s="87">
        <f>SUM(P28:U28)</f>
        <v>717</v>
      </c>
      <c r="P28" s="87">
        <v>717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990</v>
      </c>
      <c r="W28" s="87">
        <v>990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0</v>
      </c>
      <c r="AG28" s="87">
        <v>0</v>
      </c>
      <c r="AH28" s="87">
        <v>0</v>
      </c>
      <c r="AI28" s="87">
        <v>0</v>
      </c>
      <c r="AJ28" s="87">
        <f>SUM(AK28:AS28)</f>
        <v>0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>SUM(AU28:AY28)</f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15</v>
      </c>
      <c r="B29" s="96" t="s">
        <v>304</v>
      </c>
      <c r="C29" s="85" t="s">
        <v>305</v>
      </c>
      <c r="D29" s="87">
        <f>SUM(E29,+H29,+K29)</f>
        <v>233</v>
      </c>
      <c r="E29" s="87">
        <f>SUM(F29:G29)</f>
        <v>0</v>
      </c>
      <c r="F29" s="87">
        <v>0</v>
      </c>
      <c r="G29" s="87">
        <v>0</v>
      </c>
      <c r="H29" s="87">
        <f>SUM(I29:J29)</f>
        <v>0</v>
      </c>
      <c r="I29" s="87">
        <v>0</v>
      </c>
      <c r="J29" s="87">
        <v>0</v>
      </c>
      <c r="K29" s="87">
        <f>SUM(L29:M29)</f>
        <v>233</v>
      </c>
      <c r="L29" s="87">
        <v>33</v>
      </c>
      <c r="M29" s="87">
        <v>200</v>
      </c>
      <c r="N29" s="87">
        <f>SUM(O29,+V29,+AC29)</f>
        <v>233</v>
      </c>
      <c r="O29" s="87">
        <f>SUM(P29:U29)</f>
        <v>33</v>
      </c>
      <c r="P29" s="87">
        <v>33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200</v>
      </c>
      <c r="W29" s="87">
        <v>200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0</v>
      </c>
      <c r="AG29" s="87">
        <v>0</v>
      </c>
      <c r="AH29" s="87">
        <v>0</v>
      </c>
      <c r="AI29" s="87">
        <v>0</v>
      </c>
      <c r="AJ29" s="87">
        <f>SUM(AK29:AS29)</f>
        <v>0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>SUM(AU29:AY29)</f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15</v>
      </c>
      <c r="B30" s="96" t="s">
        <v>306</v>
      </c>
      <c r="C30" s="85" t="s">
        <v>307</v>
      </c>
      <c r="D30" s="87">
        <f>SUM(E30,+H30,+K30)</f>
        <v>10632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10632</v>
      </c>
      <c r="L30" s="87">
        <v>3501</v>
      </c>
      <c r="M30" s="87">
        <v>7131</v>
      </c>
      <c r="N30" s="87">
        <f>SUM(O30,+V30,+AC30)</f>
        <v>10632</v>
      </c>
      <c r="O30" s="87">
        <f>SUM(P30:U30)</f>
        <v>3501</v>
      </c>
      <c r="P30" s="87">
        <v>3501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7131</v>
      </c>
      <c r="W30" s="87">
        <v>7131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23</v>
      </c>
      <c r="AG30" s="87">
        <v>23</v>
      </c>
      <c r="AH30" s="87">
        <v>0</v>
      </c>
      <c r="AI30" s="87">
        <v>0</v>
      </c>
      <c r="AJ30" s="87">
        <f>SUM(AK30:AS30)</f>
        <v>80</v>
      </c>
      <c r="AK30" s="87">
        <v>0</v>
      </c>
      <c r="AL30" s="87">
        <v>57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23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57</v>
      </c>
      <c r="BA30" s="87">
        <v>57</v>
      </c>
      <c r="BB30" s="87">
        <v>0</v>
      </c>
      <c r="BC30" s="87">
        <v>0</v>
      </c>
    </row>
    <row r="31" spans="1:55" ht="13.5" customHeight="1">
      <c r="A31" s="98" t="s">
        <v>15</v>
      </c>
      <c r="B31" s="96" t="s">
        <v>308</v>
      </c>
      <c r="C31" s="85" t="s">
        <v>309</v>
      </c>
      <c r="D31" s="87">
        <f>SUM(E31,+H31,+K31)</f>
        <v>3714</v>
      </c>
      <c r="E31" s="87">
        <f>SUM(F31:G31)</f>
        <v>0</v>
      </c>
      <c r="F31" s="87">
        <v>0</v>
      </c>
      <c r="G31" s="87">
        <v>0</v>
      </c>
      <c r="H31" s="87">
        <f>SUM(I31:J31)</f>
        <v>1733</v>
      </c>
      <c r="I31" s="87">
        <v>1733</v>
      </c>
      <c r="J31" s="87">
        <v>0</v>
      </c>
      <c r="K31" s="87">
        <f>SUM(L31:M31)</f>
        <v>1981</v>
      </c>
      <c r="L31" s="87">
        <v>0</v>
      </c>
      <c r="M31" s="87">
        <v>1981</v>
      </c>
      <c r="N31" s="87">
        <f>SUM(O31,+V31,+AC31)</f>
        <v>3714</v>
      </c>
      <c r="O31" s="87">
        <f>SUM(P31:U31)</f>
        <v>1733</v>
      </c>
      <c r="P31" s="87">
        <v>1733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1981</v>
      </c>
      <c r="W31" s="87">
        <v>1981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1</v>
      </c>
      <c r="AG31" s="87">
        <v>1</v>
      </c>
      <c r="AH31" s="87">
        <v>0</v>
      </c>
      <c r="AI31" s="87">
        <v>0</v>
      </c>
      <c r="AJ31" s="87">
        <f>SUM(AK31:AS31)</f>
        <v>1</v>
      </c>
      <c r="AK31" s="87">
        <v>0</v>
      </c>
      <c r="AL31" s="87">
        <v>0</v>
      </c>
      <c r="AM31" s="87">
        <v>1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71</v>
      </c>
      <c r="BA31" s="87">
        <v>71</v>
      </c>
      <c r="BB31" s="87">
        <v>0</v>
      </c>
      <c r="BC31" s="87">
        <v>0</v>
      </c>
    </row>
    <row r="32" spans="1:55" ht="13.5" customHeight="1">
      <c r="A32" s="98" t="s">
        <v>15</v>
      </c>
      <c r="B32" s="96" t="s">
        <v>310</v>
      </c>
      <c r="C32" s="85" t="s">
        <v>311</v>
      </c>
      <c r="D32" s="87">
        <f>SUM(E32,+H32,+K32)</f>
        <v>4651</v>
      </c>
      <c r="E32" s="87">
        <f>SUM(F32:G32)</f>
        <v>0</v>
      </c>
      <c r="F32" s="87">
        <v>0</v>
      </c>
      <c r="G32" s="87">
        <v>0</v>
      </c>
      <c r="H32" s="87">
        <f>SUM(I32:J32)</f>
        <v>0</v>
      </c>
      <c r="I32" s="87">
        <v>0</v>
      </c>
      <c r="J32" s="87">
        <v>0</v>
      </c>
      <c r="K32" s="87">
        <f>SUM(L32:M32)</f>
        <v>4651</v>
      </c>
      <c r="L32" s="87">
        <v>3140</v>
      </c>
      <c r="M32" s="87">
        <v>1511</v>
      </c>
      <c r="N32" s="87">
        <f>SUM(O32,+V32,+AC32)</f>
        <v>4651</v>
      </c>
      <c r="O32" s="87">
        <f>SUM(P32:U32)</f>
        <v>3140</v>
      </c>
      <c r="P32" s="87">
        <v>3140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1511</v>
      </c>
      <c r="W32" s="87">
        <v>1511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1</v>
      </c>
      <c r="AG32" s="87">
        <v>1</v>
      </c>
      <c r="AH32" s="87">
        <v>0</v>
      </c>
      <c r="AI32" s="87">
        <v>0</v>
      </c>
      <c r="AJ32" s="87">
        <f>SUM(AK32:AS32)</f>
        <v>0</v>
      </c>
      <c r="AK32" s="87">
        <v>0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>SUM(AU32:AY32)</f>
        <v>1</v>
      </c>
      <c r="AU32" s="87">
        <v>1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15</v>
      </c>
      <c r="B33" s="96" t="s">
        <v>312</v>
      </c>
      <c r="C33" s="85" t="s">
        <v>313</v>
      </c>
      <c r="D33" s="87">
        <f>SUM(E33,+H33,+K33)</f>
        <v>9483</v>
      </c>
      <c r="E33" s="87">
        <f>SUM(F33:G33)</f>
        <v>0</v>
      </c>
      <c r="F33" s="87">
        <v>0</v>
      </c>
      <c r="G33" s="87">
        <v>0</v>
      </c>
      <c r="H33" s="87">
        <f>SUM(I33:J33)</f>
        <v>4780</v>
      </c>
      <c r="I33" s="87">
        <v>4780</v>
      </c>
      <c r="J33" s="87">
        <v>0</v>
      </c>
      <c r="K33" s="87">
        <f>SUM(L33:M33)</f>
        <v>4703</v>
      </c>
      <c r="L33" s="87">
        <v>0</v>
      </c>
      <c r="M33" s="87">
        <v>4703</v>
      </c>
      <c r="N33" s="87">
        <f>SUM(O33,+V33,+AC33)</f>
        <v>9483</v>
      </c>
      <c r="O33" s="87">
        <f>SUM(P33:U33)</f>
        <v>4780</v>
      </c>
      <c r="P33" s="87">
        <v>4780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4703</v>
      </c>
      <c r="W33" s="87">
        <v>4703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2</v>
      </c>
      <c r="AG33" s="87">
        <v>2</v>
      </c>
      <c r="AH33" s="87">
        <v>0</v>
      </c>
      <c r="AI33" s="87">
        <v>0</v>
      </c>
      <c r="AJ33" s="87">
        <f>SUM(AK33:AS33)</f>
        <v>2</v>
      </c>
      <c r="AK33" s="87">
        <v>0</v>
      </c>
      <c r="AL33" s="87">
        <v>0</v>
      </c>
      <c r="AM33" s="87">
        <v>2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>SUM(AU33:AY33)</f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181</v>
      </c>
      <c r="BA33" s="87">
        <v>181</v>
      </c>
      <c r="BB33" s="87">
        <v>0</v>
      </c>
      <c r="BC33" s="87">
        <v>0</v>
      </c>
    </row>
    <row r="34" spans="1:55" ht="13.5" customHeight="1">
      <c r="A34" s="98" t="s">
        <v>15</v>
      </c>
      <c r="B34" s="96" t="s">
        <v>314</v>
      </c>
      <c r="C34" s="85" t="s">
        <v>315</v>
      </c>
      <c r="D34" s="87">
        <f>SUM(E34,+H34,+K34)</f>
        <v>2756</v>
      </c>
      <c r="E34" s="87">
        <f>SUM(F34:G34)</f>
        <v>0</v>
      </c>
      <c r="F34" s="87">
        <v>0</v>
      </c>
      <c r="G34" s="87">
        <v>0</v>
      </c>
      <c r="H34" s="87">
        <f>SUM(I34:J34)</f>
        <v>1744</v>
      </c>
      <c r="I34" s="87">
        <v>1744</v>
      </c>
      <c r="J34" s="87">
        <v>0</v>
      </c>
      <c r="K34" s="87">
        <f>SUM(L34:M34)</f>
        <v>1012</v>
      </c>
      <c r="L34" s="87">
        <v>0</v>
      </c>
      <c r="M34" s="87">
        <v>1012</v>
      </c>
      <c r="N34" s="87">
        <f>SUM(O34,+V34,+AC34)</f>
        <v>2756</v>
      </c>
      <c r="O34" s="87">
        <f>SUM(P34:U34)</f>
        <v>1744</v>
      </c>
      <c r="P34" s="87">
        <v>1744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>SUM(W34:AB34)</f>
        <v>1012</v>
      </c>
      <c r="W34" s="87">
        <v>1012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1</v>
      </c>
      <c r="AG34" s="87">
        <v>1</v>
      </c>
      <c r="AH34" s="87">
        <v>0</v>
      </c>
      <c r="AI34" s="87">
        <v>0</v>
      </c>
      <c r="AJ34" s="87">
        <f>SUM(AK34:AS34)</f>
        <v>1</v>
      </c>
      <c r="AK34" s="87">
        <v>0</v>
      </c>
      <c r="AL34" s="87">
        <v>0</v>
      </c>
      <c r="AM34" s="87">
        <v>1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>SUM(AU34:AY34)</f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52</v>
      </c>
      <c r="BA34" s="87">
        <v>52</v>
      </c>
      <c r="BB34" s="87">
        <v>0</v>
      </c>
      <c r="BC34" s="87">
        <v>0</v>
      </c>
    </row>
    <row r="35" spans="1:55" ht="13.5" customHeight="1">
      <c r="A35" s="98" t="s">
        <v>15</v>
      </c>
      <c r="B35" s="96" t="s">
        <v>316</v>
      </c>
      <c r="C35" s="85" t="s">
        <v>317</v>
      </c>
      <c r="D35" s="87">
        <f>SUM(E35,+H35,+K35)</f>
        <v>1184</v>
      </c>
      <c r="E35" s="87">
        <f>SUM(F35:G35)</f>
        <v>0</v>
      </c>
      <c r="F35" s="87">
        <v>0</v>
      </c>
      <c r="G35" s="87">
        <v>0</v>
      </c>
      <c r="H35" s="87">
        <f>SUM(I35:J35)</f>
        <v>0</v>
      </c>
      <c r="I35" s="87">
        <v>0</v>
      </c>
      <c r="J35" s="87">
        <v>0</v>
      </c>
      <c r="K35" s="87">
        <f>SUM(L35:M35)</f>
        <v>1184</v>
      </c>
      <c r="L35" s="87">
        <v>577</v>
      </c>
      <c r="M35" s="87">
        <v>607</v>
      </c>
      <c r="N35" s="87">
        <f>SUM(O35,+V35,+AC35)</f>
        <v>1184</v>
      </c>
      <c r="O35" s="87">
        <f>SUM(P35:U35)</f>
        <v>577</v>
      </c>
      <c r="P35" s="87">
        <v>577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>SUM(W35:AB35)</f>
        <v>607</v>
      </c>
      <c r="W35" s="87">
        <v>607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0</v>
      </c>
      <c r="AG35" s="87">
        <v>0</v>
      </c>
      <c r="AH35" s="87">
        <v>0</v>
      </c>
      <c r="AI35" s="87">
        <v>0</v>
      </c>
      <c r="AJ35" s="87">
        <f>SUM(AK35:AS35)</f>
        <v>0</v>
      </c>
      <c r="AK35" s="87">
        <v>0</v>
      </c>
      <c r="AL35" s="87">
        <v>0</v>
      </c>
      <c r="AM35" s="87">
        <v>0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>SUM(AU35:AY35)</f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>SUM(BA35:BC35)</f>
        <v>0</v>
      </c>
      <c r="BA35" s="87">
        <v>0</v>
      </c>
      <c r="BB35" s="87">
        <v>0</v>
      </c>
      <c r="BC35" s="87">
        <v>0</v>
      </c>
    </row>
    <row r="36" spans="1:55" ht="13.5" customHeight="1">
      <c r="A36" s="98" t="s">
        <v>15</v>
      </c>
      <c r="B36" s="96" t="s">
        <v>318</v>
      </c>
      <c r="C36" s="85" t="s">
        <v>319</v>
      </c>
      <c r="D36" s="87">
        <f>SUM(E36,+H36,+K36)</f>
        <v>3733</v>
      </c>
      <c r="E36" s="87">
        <f>SUM(F36:G36)</f>
        <v>0</v>
      </c>
      <c r="F36" s="87">
        <v>0</v>
      </c>
      <c r="G36" s="87">
        <v>0</v>
      </c>
      <c r="H36" s="87">
        <f>SUM(I36:J36)</f>
        <v>0</v>
      </c>
      <c r="I36" s="87">
        <v>0</v>
      </c>
      <c r="J36" s="87">
        <v>0</v>
      </c>
      <c r="K36" s="87">
        <f>SUM(L36:M36)</f>
        <v>3733</v>
      </c>
      <c r="L36" s="87">
        <v>1405</v>
      </c>
      <c r="M36" s="87">
        <v>2328</v>
      </c>
      <c r="N36" s="87">
        <f>SUM(O36,+V36,+AC36)</f>
        <v>3733</v>
      </c>
      <c r="O36" s="87">
        <f>SUM(P36:U36)</f>
        <v>1405</v>
      </c>
      <c r="P36" s="87">
        <v>1405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>SUM(W36:AB36)</f>
        <v>2328</v>
      </c>
      <c r="W36" s="87">
        <v>2328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>SUM(AD36:AE36)</f>
        <v>0</v>
      </c>
      <c r="AD36" s="87">
        <v>0</v>
      </c>
      <c r="AE36" s="87">
        <v>0</v>
      </c>
      <c r="AF36" s="87">
        <f>SUM(AG36:AI36)</f>
        <v>9</v>
      </c>
      <c r="AG36" s="87">
        <v>9</v>
      </c>
      <c r="AH36" s="87">
        <v>0</v>
      </c>
      <c r="AI36" s="87">
        <v>0</v>
      </c>
      <c r="AJ36" s="87">
        <f>SUM(AK36:AS36)</f>
        <v>0</v>
      </c>
      <c r="AK36" s="87">
        <v>0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>SUM(AU36:AY36)</f>
        <v>9</v>
      </c>
      <c r="AU36" s="87">
        <v>9</v>
      </c>
      <c r="AV36" s="87">
        <v>0</v>
      </c>
      <c r="AW36" s="87">
        <v>0</v>
      </c>
      <c r="AX36" s="87">
        <v>0</v>
      </c>
      <c r="AY36" s="87">
        <v>0</v>
      </c>
      <c r="AZ36" s="87">
        <f>SUM(BA36:BC36)</f>
        <v>22</v>
      </c>
      <c r="BA36" s="87">
        <v>22</v>
      </c>
      <c r="BB36" s="87">
        <v>0</v>
      </c>
      <c r="BC36" s="87">
        <v>0</v>
      </c>
    </row>
    <row r="37" spans="1:55" ht="13.5" customHeight="1">
      <c r="A37" s="98" t="s">
        <v>15</v>
      </c>
      <c r="B37" s="96" t="s">
        <v>320</v>
      </c>
      <c r="C37" s="85" t="s">
        <v>321</v>
      </c>
      <c r="D37" s="87">
        <f>SUM(E37,+H37,+K37)</f>
        <v>3402</v>
      </c>
      <c r="E37" s="87">
        <f>SUM(F37:G37)</f>
        <v>0</v>
      </c>
      <c r="F37" s="87">
        <v>0</v>
      </c>
      <c r="G37" s="87">
        <v>0</v>
      </c>
      <c r="H37" s="87">
        <f>SUM(I37:J37)</f>
        <v>0</v>
      </c>
      <c r="I37" s="87">
        <v>0</v>
      </c>
      <c r="J37" s="87">
        <v>0</v>
      </c>
      <c r="K37" s="87">
        <f>SUM(L37:M37)</f>
        <v>3402</v>
      </c>
      <c r="L37" s="87">
        <v>810</v>
      </c>
      <c r="M37" s="87">
        <v>2592</v>
      </c>
      <c r="N37" s="87">
        <f>SUM(O37,+V37,+AC37)</f>
        <v>3402</v>
      </c>
      <c r="O37" s="87">
        <f>SUM(P37:U37)</f>
        <v>810</v>
      </c>
      <c r="P37" s="87">
        <v>810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>SUM(W37:AB37)</f>
        <v>2592</v>
      </c>
      <c r="W37" s="87">
        <v>2592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1</v>
      </c>
      <c r="AG37" s="87">
        <v>1</v>
      </c>
      <c r="AH37" s="87">
        <v>0</v>
      </c>
      <c r="AI37" s="87">
        <v>0</v>
      </c>
      <c r="AJ37" s="87">
        <f>SUM(AK37:AS37)</f>
        <v>1</v>
      </c>
      <c r="AK37" s="87">
        <v>0</v>
      </c>
      <c r="AL37" s="87">
        <v>0</v>
      </c>
      <c r="AM37" s="87">
        <v>1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>SUM(AU37:AY37)</f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>SUM(BA37:BC37)</f>
        <v>21</v>
      </c>
      <c r="BA37" s="87">
        <v>21</v>
      </c>
      <c r="BB37" s="87">
        <v>0</v>
      </c>
      <c r="BC37" s="87">
        <v>0</v>
      </c>
    </row>
    <row r="38" spans="1:55" ht="13.5" customHeight="1">
      <c r="A38" s="98" t="s">
        <v>15</v>
      </c>
      <c r="B38" s="96" t="s">
        <v>322</v>
      </c>
      <c r="C38" s="85" t="s">
        <v>323</v>
      </c>
      <c r="D38" s="87">
        <f>SUM(E38,+H38,+K38)</f>
        <v>13973</v>
      </c>
      <c r="E38" s="87">
        <f>SUM(F38:G38)</f>
        <v>0</v>
      </c>
      <c r="F38" s="87">
        <v>0</v>
      </c>
      <c r="G38" s="87">
        <v>0</v>
      </c>
      <c r="H38" s="87">
        <f>SUM(I38:J38)</f>
        <v>0</v>
      </c>
      <c r="I38" s="87">
        <v>0</v>
      </c>
      <c r="J38" s="87">
        <v>0</v>
      </c>
      <c r="K38" s="87">
        <f>SUM(L38:M38)</f>
        <v>13973</v>
      </c>
      <c r="L38" s="87">
        <v>8630</v>
      </c>
      <c r="M38" s="87">
        <v>5343</v>
      </c>
      <c r="N38" s="87">
        <f>SUM(O38,+V38,+AC38)</f>
        <v>13973</v>
      </c>
      <c r="O38" s="87">
        <f>SUM(P38:U38)</f>
        <v>8630</v>
      </c>
      <c r="P38" s="87">
        <v>8630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>SUM(W38:AB38)</f>
        <v>5343</v>
      </c>
      <c r="W38" s="87">
        <v>5343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>SUM(AD38:AE38)</f>
        <v>0</v>
      </c>
      <c r="AD38" s="87">
        <v>0</v>
      </c>
      <c r="AE38" s="87">
        <v>0</v>
      </c>
      <c r="AF38" s="87">
        <f>SUM(AG38:AI38)</f>
        <v>14</v>
      </c>
      <c r="AG38" s="87">
        <v>14</v>
      </c>
      <c r="AH38" s="87">
        <v>0</v>
      </c>
      <c r="AI38" s="87">
        <v>0</v>
      </c>
      <c r="AJ38" s="87">
        <f>SUM(AK38:AS38)</f>
        <v>14</v>
      </c>
      <c r="AK38" s="87">
        <v>0</v>
      </c>
      <c r="AL38" s="87">
        <v>0</v>
      </c>
      <c r="AM38" s="87">
        <v>10</v>
      </c>
      <c r="AN38" s="87">
        <v>0</v>
      </c>
      <c r="AO38" s="87">
        <v>0</v>
      </c>
      <c r="AP38" s="87">
        <v>0</v>
      </c>
      <c r="AQ38" s="87">
        <v>0</v>
      </c>
      <c r="AR38" s="87">
        <v>4</v>
      </c>
      <c r="AS38" s="87">
        <v>0</v>
      </c>
      <c r="AT38" s="87">
        <f>SUM(AU38:AY38)</f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>SUM(BA38:BC38)</f>
        <v>224</v>
      </c>
      <c r="BA38" s="87">
        <v>224</v>
      </c>
      <c r="BB38" s="87">
        <v>0</v>
      </c>
      <c r="BC38" s="87">
        <v>0</v>
      </c>
    </row>
    <row r="39" spans="1:55" ht="13.5" customHeight="1">
      <c r="A39" s="98" t="s">
        <v>15</v>
      </c>
      <c r="B39" s="96" t="s">
        <v>324</v>
      </c>
      <c r="C39" s="85" t="s">
        <v>325</v>
      </c>
      <c r="D39" s="87">
        <f>SUM(E39,+H39,+K39)</f>
        <v>3548</v>
      </c>
      <c r="E39" s="87">
        <f>SUM(F39:G39)</f>
        <v>0</v>
      </c>
      <c r="F39" s="87">
        <v>0</v>
      </c>
      <c r="G39" s="87">
        <v>0</v>
      </c>
      <c r="H39" s="87">
        <f>SUM(I39:J39)</f>
        <v>0</v>
      </c>
      <c r="I39" s="87">
        <v>0</v>
      </c>
      <c r="J39" s="87">
        <v>0</v>
      </c>
      <c r="K39" s="87">
        <f>SUM(L39:M39)</f>
        <v>3548</v>
      </c>
      <c r="L39" s="87">
        <v>2169</v>
      </c>
      <c r="M39" s="87">
        <v>1379</v>
      </c>
      <c r="N39" s="87">
        <f>SUM(O39,+V39,+AC39)</f>
        <v>3548</v>
      </c>
      <c r="O39" s="87">
        <f>SUM(P39:U39)</f>
        <v>2169</v>
      </c>
      <c r="P39" s="87">
        <v>2169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>SUM(W39:AB39)</f>
        <v>1379</v>
      </c>
      <c r="W39" s="87">
        <v>1379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>SUM(AD39:AE39)</f>
        <v>0</v>
      </c>
      <c r="AD39" s="87">
        <v>0</v>
      </c>
      <c r="AE39" s="87">
        <v>0</v>
      </c>
      <c r="AF39" s="87">
        <f>SUM(AG39:AI39)</f>
        <v>130</v>
      </c>
      <c r="AG39" s="87">
        <v>130</v>
      </c>
      <c r="AH39" s="87">
        <v>0</v>
      </c>
      <c r="AI39" s="87">
        <v>0</v>
      </c>
      <c r="AJ39" s="87">
        <f>SUM(AK39:AS39)</f>
        <v>130</v>
      </c>
      <c r="AK39" s="87">
        <v>0</v>
      </c>
      <c r="AL39" s="87">
        <v>0</v>
      </c>
      <c r="AM39" s="87">
        <v>130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>SUM(AU39:AY39)</f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>SUM(BA39:BC39)</f>
        <v>0</v>
      </c>
      <c r="BA39" s="87">
        <v>0</v>
      </c>
      <c r="BB39" s="87">
        <v>0</v>
      </c>
      <c r="BC39" s="87">
        <v>0</v>
      </c>
    </row>
    <row r="40" spans="1:55" ht="13.5" customHeight="1">
      <c r="A40" s="98" t="s">
        <v>15</v>
      </c>
      <c r="B40" s="96" t="s">
        <v>326</v>
      </c>
      <c r="C40" s="85" t="s">
        <v>327</v>
      </c>
      <c r="D40" s="87">
        <f>SUM(E40,+H40,+K40)</f>
        <v>797</v>
      </c>
      <c r="E40" s="87">
        <f>SUM(F40:G40)</f>
        <v>0</v>
      </c>
      <c r="F40" s="87">
        <v>0</v>
      </c>
      <c r="G40" s="87">
        <v>0</v>
      </c>
      <c r="H40" s="87">
        <f>SUM(I40:J40)</f>
        <v>0</v>
      </c>
      <c r="I40" s="87">
        <v>0</v>
      </c>
      <c r="J40" s="87">
        <v>0</v>
      </c>
      <c r="K40" s="87">
        <f>SUM(L40:M40)</f>
        <v>797</v>
      </c>
      <c r="L40" s="87">
        <v>407</v>
      </c>
      <c r="M40" s="87">
        <v>390</v>
      </c>
      <c r="N40" s="87">
        <f>SUM(O40,+V40,+AC40)</f>
        <v>797</v>
      </c>
      <c r="O40" s="87">
        <f>SUM(P40:U40)</f>
        <v>407</v>
      </c>
      <c r="P40" s="87">
        <v>407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>SUM(W40:AB40)</f>
        <v>390</v>
      </c>
      <c r="W40" s="87">
        <v>390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>SUM(AD40:AE40)</f>
        <v>0</v>
      </c>
      <c r="AD40" s="87">
        <v>0</v>
      </c>
      <c r="AE40" s="87">
        <v>0</v>
      </c>
      <c r="AF40" s="87">
        <f>SUM(AG40:AI40)</f>
        <v>0</v>
      </c>
      <c r="AG40" s="87">
        <v>0</v>
      </c>
      <c r="AH40" s="87">
        <v>0</v>
      </c>
      <c r="AI40" s="87">
        <v>0</v>
      </c>
      <c r="AJ40" s="87">
        <f>SUM(AK40:AS40)</f>
        <v>0</v>
      </c>
      <c r="AK40" s="87">
        <v>0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>SUM(AU40:AY40)</f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>SUM(BA40:BC40)</f>
        <v>0</v>
      </c>
      <c r="BA40" s="87">
        <v>0</v>
      </c>
      <c r="BB40" s="87">
        <v>0</v>
      </c>
      <c r="BC40" s="87">
        <v>0</v>
      </c>
    </row>
    <row r="41" spans="1:55" ht="13.5" customHeight="1">
      <c r="A41" s="98" t="s">
        <v>15</v>
      </c>
      <c r="B41" s="96" t="s">
        <v>328</v>
      </c>
      <c r="C41" s="85" t="s">
        <v>329</v>
      </c>
      <c r="D41" s="87">
        <f>SUM(E41,+H41,+K41)</f>
        <v>11250</v>
      </c>
      <c r="E41" s="87">
        <f>SUM(F41:G41)</f>
        <v>0</v>
      </c>
      <c r="F41" s="87">
        <v>0</v>
      </c>
      <c r="G41" s="87">
        <v>0</v>
      </c>
      <c r="H41" s="87">
        <f>SUM(I41:J41)</f>
        <v>0</v>
      </c>
      <c r="I41" s="87">
        <v>0</v>
      </c>
      <c r="J41" s="87">
        <v>0</v>
      </c>
      <c r="K41" s="87">
        <f>SUM(L41:M41)</f>
        <v>11250</v>
      </c>
      <c r="L41" s="87">
        <v>5407</v>
      </c>
      <c r="M41" s="87">
        <v>5843</v>
      </c>
      <c r="N41" s="87">
        <f>SUM(O41,+V41,+AC41)</f>
        <v>11250</v>
      </c>
      <c r="O41" s="87">
        <f>SUM(P41:U41)</f>
        <v>5407</v>
      </c>
      <c r="P41" s="87">
        <v>5407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>SUM(W41:AB41)</f>
        <v>5843</v>
      </c>
      <c r="W41" s="87">
        <v>5843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>SUM(AD41:AE41)</f>
        <v>0</v>
      </c>
      <c r="AD41" s="87">
        <v>0</v>
      </c>
      <c r="AE41" s="87">
        <v>0</v>
      </c>
      <c r="AF41" s="87">
        <f>SUM(AG41:AI41)</f>
        <v>275</v>
      </c>
      <c r="AG41" s="87">
        <v>275</v>
      </c>
      <c r="AH41" s="87">
        <v>0</v>
      </c>
      <c r="AI41" s="87">
        <v>0</v>
      </c>
      <c r="AJ41" s="87">
        <f>SUM(AK41:AS41)</f>
        <v>275</v>
      </c>
      <c r="AK41" s="87">
        <v>0</v>
      </c>
      <c r="AL41" s="87">
        <v>0</v>
      </c>
      <c r="AM41" s="87">
        <v>275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>SUM(AU41:AY41)</f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>SUM(BA41:BC41)</f>
        <v>0</v>
      </c>
      <c r="BA41" s="87">
        <v>0</v>
      </c>
      <c r="BB41" s="87">
        <v>0</v>
      </c>
      <c r="BC41" s="87">
        <v>0</v>
      </c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41">
    <sortCondition ref="A8:A41"/>
    <sortCondition ref="B8:B41"/>
    <sortCondition ref="C8:C41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40" man="1"/>
    <brk id="31" min="1" max="40" man="1"/>
    <brk id="45" min="1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39000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39201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39202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39203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39204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39205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39206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39208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39209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39210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39211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39212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39301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39302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39303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39304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39305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39306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39307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39341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39344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39363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39364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39386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39387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39401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39402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39403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39405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39410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39411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39412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39424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39427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39428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2023-12-27T06:59:58Z</dcterms:modified>
</cp:coreProperties>
</file>