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4広島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水洗化人口等!$A$6:$AD$29</definedName>
    <definedName name="_xlnm.Print_Area" localSheetId="2">し尿集計結果!$A$1:$M$37</definedName>
    <definedName name="_xlnm.Print_Area" localSheetId="1">し尿処理状況!$2:$30</definedName>
    <definedName name="_xlnm.Print_Area" localSheetId="0">水洗化人口等!$2:$30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V8" i="2"/>
  <c r="N8" i="2" s="1"/>
  <c r="V9" i="2"/>
  <c r="N9" i="2" s="1"/>
  <c r="V10" i="2"/>
  <c r="V11" i="2"/>
  <c r="N11" i="2" s="1"/>
  <c r="V12" i="2"/>
  <c r="V13" i="2"/>
  <c r="V14" i="2"/>
  <c r="N14" i="2" s="1"/>
  <c r="V15" i="2"/>
  <c r="N15" i="2" s="1"/>
  <c r="V16" i="2"/>
  <c r="V17" i="2"/>
  <c r="N17" i="2" s="1"/>
  <c r="V18" i="2"/>
  <c r="V19" i="2"/>
  <c r="V20" i="2"/>
  <c r="N20" i="2" s="1"/>
  <c r="V21" i="2"/>
  <c r="N21" i="2" s="1"/>
  <c r="V22" i="2"/>
  <c r="V23" i="2"/>
  <c r="N23" i="2" s="1"/>
  <c r="V24" i="2"/>
  <c r="V25" i="2"/>
  <c r="V26" i="2"/>
  <c r="N26" i="2" s="1"/>
  <c r="V27" i="2"/>
  <c r="N27" i="2" s="1"/>
  <c r="V28" i="2"/>
  <c r="V29" i="2"/>
  <c r="N29" i="2" s="1"/>
  <c r="V30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N13" i="2"/>
  <c r="N19" i="2"/>
  <c r="N2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H8" i="2"/>
  <c r="H9" i="2"/>
  <c r="D9" i="2" s="1"/>
  <c r="H10" i="2"/>
  <c r="H11" i="2"/>
  <c r="H12" i="2"/>
  <c r="H13" i="2"/>
  <c r="D13" i="2" s="1"/>
  <c r="H14" i="2"/>
  <c r="H15" i="2"/>
  <c r="H16" i="2"/>
  <c r="H17" i="2"/>
  <c r="H18" i="2"/>
  <c r="H19" i="2"/>
  <c r="D19" i="2" s="1"/>
  <c r="H20" i="2"/>
  <c r="H21" i="2"/>
  <c r="D21" i="2" s="1"/>
  <c r="H22" i="2"/>
  <c r="H23" i="2"/>
  <c r="H24" i="2"/>
  <c r="H25" i="2"/>
  <c r="D25" i="2" s="1"/>
  <c r="H26" i="2"/>
  <c r="H27" i="2"/>
  <c r="H28" i="2"/>
  <c r="H29" i="2"/>
  <c r="H30" i="2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D11" i="2"/>
  <c r="D15" i="2"/>
  <c r="D17" i="2"/>
  <c r="D23" i="2"/>
  <c r="D27" i="2"/>
  <c r="D29" i="2"/>
  <c r="P8" i="1"/>
  <c r="P9" i="1"/>
  <c r="P10" i="1"/>
  <c r="P11" i="1"/>
  <c r="I11" i="1" s="1"/>
  <c r="D11" i="1" s="1"/>
  <c r="P12" i="1"/>
  <c r="I12" i="1" s="1"/>
  <c r="P13" i="1"/>
  <c r="I13" i="1" s="1"/>
  <c r="P14" i="1"/>
  <c r="P15" i="1"/>
  <c r="P16" i="1"/>
  <c r="P17" i="1"/>
  <c r="I17" i="1" s="1"/>
  <c r="D17" i="1" s="1"/>
  <c r="P18" i="1"/>
  <c r="I18" i="1" s="1"/>
  <c r="P19" i="1"/>
  <c r="I19" i="1" s="1"/>
  <c r="P20" i="1"/>
  <c r="P21" i="1"/>
  <c r="P22" i="1"/>
  <c r="P23" i="1"/>
  <c r="I23" i="1" s="1"/>
  <c r="D23" i="1" s="1"/>
  <c r="P24" i="1"/>
  <c r="I24" i="1" s="1"/>
  <c r="P25" i="1"/>
  <c r="I25" i="1" s="1"/>
  <c r="P26" i="1"/>
  <c r="P27" i="1"/>
  <c r="P28" i="1"/>
  <c r="P29" i="1"/>
  <c r="I29" i="1" s="1"/>
  <c r="D29" i="1" s="1"/>
  <c r="P30" i="1"/>
  <c r="I30" i="1" s="1"/>
  <c r="L9" i="1"/>
  <c r="L19" i="1"/>
  <c r="L27" i="1"/>
  <c r="J8" i="1"/>
  <c r="J15" i="1"/>
  <c r="J20" i="1"/>
  <c r="J27" i="1"/>
  <c r="I8" i="1"/>
  <c r="I9" i="1"/>
  <c r="D9" i="1" s="1"/>
  <c r="I10" i="1"/>
  <c r="I14" i="1"/>
  <c r="D14" i="1" s="1"/>
  <c r="I15" i="1"/>
  <c r="D15" i="1" s="1"/>
  <c r="I16" i="1"/>
  <c r="D16" i="1" s="1"/>
  <c r="I20" i="1"/>
  <c r="I21" i="1"/>
  <c r="D21" i="1" s="1"/>
  <c r="I22" i="1"/>
  <c r="I26" i="1"/>
  <c r="D26" i="1" s="1"/>
  <c r="I27" i="1"/>
  <c r="D27" i="1" s="1"/>
  <c r="I28" i="1"/>
  <c r="F9" i="1"/>
  <c r="F15" i="1"/>
  <c r="F21" i="1"/>
  <c r="F27" i="1"/>
  <c r="E8" i="1"/>
  <c r="E9" i="1"/>
  <c r="E10" i="1"/>
  <c r="E11" i="1"/>
  <c r="E12" i="1"/>
  <c r="D12" i="1" s="1"/>
  <c r="E13" i="1"/>
  <c r="E14" i="1"/>
  <c r="E15" i="1"/>
  <c r="E16" i="1"/>
  <c r="E17" i="1"/>
  <c r="E18" i="1"/>
  <c r="D18" i="1" s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D30" i="1" s="1"/>
  <c r="D8" i="1"/>
  <c r="D13" i="1"/>
  <c r="D19" i="1"/>
  <c r="N19" i="1" s="1"/>
  <c r="D20" i="1"/>
  <c r="D25" i="1"/>
  <c r="N25" i="1" s="1"/>
  <c r="T14" i="1" l="1"/>
  <c r="F14" i="1"/>
  <c r="J14" i="1"/>
  <c r="N14" i="1"/>
  <c r="L14" i="1"/>
  <c r="T26" i="1"/>
  <c r="F26" i="1"/>
  <c r="L26" i="1"/>
  <c r="N26" i="1"/>
  <c r="J26" i="1"/>
  <c r="J17" i="1"/>
  <c r="L17" i="1"/>
  <c r="N17" i="1"/>
  <c r="F17" i="1"/>
  <c r="T17" i="1"/>
  <c r="J29" i="1"/>
  <c r="L29" i="1"/>
  <c r="N29" i="1"/>
  <c r="F29" i="1"/>
  <c r="T29" i="1"/>
  <c r="J11" i="1"/>
  <c r="L11" i="1"/>
  <c r="N11" i="1"/>
  <c r="T11" i="1"/>
  <c r="F11" i="1"/>
  <c r="L30" i="1"/>
  <c r="J30" i="1"/>
  <c r="T30" i="1"/>
  <c r="N30" i="1"/>
  <c r="F30" i="1"/>
  <c r="J24" i="1"/>
  <c r="L24" i="1"/>
  <c r="F24" i="1"/>
  <c r="T24" i="1"/>
  <c r="N24" i="1"/>
  <c r="J18" i="1"/>
  <c r="L18" i="1"/>
  <c r="T18" i="1"/>
  <c r="F18" i="1"/>
  <c r="N18" i="1"/>
  <c r="L12" i="1"/>
  <c r="J12" i="1"/>
  <c r="N12" i="1"/>
  <c r="T12" i="1"/>
  <c r="F12" i="1"/>
  <c r="J23" i="1"/>
  <c r="L23" i="1"/>
  <c r="N23" i="1"/>
  <c r="F23" i="1"/>
  <c r="T23" i="1"/>
  <c r="T20" i="1"/>
  <c r="F20" i="1"/>
  <c r="N21" i="1"/>
  <c r="T21" i="1"/>
  <c r="L25" i="1"/>
  <c r="D30" i="2"/>
  <c r="D18" i="2"/>
  <c r="D28" i="1"/>
  <c r="T8" i="1"/>
  <c r="F8" i="1"/>
  <c r="T27" i="1"/>
  <c r="N27" i="1"/>
  <c r="N9" i="1"/>
  <c r="T9" i="1"/>
  <c r="J21" i="1"/>
  <c r="J9" i="1"/>
  <c r="L20" i="1"/>
  <c r="L8" i="1"/>
  <c r="L16" i="1"/>
  <c r="N16" i="1"/>
  <c r="T16" i="1"/>
  <c r="T15" i="1"/>
  <c r="N15" i="1"/>
  <c r="J16" i="1"/>
  <c r="L15" i="1"/>
  <c r="D26" i="2"/>
  <c r="D20" i="2"/>
  <c r="D14" i="2"/>
  <c r="D8" i="2"/>
  <c r="N28" i="2"/>
  <c r="N22" i="2"/>
  <c r="N16" i="2"/>
  <c r="N10" i="2"/>
  <c r="D22" i="1"/>
  <c r="T25" i="1"/>
  <c r="F25" i="1"/>
  <c r="J25" i="1"/>
  <c r="J13" i="1"/>
  <c r="T13" i="1"/>
  <c r="F13" i="1"/>
  <c r="N13" i="1"/>
  <c r="F16" i="1"/>
  <c r="L13" i="1"/>
  <c r="D24" i="2"/>
  <c r="D12" i="2"/>
  <c r="T19" i="1"/>
  <c r="F19" i="1"/>
  <c r="J19" i="1"/>
  <c r="D10" i="1"/>
  <c r="L21" i="1"/>
  <c r="N20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L28" i="1" l="1"/>
  <c r="N28" i="1"/>
  <c r="J28" i="1"/>
  <c r="F28" i="1"/>
  <c r="T28" i="1"/>
  <c r="L10" i="1"/>
  <c r="N10" i="1"/>
  <c r="J10" i="1"/>
  <c r="T10" i="1"/>
  <c r="F10" i="1"/>
  <c r="L22" i="1"/>
  <c r="N22" i="1"/>
  <c r="J22" i="1"/>
  <c r="F22" i="1"/>
  <c r="T22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<sst xmlns="http://schemas.openxmlformats.org/spreadsheetml/2006/main" count="701" uniqueCount="308">
  <si>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</si>
  <si>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</si>
  <si>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</si>
  <si>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</si>
  <si>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</si>
  <si>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</si>
  <si>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</si>
  <si>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</si>
  <si>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</si>
  <si>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</si>
  <si>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</si>
  <si>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</si>
  <si>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</si>
  <si>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</si>
  <si>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</si>
  <si>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</si>
  <si>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</si>
  <si>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</si>
  <si>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</si>
  <si>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</si>
  <si>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</si>
  <si>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</si>
  <si>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</si>
  <si>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</si>
  <si>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</si>
  <si>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</si>
  <si>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</si>
  <si>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</si>
  <si>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</si>
  <si>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</si>
  <si>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</si>
  <si>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</si>
  <si>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</si>
  <si>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</si>
  <si>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</si>
  <si>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</si>
  <si>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</si>
  <si>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</si>
  <si>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</si>
  <si>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</si>
  <si>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</si>
  <si>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</si>
  <si>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</si>
  <si>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</si>
  <si>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</si>
  <si>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</si>
  <si>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</si>
  <si>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</si>
  <si>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</si>
  <si>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</si>
  <si>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</si>
  <si>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</si>
  <si>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</si>
  <si>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</si>
  <si>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</si>
  <si>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</si>
  <si>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</si>
  <si>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</si>
  <si>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</si>
  <si>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</si>
  <si>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</si>
  <si>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</si>
  <si>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</si>
  <si>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</si>
  <si>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</si>
  <si>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</si>
  <si>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</si>
  <si>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</si>
  <si>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</si>
  <si>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</si>
  <si>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</si>
  <si>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</si>
  <si>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</si>
  <si>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</si>
  <si>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</si>
  <si>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</si>
  <si>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</si>
  <si>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</si>
  <si>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</si>
  <si>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</si>
  <si>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</si>
  <si>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</si>
  <si>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</si>
  <si>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</si>
  <si>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</si>
  <si>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</si>
  <si>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</si>
  <si>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</si>
  <si>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</si>
  <si>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</si>
  <si>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</si>
  <si>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</si>
  <si>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</si>
  <si>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</si>
  <si>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</si>
  <si>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</si>
  <si>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</si>
  <si>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</si>
  <si>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</si>
  <si>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</si>
  <si>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</si>
  <si>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</si>
  <si>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</si>
  <si>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</si>
  <si>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</si>
  <si>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</si>
  <si>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</si>
  <si>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</si>
  <si>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</si>
  <si>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</si>
  <si>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</si>
  <si>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</si>
  <si>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</si>
  <si>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</si>
  <si>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</si>
  <si>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</si>
  <si>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</si>
  <si>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</si>
  <si>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</si>
  <si>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</si>
  <si>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</si>
  <si>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</si>
  <si>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</si>
  <si>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</si>
  <si>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</si>
  <si>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</si>
  <si>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</si>
  <si>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</si>
  <si>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</si>
  <si>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</si>
  <si>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</si>
  <si>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</si>
  <si>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</si>
  <si>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</si>
  <si>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</si>
  <si>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</si>
  <si>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</si>
  <si>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</si>
  <si>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</si>
  <si>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</si>
  <si>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</si>
  <si>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</si>
  <si>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</si>
  <si>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</si>
  <si>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</si>
  <si>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</si>
  <si>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</si>
  <si>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</si>
  <si>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</si>
  <si>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</si>
  <si>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</si>
  <si>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</si>
  <si>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</si>
  <si>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</si>
  <si>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</si>
  <si>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</si>
  <si>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</si>
  <si>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</si>
  <si>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</si>
  <si>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</si>
  <si>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</si>
  <si>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</si>
  <si>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</si>
  <si>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</si>
  <si>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</si>
  <si>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</si>
  <si>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</si>
  <si>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</si>
  <si>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</si>
  <si>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</si>
  <si>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</si>
  <si>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</si>
  <si>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</si>
  <si>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</si>
  <si>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</si>
  <si>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</si>
  <si>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</si>
  <si>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</si>
  <si>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</si>
  <si>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</si>
  <si>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</si>
  <si>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</si>
  <si>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</si>
  <si>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</si>
  <si>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</si>
  <si>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</si>
  <si>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</si>
  <si>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</si>
  <si>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</si>
  <si>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</si>
  <si>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</si>
  <si>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</si>
  <si>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</si>
  <si>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</si>
  <si>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</si>
  <si>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</si>
  <si>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</si>
  <si>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</si>
  <si>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</si>
  <si>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</si>
  <si>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</si>
  <si>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</si>
  <si>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</si>
  <si>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</si>
  <si>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</si>
  <si>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</si>
  <si>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</si>
  <si>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</si>
  <si>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</si>
  <si>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</si>
  <si>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</si>
  <si>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</si>
  <si>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</si>
  <si>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</si>
  <si>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</si>
  <si>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</si>
  <si>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</si>
  <si>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</si>
  <si>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</si>
  <si>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</si>
  <si>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</si>
  <si>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</si>
  <si>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</si>
  <si>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</si>
  <si>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</si>
  <si>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</si>
  <si>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</si>
  <si>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</si>
  <si>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</si>
  <si>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</si>
  <si>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</si>
  <si>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</si>
  <si>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</si>
  <si>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</si>
  <si>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</si>
  <si>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</si>
  <si>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</si>
  <si>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</si>
  <si>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</si>
  <si>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</si>
  <si>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</si>
  <si>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</si>
  <si>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</si>
  <si>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</si>
  <si>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</si>
  <si>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</si>
  <si>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</si>
  <si>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</si>
  <si>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</si>
  <si>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</si>
  <si>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</si>
  <si>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</si>
  <si>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</si>
  <si>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</si>
  <si>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</si>
  <si>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</si>
  <si>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</si>
  <si>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34000</t>
  </si>
  <si>
    <t>水洗化人口等（令和4年度実績）</t>
    <phoneticPr fontId="3"/>
  </si>
  <si>
    <t>し尿処理の状況（令和4年度実績）</t>
    <phoneticPr fontId="3"/>
  </si>
  <si>
    <t>34100</t>
  </si>
  <si>
    <t>広島市</t>
  </si>
  <si>
    <t/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</si>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</sst>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20</v>
      </c>
      <c r="B7" s="108" t="s">
        <v>257</v>
      </c>
      <c r="C7" s="92" t="s">
        <v>199</v>
      </c>
      <c r="D7" s="93">
        <f>+SUM(E7,+I7)</f>
        <v>2775311</v>
      </c>
      <c r="E7" s="93">
        <f>+SUM(G7+H7)</f>
        <v>195873</v>
      </c>
      <c r="F7" s="94">
        <f>IF(D7&gt;0,E7/D7*100,"-")</f>
        <v>7.0576955159259631</v>
      </c>
      <c r="G7" s="93">
        <f>SUM(G$8:G$207)</f>
        <v>193068</v>
      </c>
      <c r="H7" s="93">
        <f>SUM(H$8:H$207)</f>
        <v>2805</v>
      </c>
      <c r="I7" s="93">
        <f>+SUM(K7,+M7,O7+P7)</f>
        <v>2579438</v>
      </c>
      <c r="J7" s="94">
        <f>IF(D7&gt;0,I7/D7*100,"-")</f>
        <v>92.942304484074029</v>
      </c>
      <c r="K7" s="93">
        <f>SUM(K$8:K$207)</f>
        <v>2064085</v>
      </c>
      <c r="L7" s="94">
        <f>IF(D7&gt;0,K7/D7*100,"-")</f>
        <v>74.373106293312716</v>
      </c>
      <c r="M7" s="93">
        <f>SUM(M$8:M$207)</f>
        <v>758</v>
      </c>
      <c r="N7" s="94">
        <f>IF(D7&gt;0,M7/D7*100,"-")</f>
        <v>2.7312254374374619E-2</v>
      </c>
      <c r="O7" s="91">
        <f>SUM(O$8:O$207)</f>
        <v>42435</v>
      </c>
      <c r="P7" s="93">
        <f>SUM(Q7:S7)</f>
        <v>472160</v>
      </c>
      <c r="Q7" s="93">
        <f>SUM(Q$8:Q$207)</f>
        <v>147762</v>
      </c>
      <c r="R7" s="93">
        <f>SUM(R$8:R$207)</f>
        <v>323718</v>
      </c>
      <c r="S7" s="93">
        <f>SUM(S$8:S$207)</f>
        <v>680</v>
      </c>
      <c r="T7" s="94">
        <f>IF(D7&gt;0,P7/D7*100,"-")</f>
        <v>17.012868107394091</v>
      </c>
      <c r="U7" s="93">
        <f>SUM(U$8:U$207)</f>
        <v>53959</v>
      </c>
      <c r="V7" s="95">
        <f t="shared" ref="V7:AC7" si="0">COUNTIF(V$8:V$207,"○")</f>
        <v>15</v>
      </c>
      <c r="W7" s="95">
        <f t="shared" si="0"/>
        <v>2</v>
      </c>
      <c r="X7" s="95">
        <f t="shared" si="0"/>
        <v>1</v>
      </c>
      <c r="Y7" s="95">
        <f t="shared" si="0"/>
        <v>5</v>
      </c>
      <c r="Z7" s="95">
        <f t="shared" si="0"/>
        <v>11</v>
      </c>
      <c r="AA7" s="95">
        <f t="shared" si="0"/>
        <v>0</v>
      </c>
      <c r="AB7" s="95">
        <f t="shared" si="0"/>
        <v>2</v>
      </c>
      <c r="AC7" s="95">
        <f t="shared" si="0"/>
        <v>10</v>
      </c>
    </row>
    <row r="8" spans="1:31" ht="13.5" customHeight="1">
      <c r="A8" s="85" t="s">
        <v>20</v>
      </c>
      <c r="B8" s="86" t="s">
        <v>260</v>
      </c>
      <c r="C8" s="85" t="s">
        <v>261</v>
      </c>
      <c r="D8" s="87">
        <f>+SUM(E8,+I8)</f>
        <v>1185952</v>
      </c>
      <c r="E8" s="87">
        <f>+SUM(G8+H8)</f>
        <v>16192</v>
      </c>
      <c r="F8" s="106">
        <f>IF(D8&gt;0,E8/D8*100,"-")</f>
        <v>1.3653166401338335</v>
      </c>
      <c r="G8" s="87">
        <v>16192</v>
      </c>
      <c r="H8" s="87">
        <v>0</v>
      </c>
      <c r="I8" s="87">
        <f>+SUM(K8,+M8,O8+P8)</f>
        <v>1169760</v>
      </c>
      <c r="J8" s="88">
        <f>IF(D8&gt;0,I8/D8*100,"-")</f>
        <v>98.634683359866173</v>
      </c>
      <c r="K8" s="87">
        <v>1125811</v>
      </c>
      <c r="L8" s="88">
        <f>IF(D8&gt;0,K8/D8*100,"-")</f>
        <v>94.92888413696339</v>
      </c>
      <c r="M8" s="87">
        <v>0</v>
      </c>
      <c r="N8" s="88">
        <f>IF(D8&gt;0,M8/D8*100,"-")</f>
        <v>0</v>
      </c>
      <c r="O8" s="87">
        <v>9659</v>
      </c>
      <c r="P8" s="87">
        <f>SUM(Q8:S8)</f>
        <v>34290</v>
      </c>
      <c r="Q8" s="87">
        <v>16129</v>
      </c>
      <c r="R8" s="87">
        <v>18161</v>
      </c>
      <c r="S8" s="87">
        <v>0</v>
      </c>
      <c r="T8" s="88">
        <f>IF(D8&gt;0,P8/D8*100,"-")</f>
        <v>2.8913480478130649</v>
      </c>
      <c r="U8" s="87">
        <v>19797</v>
      </c>
      <c r="V8" s="85" t="s">
        <v>263</v>
      </c>
      <c r="W8" s="85"/>
      <c r="X8" s="85"/>
      <c r="Y8" s="85"/>
      <c r="Z8" s="85"/>
      <c r="AA8" s="85"/>
      <c r="AB8" s="85" t="s">
        <v>263</v>
      </c>
      <c r="AC8" s="85"/>
      <c r="AD8" s="184" t="s">
        <v>262</v>
      </c>
    </row>
    <row r="9" spans="1:31" ht="13.5" customHeight="1">
      <c r="A9" s="85" t="s">
        <v>20</v>
      </c>
      <c r="B9" s="86" t="s">
        <v>264</v>
      </c>
      <c r="C9" s="85" t="s">
        <v>265</v>
      </c>
      <c r="D9" s="87">
        <f>+SUM(E9,+I9)</f>
        <v>210070</v>
      </c>
      <c r="E9" s="87">
        <f>+SUM(G9+H9)</f>
        <v>16387</v>
      </c>
      <c r="F9" s="106">
        <f>IF(D9&gt;0,E9/D9*100,"-")</f>
        <v>7.8007330889703432</v>
      </c>
      <c r="G9" s="87">
        <v>16385</v>
      </c>
      <c r="H9" s="87">
        <v>2</v>
      </c>
      <c r="I9" s="87">
        <f>+SUM(K9,+M9,O9+P9)</f>
        <v>193683</v>
      </c>
      <c r="J9" s="88">
        <f>IF(D9&gt;0,I9/D9*100,"-")</f>
        <v>92.199266911029653</v>
      </c>
      <c r="K9" s="87">
        <v>180214</v>
      </c>
      <c r="L9" s="88">
        <f>IF(D9&gt;0,K9/D9*100,"-")</f>
        <v>85.787594611320046</v>
      </c>
      <c r="M9" s="87">
        <v>688</v>
      </c>
      <c r="N9" s="88">
        <f>IF(D9&gt;0,M9/D9*100,"-")</f>
        <v>0.3275098776598277</v>
      </c>
      <c r="O9" s="87">
        <v>2801</v>
      </c>
      <c r="P9" s="87">
        <f>SUM(Q9:S9)</f>
        <v>9980</v>
      </c>
      <c r="Q9" s="87">
        <v>5973</v>
      </c>
      <c r="R9" s="87">
        <v>4007</v>
      </c>
      <c r="S9" s="87">
        <v>0</v>
      </c>
      <c r="T9" s="88">
        <f>IF(D9&gt;0,P9/D9*100,"-")</f>
        <v>4.7507973532631986</v>
      </c>
      <c r="U9" s="87">
        <v>3043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20</v>
      </c>
      <c r="B10" s="86" t="s">
        <v>266</v>
      </c>
      <c r="C10" s="85" t="s">
        <v>267</v>
      </c>
      <c r="D10" s="87">
        <f>+SUM(E10,+I10)</f>
        <v>23699</v>
      </c>
      <c r="E10" s="87">
        <f>+SUM(G10+H10)</f>
        <v>5488</v>
      </c>
      <c r="F10" s="106">
        <f>IF(D10&gt;0,E10/D10*100,"-")</f>
        <v>23.157095236085912</v>
      </c>
      <c r="G10" s="87">
        <v>5488</v>
      </c>
      <c r="H10" s="87">
        <v>0</v>
      </c>
      <c r="I10" s="87">
        <f>+SUM(K10,+M10,O10+P10)</f>
        <v>18211</v>
      </c>
      <c r="J10" s="88">
        <f>IF(D10&gt;0,I10/D10*100,"-")</f>
        <v>76.842904763914092</v>
      </c>
      <c r="K10" s="87">
        <v>4589</v>
      </c>
      <c r="L10" s="88">
        <f>IF(D10&gt;0,K10/D10*100,"-")</f>
        <v>19.363686231486561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13622</v>
      </c>
      <c r="Q10" s="87">
        <v>6503</v>
      </c>
      <c r="R10" s="87">
        <v>7119</v>
      </c>
      <c r="S10" s="87">
        <v>0</v>
      </c>
      <c r="T10" s="88">
        <f>IF(D10&gt;0,P10/D10*100,"-")</f>
        <v>57.479218532427531</v>
      </c>
      <c r="U10" s="87">
        <v>259</v>
      </c>
      <c r="V10" s="85"/>
      <c r="W10" s="85"/>
      <c r="X10" s="85" t="s">
        <v>263</v>
      </c>
      <c r="Y10" s="85"/>
      <c r="Z10" s="85"/>
      <c r="AA10" s="85"/>
      <c r="AB10" s="85" t="s">
        <v>263</v>
      </c>
      <c r="AC10" s="85"/>
      <c r="AD10" s="184" t="s">
        <v>262</v>
      </c>
    </row>
    <row r="11" spans="1:31" ht="13.5" customHeight="1">
      <c r="A11" s="85" t="s">
        <v>20</v>
      </c>
      <c r="B11" s="86" t="s">
        <v>268</v>
      </c>
      <c r="C11" s="85" t="s">
        <v>269</v>
      </c>
      <c r="D11" s="87">
        <f>+SUM(E11,+I11)</f>
        <v>89404</v>
      </c>
      <c r="E11" s="87">
        <f>+SUM(G11+H11)</f>
        <v>7270</v>
      </c>
      <c r="F11" s="106">
        <f>IF(D11&gt;0,E11/D11*100,"-")</f>
        <v>8.1316272202586006</v>
      </c>
      <c r="G11" s="87">
        <v>7270</v>
      </c>
      <c r="H11" s="87">
        <v>0</v>
      </c>
      <c r="I11" s="87">
        <f>+SUM(K11,+M11,O11+P11)</f>
        <v>82134</v>
      </c>
      <c r="J11" s="88">
        <f>IF(D11&gt;0,I11/D11*100,"-")</f>
        <v>91.868372779741406</v>
      </c>
      <c r="K11" s="87">
        <v>41405</v>
      </c>
      <c r="L11" s="88">
        <f>IF(D11&gt;0,K11/D11*100,"-")</f>
        <v>46.312245537112432</v>
      </c>
      <c r="M11" s="87">
        <v>0</v>
      </c>
      <c r="N11" s="88">
        <f>IF(D11&gt;0,M11/D11*100,"-")</f>
        <v>0</v>
      </c>
      <c r="O11" s="87">
        <v>1303</v>
      </c>
      <c r="P11" s="87">
        <f>SUM(Q11:S11)</f>
        <v>39426</v>
      </c>
      <c r="Q11" s="87">
        <v>13323</v>
      </c>
      <c r="R11" s="87">
        <v>26103</v>
      </c>
      <c r="S11" s="87">
        <v>0</v>
      </c>
      <c r="T11" s="88">
        <f>IF(D11&gt;0,P11/D11*100,"-")</f>
        <v>44.098698044830208</v>
      </c>
      <c r="U11" s="87">
        <v>2166</v>
      </c>
      <c r="V11" s="85"/>
      <c r="W11" s="85" t="s">
        <v>263</v>
      </c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20</v>
      </c>
      <c r="B12" s="86" t="s">
        <v>270</v>
      </c>
      <c r="C12" s="85" t="s">
        <v>271</v>
      </c>
      <c r="D12" s="87">
        <f>+SUM(E12,+I12)</f>
        <v>130515</v>
      </c>
      <c r="E12" s="87">
        <f>+SUM(G12+H12)</f>
        <v>50258</v>
      </c>
      <c r="F12" s="106">
        <f>IF(D12&gt;0,E12/D12*100,"-")</f>
        <v>38.507451250814086</v>
      </c>
      <c r="G12" s="87">
        <v>50258</v>
      </c>
      <c r="H12" s="87">
        <v>0</v>
      </c>
      <c r="I12" s="87">
        <f>+SUM(K12,+M12,O12+P12)</f>
        <v>80257</v>
      </c>
      <c r="J12" s="88">
        <f>IF(D12&gt;0,I12/D12*100,"-")</f>
        <v>61.492548749185914</v>
      </c>
      <c r="K12" s="87">
        <v>17980</v>
      </c>
      <c r="L12" s="88">
        <f>IF(D12&gt;0,K12/D12*100,"-")</f>
        <v>13.776194307167758</v>
      </c>
      <c r="M12" s="87">
        <v>0</v>
      </c>
      <c r="N12" s="88">
        <f>IF(D12&gt;0,M12/D12*100,"-")</f>
        <v>0</v>
      </c>
      <c r="O12" s="87">
        <v>583</v>
      </c>
      <c r="P12" s="87">
        <f>SUM(Q12:S12)</f>
        <v>61694</v>
      </c>
      <c r="Q12" s="87">
        <v>6984</v>
      </c>
      <c r="R12" s="87">
        <v>54710</v>
      </c>
      <c r="S12" s="87">
        <v>0</v>
      </c>
      <c r="T12" s="88">
        <f>IF(D12&gt;0,P12/D12*100,"-")</f>
        <v>47.269662490901425</v>
      </c>
      <c r="U12" s="87">
        <v>3013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20</v>
      </c>
      <c r="B13" s="86" t="s">
        <v>272</v>
      </c>
      <c r="C13" s="85" t="s">
        <v>273</v>
      </c>
      <c r="D13" s="87">
        <f>+SUM(E13,+I13)</f>
        <v>461475</v>
      </c>
      <c r="E13" s="87">
        <f>+SUM(G13+H13)</f>
        <v>38374</v>
      </c>
      <c r="F13" s="106">
        <f>IF(D13&gt;0,E13/D13*100,"-")</f>
        <v>8.3155100492984459</v>
      </c>
      <c r="G13" s="87">
        <v>38038</v>
      </c>
      <c r="H13" s="87">
        <v>336</v>
      </c>
      <c r="I13" s="87">
        <f>+SUM(K13,+M13,O13+P13)</f>
        <v>423101</v>
      </c>
      <c r="J13" s="88">
        <f>IF(D13&gt;0,I13/D13*100,"-")</f>
        <v>91.684489950701547</v>
      </c>
      <c r="K13" s="87">
        <v>335153</v>
      </c>
      <c r="L13" s="88">
        <f>IF(D13&gt;0,K13/D13*100,"-")</f>
        <v>72.626469472885859</v>
      </c>
      <c r="M13" s="87">
        <v>0</v>
      </c>
      <c r="N13" s="88">
        <f>IF(D13&gt;0,M13/D13*100,"-")</f>
        <v>0</v>
      </c>
      <c r="O13" s="87">
        <v>2313</v>
      </c>
      <c r="P13" s="87">
        <f>SUM(Q13:S13)</f>
        <v>85635</v>
      </c>
      <c r="Q13" s="87">
        <v>39441</v>
      </c>
      <c r="R13" s="87">
        <v>46194</v>
      </c>
      <c r="S13" s="87">
        <v>0</v>
      </c>
      <c r="T13" s="88">
        <f>IF(D13&gt;0,P13/D13*100,"-")</f>
        <v>18.556801560214531</v>
      </c>
      <c r="U13" s="87">
        <v>9729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20</v>
      </c>
      <c r="B14" s="86" t="s">
        <v>274</v>
      </c>
      <c r="C14" s="85" t="s">
        <v>275</v>
      </c>
      <c r="D14" s="87">
        <f>+SUM(E14,+I14)</f>
        <v>36682</v>
      </c>
      <c r="E14" s="87">
        <f>+SUM(G14+H14)</f>
        <v>3099</v>
      </c>
      <c r="F14" s="106">
        <f>IF(D14&gt;0,E14/D14*100,"-")</f>
        <v>8.4482852625265803</v>
      </c>
      <c r="G14" s="87">
        <v>2998</v>
      </c>
      <c r="H14" s="87">
        <v>101</v>
      </c>
      <c r="I14" s="87">
        <f>+SUM(K14,+M14,O14+P14)</f>
        <v>33583</v>
      </c>
      <c r="J14" s="88">
        <f>IF(D14&gt;0,I14/D14*100,"-")</f>
        <v>91.551714737473418</v>
      </c>
      <c r="K14" s="87">
        <v>8836</v>
      </c>
      <c r="L14" s="88">
        <f>IF(D14&gt;0,K14/D14*100,"-")</f>
        <v>24.088108609127094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24747</v>
      </c>
      <c r="Q14" s="87">
        <v>13969</v>
      </c>
      <c r="R14" s="87">
        <v>10778</v>
      </c>
      <c r="S14" s="87">
        <v>0</v>
      </c>
      <c r="T14" s="88">
        <f>IF(D14&gt;0,P14/D14*100,"-")</f>
        <v>67.463606128346328</v>
      </c>
      <c r="U14" s="87">
        <v>584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20</v>
      </c>
      <c r="B15" s="86" t="s">
        <v>276</v>
      </c>
      <c r="C15" s="85" t="s">
        <v>277</v>
      </c>
      <c r="D15" s="87">
        <f>+SUM(E15,+I15)</f>
        <v>49755</v>
      </c>
      <c r="E15" s="87">
        <f>+SUM(G15+H15)</f>
        <v>8603</v>
      </c>
      <c r="F15" s="106">
        <f>IF(D15&gt;0,E15/D15*100,"-")</f>
        <v>17.290724550296453</v>
      </c>
      <c r="G15" s="87">
        <v>8378</v>
      </c>
      <c r="H15" s="87">
        <v>225</v>
      </c>
      <c r="I15" s="87">
        <f>+SUM(K15,+M15,O15+P15)</f>
        <v>41152</v>
      </c>
      <c r="J15" s="88">
        <f>IF(D15&gt;0,I15/D15*100,"-")</f>
        <v>82.70927544970354</v>
      </c>
      <c r="K15" s="87">
        <v>16508</v>
      </c>
      <c r="L15" s="88">
        <f>IF(D15&gt;0,K15/D15*100,"-")</f>
        <v>33.178575017586169</v>
      </c>
      <c r="M15" s="87">
        <v>0</v>
      </c>
      <c r="N15" s="88">
        <f>IF(D15&gt;0,M15/D15*100,"-")</f>
        <v>0</v>
      </c>
      <c r="O15" s="87">
        <v>5307</v>
      </c>
      <c r="P15" s="87">
        <f>SUM(Q15:S15)</f>
        <v>19337</v>
      </c>
      <c r="Q15" s="87">
        <v>5651</v>
      </c>
      <c r="R15" s="87">
        <v>13686</v>
      </c>
      <c r="S15" s="87">
        <v>0</v>
      </c>
      <c r="T15" s="88">
        <f>IF(D15&gt;0,P15/D15*100,"-")</f>
        <v>38.864435735101999</v>
      </c>
      <c r="U15" s="87">
        <v>695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20</v>
      </c>
      <c r="B16" s="86" t="s">
        <v>278</v>
      </c>
      <c r="C16" s="85" t="s">
        <v>279</v>
      </c>
      <c r="D16" s="87">
        <f>+SUM(E16,+I16)</f>
        <v>32837</v>
      </c>
      <c r="E16" s="87">
        <f>+SUM(G16+H16)</f>
        <v>9986</v>
      </c>
      <c r="F16" s="106">
        <f>IF(D16&gt;0,E16/D16*100,"-")</f>
        <v>30.410817066114443</v>
      </c>
      <c r="G16" s="87">
        <v>7989</v>
      </c>
      <c r="H16" s="87">
        <v>1997</v>
      </c>
      <c r="I16" s="87">
        <f>+SUM(K16,+M16,O16+P16)</f>
        <v>22851</v>
      </c>
      <c r="J16" s="88">
        <f>IF(D16&gt;0,I16/D16*100,"-")</f>
        <v>69.589182933885553</v>
      </c>
      <c r="K16" s="87">
        <v>12069</v>
      </c>
      <c r="L16" s="88">
        <f>IF(D16&gt;0,K16/D16*100,"-")</f>
        <v>36.754271096628806</v>
      </c>
      <c r="M16" s="87">
        <v>0</v>
      </c>
      <c r="N16" s="88">
        <f>IF(D16&gt;0,M16/D16*100,"-")</f>
        <v>0</v>
      </c>
      <c r="O16" s="87">
        <v>4142</v>
      </c>
      <c r="P16" s="87">
        <f>SUM(Q16:S16)</f>
        <v>6640</v>
      </c>
      <c r="Q16" s="87">
        <v>457</v>
      </c>
      <c r="R16" s="87">
        <v>6183</v>
      </c>
      <c r="S16" s="87">
        <v>0</v>
      </c>
      <c r="T16" s="88">
        <f>IF(D16&gt;0,P16/D16*100,"-")</f>
        <v>20.221092060785089</v>
      </c>
      <c r="U16" s="87">
        <v>459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20</v>
      </c>
      <c r="B17" s="86" t="s">
        <v>280</v>
      </c>
      <c r="C17" s="85" t="s">
        <v>281</v>
      </c>
      <c r="D17" s="87">
        <f>+SUM(E17,+I17)</f>
        <v>26164</v>
      </c>
      <c r="E17" s="87">
        <f>+SUM(G17+H17)</f>
        <v>201</v>
      </c>
      <c r="F17" s="106">
        <f>IF(D17&gt;0,E17/D17*100,"-")</f>
        <v>0.76823115731539526</v>
      </c>
      <c r="G17" s="87">
        <v>201</v>
      </c>
      <c r="H17" s="87">
        <v>0</v>
      </c>
      <c r="I17" s="87">
        <f>+SUM(K17,+M17,O17+P17)</f>
        <v>25963</v>
      </c>
      <c r="J17" s="88">
        <f>IF(D17&gt;0,I17/D17*100,"-")</f>
        <v>99.231768842684602</v>
      </c>
      <c r="K17" s="87">
        <v>24917</v>
      </c>
      <c r="L17" s="88">
        <f>IF(D17&gt;0,K17/D17*100,"-")</f>
        <v>95.233909188197515</v>
      </c>
      <c r="M17" s="87">
        <v>0</v>
      </c>
      <c r="N17" s="88">
        <f>IF(D17&gt;0,M17/D17*100,"-")</f>
        <v>0</v>
      </c>
      <c r="O17" s="87">
        <v>508</v>
      </c>
      <c r="P17" s="87">
        <f>SUM(Q17:S17)</f>
        <v>538</v>
      </c>
      <c r="Q17" s="87">
        <v>90</v>
      </c>
      <c r="R17" s="87">
        <v>448</v>
      </c>
      <c r="S17" s="87">
        <v>0</v>
      </c>
      <c r="T17" s="88">
        <f>IF(D17&gt;0,P17/D17*100,"-")</f>
        <v>2.0562605106252865</v>
      </c>
      <c r="U17" s="87">
        <v>365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20</v>
      </c>
      <c r="B18" s="86" t="s">
        <v>282</v>
      </c>
      <c r="C18" s="85" t="s">
        <v>283</v>
      </c>
      <c r="D18" s="87">
        <f>+SUM(E18,+I18)</f>
        <v>190086</v>
      </c>
      <c r="E18" s="87">
        <f>+SUM(G18+H18)</f>
        <v>10437</v>
      </c>
      <c r="F18" s="106">
        <f>IF(D18&gt;0,E18/D18*100,"-")</f>
        <v>5.4906726429089989</v>
      </c>
      <c r="G18" s="87">
        <v>10437</v>
      </c>
      <c r="H18" s="87">
        <v>0</v>
      </c>
      <c r="I18" s="87">
        <f>+SUM(K18,+M18,O18+P18)</f>
        <v>179649</v>
      </c>
      <c r="J18" s="88">
        <f>IF(D18&gt;0,I18/D18*100,"-")</f>
        <v>94.509327357090996</v>
      </c>
      <c r="K18" s="87">
        <v>85120</v>
      </c>
      <c r="L18" s="88">
        <f>IF(D18&gt;0,K18/D18*100,"-")</f>
        <v>44.779731279526111</v>
      </c>
      <c r="M18" s="87">
        <v>0</v>
      </c>
      <c r="N18" s="88">
        <f>IF(D18&gt;0,M18/D18*100,"-")</f>
        <v>0</v>
      </c>
      <c r="O18" s="87">
        <v>2224</v>
      </c>
      <c r="P18" s="87">
        <f>SUM(Q18:S18)</f>
        <v>92305</v>
      </c>
      <c r="Q18" s="87">
        <v>12507</v>
      </c>
      <c r="R18" s="87">
        <v>79798</v>
      </c>
      <c r="S18" s="87">
        <v>0</v>
      </c>
      <c r="T18" s="88">
        <f>IF(D18&gt;0,P18/D18*100,"-")</f>
        <v>48.559599339246446</v>
      </c>
      <c r="U18" s="87">
        <v>7841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20</v>
      </c>
      <c r="B19" s="86" t="s">
        <v>284</v>
      </c>
      <c r="C19" s="85" t="s">
        <v>285</v>
      </c>
      <c r="D19" s="87">
        <f>+SUM(E19,+I19)</f>
        <v>116360</v>
      </c>
      <c r="E19" s="87">
        <f>+SUM(G19+H19)</f>
        <v>8248</v>
      </c>
      <c r="F19" s="106">
        <f>IF(D19&gt;0,E19/D19*100,"-")</f>
        <v>7.0883465108284636</v>
      </c>
      <c r="G19" s="87">
        <v>8248</v>
      </c>
      <c r="H19" s="87">
        <v>0</v>
      </c>
      <c r="I19" s="87">
        <f>+SUM(K19,+M19,O19+P19)</f>
        <v>108112</v>
      </c>
      <c r="J19" s="88">
        <f>IF(D19&gt;0,I19/D19*100,"-")</f>
        <v>92.911653489171542</v>
      </c>
      <c r="K19" s="87">
        <v>68136</v>
      </c>
      <c r="L19" s="88">
        <f>IF(D19&gt;0,K19/D19*100,"-")</f>
        <v>58.556204881402543</v>
      </c>
      <c r="M19" s="87">
        <v>0</v>
      </c>
      <c r="N19" s="88">
        <f>IF(D19&gt;0,M19/D19*100,"-")</f>
        <v>0</v>
      </c>
      <c r="O19" s="87">
        <v>365</v>
      </c>
      <c r="P19" s="87">
        <f>SUM(Q19:S19)</f>
        <v>39611</v>
      </c>
      <c r="Q19" s="87">
        <v>18322</v>
      </c>
      <c r="R19" s="87">
        <v>21289</v>
      </c>
      <c r="S19" s="87">
        <v>0</v>
      </c>
      <c r="T19" s="88">
        <f>IF(D19&gt;0,P19/D19*100,"-")</f>
        <v>34.041766930216575</v>
      </c>
      <c r="U19" s="87">
        <v>1381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20</v>
      </c>
      <c r="B20" s="86" t="s">
        <v>286</v>
      </c>
      <c r="C20" s="85" t="s">
        <v>287</v>
      </c>
      <c r="D20" s="87">
        <f>+SUM(E20,+I20)</f>
        <v>27057</v>
      </c>
      <c r="E20" s="87">
        <f>+SUM(G20+H20)</f>
        <v>6301</v>
      </c>
      <c r="F20" s="106">
        <f>IF(D20&gt;0,E20/D20*100,"-")</f>
        <v>23.287873748013453</v>
      </c>
      <c r="G20" s="87">
        <v>6301</v>
      </c>
      <c r="H20" s="87">
        <v>0</v>
      </c>
      <c r="I20" s="87">
        <f>+SUM(K20,+M20,O20+P20)</f>
        <v>20756</v>
      </c>
      <c r="J20" s="88">
        <f>IF(D20&gt;0,I20/D20*100,"-")</f>
        <v>76.712126251986547</v>
      </c>
      <c r="K20" s="87">
        <v>7709</v>
      </c>
      <c r="L20" s="88">
        <f>IF(D20&gt;0,K20/D20*100,"-")</f>
        <v>28.491702701703808</v>
      </c>
      <c r="M20" s="87">
        <v>70</v>
      </c>
      <c r="N20" s="88">
        <f>IF(D20&gt;0,M20/D20*100,"-")</f>
        <v>0.25871308718631036</v>
      </c>
      <c r="O20" s="87">
        <v>3432</v>
      </c>
      <c r="P20" s="87">
        <f>SUM(Q20:S20)</f>
        <v>9545</v>
      </c>
      <c r="Q20" s="87">
        <v>968</v>
      </c>
      <c r="R20" s="87">
        <v>8577</v>
      </c>
      <c r="S20" s="87">
        <v>0</v>
      </c>
      <c r="T20" s="88">
        <f>IF(D20&gt;0,P20/D20*100,"-")</f>
        <v>35.277377388476175</v>
      </c>
      <c r="U20" s="87">
        <v>831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20</v>
      </c>
      <c r="B21" s="86" t="s">
        <v>288</v>
      </c>
      <c r="C21" s="85" t="s">
        <v>289</v>
      </c>
      <c r="D21" s="87">
        <f>+SUM(E21,+I21)</f>
        <v>21489</v>
      </c>
      <c r="E21" s="87">
        <f>+SUM(G21+H21)</f>
        <v>5214</v>
      </c>
      <c r="F21" s="106">
        <f>IF(D21&gt;0,E21/D21*100,"-")</f>
        <v>24.263576713667458</v>
      </c>
      <c r="G21" s="87">
        <v>5214</v>
      </c>
      <c r="H21" s="87">
        <v>0</v>
      </c>
      <c r="I21" s="87">
        <f>+SUM(K21,+M21,O21+P21)</f>
        <v>16275</v>
      </c>
      <c r="J21" s="88">
        <f>IF(D21&gt;0,I21/D21*100,"-")</f>
        <v>75.736423286332538</v>
      </c>
      <c r="K21" s="87">
        <v>10245</v>
      </c>
      <c r="L21" s="88">
        <f>IF(D21&gt;0,K21/D21*100,"-")</f>
        <v>47.675554935083063</v>
      </c>
      <c r="M21" s="87">
        <v>0</v>
      </c>
      <c r="N21" s="88">
        <f>IF(D21&gt;0,M21/D21*100,"-")</f>
        <v>0</v>
      </c>
      <c r="O21" s="87">
        <v>1964</v>
      </c>
      <c r="P21" s="87">
        <f>SUM(Q21:S21)</f>
        <v>4066</v>
      </c>
      <c r="Q21" s="87">
        <v>2033</v>
      </c>
      <c r="R21" s="87">
        <v>2033</v>
      </c>
      <c r="S21" s="87">
        <v>0</v>
      </c>
      <c r="T21" s="88">
        <f>IF(D21&gt;0,P21/D21*100,"-")</f>
        <v>18.921308576480993</v>
      </c>
      <c r="U21" s="87">
        <v>692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20</v>
      </c>
      <c r="B22" s="86" t="s">
        <v>290</v>
      </c>
      <c r="C22" s="85" t="s">
        <v>291</v>
      </c>
      <c r="D22" s="87">
        <f>+SUM(E22,+I22)</f>
        <v>52978</v>
      </c>
      <c r="E22" s="87">
        <f>+SUM(G22+H22)</f>
        <v>881</v>
      </c>
      <c r="F22" s="106">
        <f>IF(D22&gt;0,E22/D22*100,"-")</f>
        <v>1.6629544339159652</v>
      </c>
      <c r="G22" s="87">
        <v>881</v>
      </c>
      <c r="H22" s="87">
        <v>0</v>
      </c>
      <c r="I22" s="87">
        <f>+SUM(K22,+M22,O22+P22)</f>
        <v>52097</v>
      </c>
      <c r="J22" s="88">
        <f>IF(D22&gt;0,I22/D22*100,"-")</f>
        <v>98.337045566084029</v>
      </c>
      <c r="K22" s="87">
        <v>49919</v>
      </c>
      <c r="L22" s="88">
        <f>IF(D22&gt;0,K22/D22*100,"-")</f>
        <v>94.22590509267998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2178</v>
      </c>
      <c r="Q22" s="87">
        <v>1295</v>
      </c>
      <c r="R22" s="87">
        <v>883</v>
      </c>
      <c r="S22" s="87">
        <v>0</v>
      </c>
      <c r="T22" s="88">
        <f>IF(D22&gt;0,P22/D22*100,"-")</f>
        <v>4.1111404734040544</v>
      </c>
      <c r="U22" s="87">
        <v>701</v>
      </c>
      <c r="V22" s="85"/>
      <c r="W22" s="85" t="s">
        <v>263</v>
      </c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20</v>
      </c>
      <c r="B23" s="86" t="s">
        <v>292</v>
      </c>
      <c r="C23" s="85" t="s">
        <v>293</v>
      </c>
      <c r="D23" s="87">
        <f>+SUM(E23,+I23)</f>
        <v>30578</v>
      </c>
      <c r="E23" s="87">
        <f>+SUM(G23+H23)</f>
        <v>345</v>
      </c>
      <c r="F23" s="106">
        <f>IF(D23&gt;0,E23/D23*100,"-")</f>
        <v>1.1282621492576361</v>
      </c>
      <c r="G23" s="87">
        <v>345</v>
      </c>
      <c r="H23" s="87">
        <v>0</v>
      </c>
      <c r="I23" s="87">
        <f>+SUM(K23,+M23,O23+P23)</f>
        <v>30233</v>
      </c>
      <c r="J23" s="88">
        <f>IF(D23&gt;0,I23/D23*100,"-")</f>
        <v>98.871737850742363</v>
      </c>
      <c r="K23" s="87">
        <v>29603</v>
      </c>
      <c r="L23" s="88">
        <f>IF(D23&gt;0,K23/D23*100,"-")</f>
        <v>96.811433056445807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630</v>
      </c>
      <c r="Q23" s="87">
        <v>382</v>
      </c>
      <c r="R23" s="87">
        <v>248</v>
      </c>
      <c r="S23" s="87">
        <v>0</v>
      </c>
      <c r="T23" s="88">
        <f>IF(D23&gt;0,P23/D23*100,"-")</f>
        <v>2.0603047942965533</v>
      </c>
      <c r="U23" s="87">
        <v>854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20</v>
      </c>
      <c r="B24" s="86" t="s">
        <v>294</v>
      </c>
      <c r="C24" s="85" t="s">
        <v>295</v>
      </c>
      <c r="D24" s="87">
        <f>+SUM(E24,+I24)</f>
        <v>23454</v>
      </c>
      <c r="E24" s="87">
        <f>+SUM(G24+H24)</f>
        <v>821</v>
      </c>
      <c r="F24" s="106">
        <f>IF(D24&gt;0,E24/D24*100,"-")</f>
        <v>3.500469003155112</v>
      </c>
      <c r="G24" s="87">
        <v>821</v>
      </c>
      <c r="H24" s="87">
        <v>0</v>
      </c>
      <c r="I24" s="87">
        <f>+SUM(K24,+M24,O24+P24)</f>
        <v>22633</v>
      </c>
      <c r="J24" s="88">
        <f>IF(D24&gt;0,I24/D24*100,"-")</f>
        <v>96.499530996844882</v>
      </c>
      <c r="K24" s="87">
        <v>20599</v>
      </c>
      <c r="L24" s="88">
        <f>IF(D24&gt;0,K24/D24*100,"-")</f>
        <v>87.827236292316883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2034</v>
      </c>
      <c r="Q24" s="87">
        <v>579</v>
      </c>
      <c r="R24" s="87">
        <v>1455</v>
      </c>
      <c r="S24" s="87">
        <v>0</v>
      </c>
      <c r="T24" s="88">
        <f>IF(D24&gt;0,P24/D24*100,"-")</f>
        <v>8.6722947045280119</v>
      </c>
      <c r="U24" s="87">
        <v>209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20</v>
      </c>
      <c r="B25" s="86" t="s">
        <v>296</v>
      </c>
      <c r="C25" s="85" t="s">
        <v>297</v>
      </c>
      <c r="D25" s="87">
        <f>+SUM(E25,+I25)</f>
        <v>12871</v>
      </c>
      <c r="E25" s="87">
        <f>+SUM(G25+H25)</f>
        <v>142</v>
      </c>
      <c r="F25" s="106">
        <f>IF(D25&gt;0,E25/D25*100,"-")</f>
        <v>1.1032553803123302</v>
      </c>
      <c r="G25" s="87">
        <v>142</v>
      </c>
      <c r="H25" s="87">
        <v>0</v>
      </c>
      <c r="I25" s="87">
        <f>+SUM(K25,+M25,O25+P25)</f>
        <v>12729</v>
      </c>
      <c r="J25" s="88">
        <f>IF(D25&gt;0,I25/D25*100,"-")</f>
        <v>98.896744619687666</v>
      </c>
      <c r="K25" s="87">
        <v>12636</v>
      </c>
      <c r="L25" s="88">
        <f>IF(D25&gt;0,K25/D25*100,"-")</f>
        <v>98.174190039623966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93</v>
      </c>
      <c r="Q25" s="87">
        <v>31</v>
      </c>
      <c r="R25" s="87">
        <v>62</v>
      </c>
      <c r="S25" s="87">
        <v>0</v>
      </c>
      <c r="T25" s="88">
        <f>IF(D25&gt;0,P25/D25*100,"-")</f>
        <v>0.7225545800637091</v>
      </c>
      <c r="U25" s="87">
        <v>182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20</v>
      </c>
      <c r="B26" s="86" t="s">
        <v>298</v>
      </c>
      <c r="C26" s="85" t="s">
        <v>299</v>
      </c>
      <c r="D26" s="87">
        <f>+SUM(E26,+I26)</f>
        <v>5688</v>
      </c>
      <c r="E26" s="87">
        <f>+SUM(G26+H26)</f>
        <v>869</v>
      </c>
      <c r="F26" s="106">
        <f>IF(D26&gt;0,E26/D26*100,"-")</f>
        <v>15.277777777777779</v>
      </c>
      <c r="G26" s="87">
        <v>819</v>
      </c>
      <c r="H26" s="87">
        <v>50</v>
      </c>
      <c r="I26" s="87">
        <f>+SUM(K26,+M26,O26+P26)</f>
        <v>4819</v>
      </c>
      <c r="J26" s="88">
        <f>IF(D26&gt;0,I26/D26*100,"-")</f>
        <v>84.722222222222214</v>
      </c>
      <c r="K26" s="87">
        <v>2090</v>
      </c>
      <c r="L26" s="88">
        <f>IF(D26&gt;0,K26/D26*100,"-")</f>
        <v>36.744022503516177</v>
      </c>
      <c r="M26" s="87">
        <v>0</v>
      </c>
      <c r="N26" s="88">
        <f>IF(D26&gt;0,M26/D26*100,"-")</f>
        <v>0</v>
      </c>
      <c r="O26" s="87">
        <v>1012</v>
      </c>
      <c r="P26" s="87">
        <f>SUM(Q26:S26)</f>
        <v>1717</v>
      </c>
      <c r="Q26" s="87">
        <v>123</v>
      </c>
      <c r="R26" s="87">
        <v>1438</v>
      </c>
      <c r="S26" s="87">
        <v>156</v>
      </c>
      <c r="T26" s="88">
        <f>IF(D26&gt;0,P26/D26*100,"-")</f>
        <v>30.186357243319268</v>
      </c>
      <c r="U26" s="87">
        <v>54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20</v>
      </c>
      <c r="B27" s="86" t="s">
        <v>300</v>
      </c>
      <c r="C27" s="85" t="s">
        <v>301</v>
      </c>
      <c r="D27" s="87">
        <f>+SUM(E27,+I27)</f>
        <v>17574</v>
      </c>
      <c r="E27" s="87">
        <f>+SUM(G27+H27)</f>
        <v>480</v>
      </c>
      <c r="F27" s="106">
        <f>IF(D27&gt;0,E27/D27*100,"-")</f>
        <v>2.7313076135199728</v>
      </c>
      <c r="G27" s="87">
        <v>453</v>
      </c>
      <c r="H27" s="87">
        <v>27</v>
      </c>
      <c r="I27" s="87">
        <f>+SUM(K27,+M27,O27+P27)</f>
        <v>17094</v>
      </c>
      <c r="J27" s="88">
        <f>IF(D27&gt;0,I27/D27*100,"-")</f>
        <v>97.268692386480026</v>
      </c>
      <c r="K27" s="87">
        <v>7775</v>
      </c>
      <c r="L27" s="88">
        <f>IF(D27&gt;0,K27/D27*100,"-")</f>
        <v>44.241493114828721</v>
      </c>
      <c r="M27" s="87">
        <v>0</v>
      </c>
      <c r="N27" s="88">
        <f>IF(D27&gt;0,M27/D27*100,"-")</f>
        <v>0</v>
      </c>
      <c r="O27" s="87">
        <v>2435</v>
      </c>
      <c r="P27" s="87">
        <f>SUM(Q27:S27)</f>
        <v>6884</v>
      </c>
      <c r="Q27" s="87">
        <v>401</v>
      </c>
      <c r="R27" s="87">
        <v>6483</v>
      </c>
      <c r="S27" s="87">
        <v>0</v>
      </c>
      <c r="T27" s="88">
        <f>IF(D27&gt;0,P27/D27*100,"-")</f>
        <v>39.171503357232275</v>
      </c>
      <c r="U27" s="87">
        <v>515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20</v>
      </c>
      <c r="B28" s="86" t="s">
        <v>302</v>
      </c>
      <c r="C28" s="85" t="s">
        <v>303</v>
      </c>
      <c r="D28" s="87">
        <f>+SUM(E28,+I28)</f>
        <v>7068</v>
      </c>
      <c r="E28" s="87">
        <f>+SUM(G28+H28)</f>
        <v>1777</v>
      </c>
      <c r="F28" s="106">
        <f>IF(D28&gt;0,E28/D28*100,"-")</f>
        <v>25.141482739105829</v>
      </c>
      <c r="G28" s="87">
        <v>1777</v>
      </c>
      <c r="H28" s="87">
        <v>0</v>
      </c>
      <c r="I28" s="87">
        <f>+SUM(K28,+M28,O28+P28)</f>
        <v>5291</v>
      </c>
      <c r="J28" s="88">
        <f>IF(D28&gt;0,I28/D28*100,"-")</f>
        <v>74.858517260894175</v>
      </c>
      <c r="K28" s="87">
        <v>1893</v>
      </c>
      <c r="L28" s="88">
        <f>IF(D28&gt;0,K28/D28*100,"-")</f>
        <v>26.782682512733448</v>
      </c>
      <c r="M28" s="87">
        <v>0</v>
      </c>
      <c r="N28" s="88">
        <f>IF(D28&gt;0,M28/D28*100,"-")</f>
        <v>0</v>
      </c>
      <c r="O28" s="87">
        <v>955</v>
      </c>
      <c r="P28" s="87">
        <f>SUM(Q28:S28)</f>
        <v>2443</v>
      </c>
      <c r="Q28" s="87">
        <v>0</v>
      </c>
      <c r="R28" s="87">
        <v>1919</v>
      </c>
      <c r="S28" s="87">
        <v>524</v>
      </c>
      <c r="T28" s="88">
        <f>IF(D28&gt;0,P28/D28*100,"-")</f>
        <v>34.56423316355405</v>
      </c>
      <c r="U28" s="87">
        <v>157</v>
      </c>
      <c r="V28" s="85"/>
      <c r="W28" s="85"/>
      <c r="X28" s="85"/>
      <c r="Y28" s="85" t="s">
        <v>263</v>
      </c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20</v>
      </c>
      <c r="B29" s="86" t="s">
        <v>304</v>
      </c>
      <c r="C29" s="85" t="s">
        <v>305</v>
      </c>
      <c r="D29" s="87">
        <f>+SUM(E29,+I29)</f>
        <v>15220</v>
      </c>
      <c r="E29" s="87">
        <f>+SUM(G29+H29)</f>
        <v>2683</v>
      </c>
      <c r="F29" s="106">
        <f>IF(D29&gt;0,E29/D29*100,"-")</f>
        <v>17.628120893561103</v>
      </c>
      <c r="G29" s="87">
        <v>2683</v>
      </c>
      <c r="H29" s="87">
        <v>0</v>
      </c>
      <c r="I29" s="87">
        <f>+SUM(K29,+M29,O29+P29)</f>
        <v>12537</v>
      </c>
      <c r="J29" s="88">
        <f>IF(D29&gt;0,I29/D29*100,"-")</f>
        <v>82.371879106438897</v>
      </c>
      <c r="K29" s="87">
        <v>878</v>
      </c>
      <c r="L29" s="88">
        <f>IF(D29&gt;0,K29/D29*100,"-")</f>
        <v>5.7687253613666227</v>
      </c>
      <c r="M29" s="87">
        <v>0</v>
      </c>
      <c r="N29" s="88">
        <f>IF(D29&gt;0,M29/D29*100,"-")</f>
        <v>0</v>
      </c>
      <c r="O29" s="87">
        <v>623</v>
      </c>
      <c r="P29" s="87">
        <f>SUM(Q29:S29)</f>
        <v>11036</v>
      </c>
      <c r="Q29" s="87">
        <v>2351</v>
      </c>
      <c r="R29" s="87">
        <v>8685</v>
      </c>
      <c r="S29" s="87">
        <v>0</v>
      </c>
      <c r="T29" s="88">
        <f>IF(D29&gt;0,P29/D29*100,"-")</f>
        <v>72.509855453350852</v>
      </c>
      <c r="U29" s="87">
        <v>314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20</v>
      </c>
      <c r="B30" s="86" t="s">
        <v>306</v>
      </c>
      <c r="C30" s="85" t="s">
        <v>307</v>
      </c>
      <c r="D30" s="87">
        <f>+SUM(E30,+I30)</f>
        <v>8335</v>
      </c>
      <c r="E30" s="87">
        <f>+SUM(G30+H30)</f>
        <v>1817</v>
      </c>
      <c r="F30" s="106">
        <f>IF(D30&gt;0,E30/D30*100,"-")</f>
        <v>21.7996400719856</v>
      </c>
      <c r="G30" s="87">
        <v>1750</v>
      </c>
      <c r="H30" s="87">
        <v>67</v>
      </c>
      <c r="I30" s="87">
        <f>+SUM(K30,+M30,O30+P30)</f>
        <v>6518</v>
      </c>
      <c r="J30" s="88">
        <f>IF(D30&gt;0,I30/D30*100,"-")</f>
        <v>78.200359928014393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2809</v>
      </c>
      <c r="P30" s="87">
        <f>SUM(Q30:S30)</f>
        <v>3709</v>
      </c>
      <c r="Q30" s="87">
        <v>250</v>
      </c>
      <c r="R30" s="87">
        <v>3459</v>
      </c>
      <c r="S30" s="87">
        <v>0</v>
      </c>
      <c r="T30" s="88">
        <f>IF(D30&gt;0,P30/D30*100,"-")</f>
        <v>44.49910017996401</v>
      </c>
      <c r="U30" s="87">
        <v>118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0">
    <sortCondition ref="A8:A30"/>
    <sortCondition ref="B8:B30"/>
    <sortCondition ref="C8:C30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広島県</v>
      </c>
      <c r="B7" s="90" t="str">
        <f>水洗化人口等!B7</f>
        <v>34000</v>
      </c>
      <c r="C7" s="89" t="s">
        <v>199</v>
      </c>
      <c r="D7" s="91">
        <f>SUM(E7,+H7,+K7)</f>
        <v>593174</v>
      </c>
      <c r="E7" s="91">
        <f>SUM(F7:G7)</f>
        <v>9984</v>
      </c>
      <c r="F7" s="91">
        <f>SUM(F$8:F$207)</f>
        <v>9984</v>
      </c>
      <c r="G7" s="91">
        <f>SUM(G$8:G$207)</f>
        <v>0</v>
      </c>
      <c r="H7" s="91">
        <f>SUM(I7:J7)</f>
        <v>41984</v>
      </c>
      <c r="I7" s="91">
        <f>SUM(I$8:I$207)</f>
        <v>34334</v>
      </c>
      <c r="J7" s="91">
        <f>SUM(J$8:J$207)</f>
        <v>7650</v>
      </c>
      <c r="K7" s="91">
        <f>SUM(L7:M7)</f>
        <v>541206</v>
      </c>
      <c r="L7" s="91">
        <f>SUM(L$8:L$207)</f>
        <v>121810</v>
      </c>
      <c r="M7" s="91">
        <f>SUM(M$8:M$207)</f>
        <v>419396</v>
      </c>
      <c r="N7" s="91">
        <f>SUM(O7,+V7,+AC7)</f>
        <v>595115</v>
      </c>
      <c r="O7" s="91">
        <f>SUM(P7:U7)</f>
        <v>166128</v>
      </c>
      <c r="P7" s="91">
        <f t="shared" ref="P7:U7" si="0">SUM(P$8:P$207)</f>
        <v>139505</v>
      </c>
      <c r="Q7" s="91">
        <f t="shared" si="0"/>
        <v>0</v>
      </c>
      <c r="R7" s="91">
        <f t="shared" si="0"/>
        <v>0</v>
      </c>
      <c r="S7" s="91">
        <f t="shared" si="0"/>
        <v>26623</v>
      </c>
      <c r="T7" s="91">
        <f t="shared" si="0"/>
        <v>0</v>
      </c>
      <c r="U7" s="91">
        <f t="shared" si="0"/>
        <v>0</v>
      </c>
      <c r="V7" s="91">
        <f>SUM(W7:AB7)</f>
        <v>427046</v>
      </c>
      <c r="W7" s="91">
        <f t="shared" ref="W7:AB7" si="1">SUM(W$8:W$207)</f>
        <v>381205</v>
      </c>
      <c r="X7" s="91">
        <f t="shared" si="1"/>
        <v>0</v>
      </c>
      <c r="Y7" s="91">
        <f t="shared" si="1"/>
        <v>0</v>
      </c>
      <c r="Z7" s="91">
        <f t="shared" si="1"/>
        <v>45841</v>
      </c>
      <c r="AA7" s="91">
        <f t="shared" si="1"/>
        <v>0</v>
      </c>
      <c r="AB7" s="91">
        <f t="shared" si="1"/>
        <v>0</v>
      </c>
      <c r="AC7" s="91">
        <f>SUM(AD7:AE7)</f>
        <v>1941</v>
      </c>
      <c r="AD7" s="91">
        <f>SUM(AD$8:AD$207)</f>
        <v>1941</v>
      </c>
      <c r="AE7" s="91">
        <f>SUM(AE$8:AE$207)</f>
        <v>0</v>
      </c>
      <c r="AF7" s="91">
        <f>SUM(AG7:AI7)</f>
        <v>11201</v>
      </c>
      <c r="AG7" s="91">
        <f>SUM(AG$8:AG$207)</f>
        <v>11201</v>
      </c>
      <c r="AH7" s="91">
        <f>SUM(AH$8:AH$207)</f>
        <v>0</v>
      </c>
      <c r="AI7" s="91">
        <f>SUM(AI$8:AI$207)</f>
        <v>0</v>
      </c>
      <c r="AJ7" s="91">
        <f>SUM(AK7:AS7)</f>
        <v>11201</v>
      </c>
      <c r="AK7" s="91">
        <f t="shared" ref="AK7:AS7" si="2">SUM(AK$8:AK$207)</f>
        <v>0</v>
      </c>
      <c r="AL7" s="91">
        <f t="shared" si="2"/>
        <v>0</v>
      </c>
      <c r="AM7" s="91">
        <f t="shared" si="2"/>
        <v>8566</v>
      </c>
      <c r="AN7" s="91">
        <f t="shared" si="2"/>
        <v>1464</v>
      </c>
      <c r="AO7" s="91">
        <f t="shared" si="2"/>
        <v>0</v>
      </c>
      <c r="AP7" s="91">
        <f t="shared" si="2"/>
        <v>34</v>
      </c>
      <c r="AQ7" s="91">
        <f t="shared" si="2"/>
        <v>305</v>
      </c>
      <c r="AR7" s="91">
        <f t="shared" si="2"/>
        <v>45</v>
      </c>
      <c r="AS7" s="91">
        <f t="shared" si="2"/>
        <v>787</v>
      </c>
      <c r="AT7" s="91">
        <f>SUM(AU7:AY7)</f>
        <v>114</v>
      </c>
      <c r="AU7" s="91">
        <f>SUM(AU$8:AU$207)</f>
        <v>0</v>
      </c>
      <c r="AV7" s="91">
        <f>SUM(AV$8:AV$207)</f>
        <v>0</v>
      </c>
      <c r="AW7" s="91">
        <f>SUM(AW$8:AW$207)</f>
        <v>114</v>
      </c>
      <c r="AX7" s="91">
        <f>SUM(AX$8:AX$207)</f>
        <v>0</v>
      </c>
      <c r="AY7" s="91">
        <f>SUM(AY$8:AY$207)</f>
        <v>0</v>
      </c>
      <c r="AZ7" s="91">
        <f>SUM(BA7:BC7)</f>
        <v>1144</v>
      </c>
      <c r="BA7" s="91">
        <f>SUM(BA$8:BA$207)</f>
        <v>1144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20</v>
      </c>
      <c r="B8" s="96" t="s">
        <v>260</v>
      </c>
      <c r="C8" s="85" t="s">
        <v>261</v>
      </c>
      <c r="D8" s="87">
        <f>SUM(E8,+H8,+K8)</f>
        <v>53922</v>
      </c>
      <c r="E8" s="87">
        <f>SUM(F8:G8)</f>
        <v>0</v>
      </c>
      <c r="F8" s="87">
        <v>0</v>
      </c>
      <c r="G8" s="87">
        <v>0</v>
      </c>
      <c r="H8" s="87">
        <f>SUM(I8:J8)</f>
        <v>23993</v>
      </c>
      <c r="I8" s="87">
        <v>23993</v>
      </c>
      <c r="J8" s="87">
        <v>0</v>
      </c>
      <c r="K8" s="87">
        <f>SUM(L8:M8)</f>
        <v>29929</v>
      </c>
      <c r="L8" s="87">
        <v>0</v>
      </c>
      <c r="M8" s="87">
        <v>29929</v>
      </c>
      <c r="N8" s="87">
        <f>SUM(O8,+V8,+AC8)</f>
        <v>53922</v>
      </c>
      <c r="O8" s="87">
        <f>SUM(P8:U8)</f>
        <v>23993</v>
      </c>
      <c r="P8" s="87">
        <v>3356</v>
      </c>
      <c r="Q8" s="87">
        <v>0</v>
      </c>
      <c r="R8" s="87">
        <v>0</v>
      </c>
      <c r="S8" s="87">
        <v>20637</v>
      </c>
      <c r="T8" s="87">
        <v>0</v>
      </c>
      <c r="U8" s="87">
        <v>0</v>
      </c>
      <c r="V8" s="87">
        <f>SUM(W8:AB8)</f>
        <v>29929</v>
      </c>
      <c r="W8" s="87">
        <v>3513</v>
      </c>
      <c r="X8" s="87">
        <v>0</v>
      </c>
      <c r="Y8" s="87">
        <v>0</v>
      </c>
      <c r="Z8" s="87">
        <v>26416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174</v>
      </c>
      <c r="AG8" s="87">
        <v>174</v>
      </c>
      <c r="AH8" s="87">
        <v>0</v>
      </c>
      <c r="AI8" s="87">
        <v>0</v>
      </c>
      <c r="AJ8" s="87">
        <f>SUM(AK8:AS8)</f>
        <v>174</v>
      </c>
      <c r="AK8" s="87">
        <v>0</v>
      </c>
      <c r="AL8" s="87">
        <v>0</v>
      </c>
      <c r="AM8" s="87">
        <v>3</v>
      </c>
      <c r="AN8" s="87">
        <v>171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20</v>
      </c>
      <c r="B9" s="96" t="s">
        <v>264</v>
      </c>
      <c r="C9" s="85" t="s">
        <v>265</v>
      </c>
      <c r="D9" s="87">
        <f>SUM(E9,+H9,+K9)</f>
        <v>27937</v>
      </c>
      <c r="E9" s="87">
        <f>SUM(F9:G9)</f>
        <v>0</v>
      </c>
      <c r="F9" s="87">
        <v>0</v>
      </c>
      <c r="G9" s="87">
        <v>0</v>
      </c>
      <c r="H9" s="87">
        <f>SUM(I9:J9)</f>
        <v>2026</v>
      </c>
      <c r="I9" s="87">
        <v>2026</v>
      </c>
      <c r="J9" s="87">
        <v>0</v>
      </c>
      <c r="K9" s="87">
        <f>SUM(L9:M9)</f>
        <v>25911</v>
      </c>
      <c r="L9" s="87">
        <v>8332</v>
      </c>
      <c r="M9" s="87">
        <v>17579</v>
      </c>
      <c r="N9" s="87">
        <f>SUM(O9,+V9,+AC9)</f>
        <v>27940</v>
      </c>
      <c r="O9" s="87">
        <f>SUM(P9:U9)</f>
        <v>10358</v>
      </c>
      <c r="P9" s="87">
        <v>9695</v>
      </c>
      <c r="Q9" s="87">
        <v>0</v>
      </c>
      <c r="R9" s="87">
        <v>0</v>
      </c>
      <c r="S9" s="87">
        <v>663</v>
      </c>
      <c r="T9" s="87">
        <v>0</v>
      </c>
      <c r="U9" s="87">
        <v>0</v>
      </c>
      <c r="V9" s="87">
        <f>SUM(W9:AB9)</f>
        <v>17579</v>
      </c>
      <c r="W9" s="87">
        <v>13726</v>
      </c>
      <c r="X9" s="87">
        <v>0</v>
      </c>
      <c r="Y9" s="87">
        <v>0</v>
      </c>
      <c r="Z9" s="87">
        <v>3853</v>
      </c>
      <c r="AA9" s="87">
        <v>0</v>
      </c>
      <c r="AB9" s="87">
        <v>0</v>
      </c>
      <c r="AC9" s="87">
        <f>SUM(AD9:AE9)</f>
        <v>3</v>
      </c>
      <c r="AD9" s="87">
        <v>3</v>
      </c>
      <c r="AE9" s="87">
        <v>0</v>
      </c>
      <c r="AF9" s="87">
        <f>SUM(AG9:AI9)</f>
        <v>521</v>
      </c>
      <c r="AG9" s="87">
        <v>521</v>
      </c>
      <c r="AH9" s="87">
        <v>0</v>
      </c>
      <c r="AI9" s="87">
        <v>0</v>
      </c>
      <c r="AJ9" s="87">
        <f>SUM(AK9:AS9)</f>
        <v>521</v>
      </c>
      <c r="AK9" s="87">
        <v>0</v>
      </c>
      <c r="AL9" s="87">
        <v>0</v>
      </c>
      <c r="AM9" s="87">
        <v>186</v>
      </c>
      <c r="AN9" s="87">
        <v>335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20</v>
      </c>
      <c r="B10" s="96" t="s">
        <v>266</v>
      </c>
      <c r="C10" s="85" t="s">
        <v>267</v>
      </c>
      <c r="D10" s="87">
        <f>SUM(E10,+H10,+K10)</f>
        <v>15459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15459</v>
      </c>
      <c r="L10" s="87">
        <v>2169</v>
      </c>
      <c r="M10" s="87">
        <v>13290</v>
      </c>
      <c r="N10" s="87">
        <f>SUM(O10,+V10,+AC10)</f>
        <v>15459</v>
      </c>
      <c r="O10" s="87">
        <f>SUM(P10:U10)</f>
        <v>2169</v>
      </c>
      <c r="P10" s="87">
        <v>2169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13290</v>
      </c>
      <c r="W10" s="87">
        <v>13290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324</v>
      </c>
      <c r="BA10" s="87">
        <v>324</v>
      </c>
      <c r="BB10" s="87">
        <v>0</v>
      </c>
      <c r="BC10" s="87">
        <v>0</v>
      </c>
    </row>
    <row r="11" spans="1:55" ht="13.5" customHeight="1">
      <c r="A11" s="98" t="s">
        <v>20</v>
      </c>
      <c r="B11" s="96" t="s">
        <v>268</v>
      </c>
      <c r="C11" s="85" t="s">
        <v>269</v>
      </c>
      <c r="D11" s="87">
        <f>SUM(E11,+H11,+K11)</f>
        <v>45150</v>
      </c>
      <c r="E11" s="87">
        <f>SUM(F11:G11)</f>
        <v>0</v>
      </c>
      <c r="F11" s="87">
        <v>0</v>
      </c>
      <c r="G11" s="87">
        <v>0</v>
      </c>
      <c r="H11" s="87">
        <f>SUM(I11:J11)</f>
        <v>5</v>
      </c>
      <c r="I11" s="87">
        <v>5</v>
      </c>
      <c r="J11" s="87">
        <v>0</v>
      </c>
      <c r="K11" s="87">
        <f>SUM(L11:M11)</f>
        <v>45145</v>
      </c>
      <c r="L11" s="87">
        <v>11139</v>
      </c>
      <c r="M11" s="87">
        <v>34006</v>
      </c>
      <c r="N11" s="87">
        <f>SUM(O11,+V11,+AC11)</f>
        <v>45150</v>
      </c>
      <c r="O11" s="87">
        <f>SUM(P11:U11)</f>
        <v>11144</v>
      </c>
      <c r="P11" s="87">
        <v>11144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34006</v>
      </c>
      <c r="W11" s="87">
        <v>34006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72</v>
      </c>
      <c r="AG11" s="87">
        <v>72</v>
      </c>
      <c r="AH11" s="87">
        <v>0</v>
      </c>
      <c r="AI11" s="87">
        <v>0</v>
      </c>
      <c r="AJ11" s="87">
        <f>SUM(AK11:AS11)</f>
        <v>72</v>
      </c>
      <c r="AK11" s="87">
        <v>0</v>
      </c>
      <c r="AL11" s="87">
        <v>0</v>
      </c>
      <c r="AM11" s="87">
        <v>72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10</v>
      </c>
      <c r="AU11" s="87">
        <v>0</v>
      </c>
      <c r="AV11" s="87">
        <v>0</v>
      </c>
      <c r="AW11" s="87">
        <v>10</v>
      </c>
      <c r="AX11" s="87">
        <v>0</v>
      </c>
      <c r="AY11" s="87">
        <v>0</v>
      </c>
      <c r="AZ11" s="87">
        <f>SUM(BA11:BC11)</f>
        <v>767</v>
      </c>
      <c r="BA11" s="87">
        <v>767</v>
      </c>
      <c r="BB11" s="87">
        <v>0</v>
      </c>
      <c r="BC11" s="87">
        <v>0</v>
      </c>
    </row>
    <row r="12" spans="1:55" ht="13.5" customHeight="1">
      <c r="A12" s="98" t="s">
        <v>20</v>
      </c>
      <c r="B12" s="96" t="s">
        <v>270</v>
      </c>
      <c r="C12" s="85" t="s">
        <v>271</v>
      </c>
      <c r="D12" s="87">
        <f>SUM(E12,+H12,+K12)</f>
        <v>101331</v>
      </c>
      <c r="E12" s="87">
        <f>SUM(F12:G12)</f>
        <v>9132</v>
      </c>
      <c r="F12" s="87">
        <v>9132</v>
      </c>
      <c r="G12" s="87">
        <v>0</v>
      </c>
      <c r="H12" s="87">
        <f>SUM(I12:J12)</f>
        <v>158</v>
      </c>
      <c r="I12" s="87">
        <v>158</v>
      </c>
      <c r="J12" s="87">
        <v>0</v>
      </c>
      <c r="K12" s="87">
        <f>SUM(L12:M12)</f>
        <v>92041</v>
      </c>
      <c r="L12" s="87">
        <v>31813</v>
      </c>
      <c r="M12" s="87">
        <v>60228</v>
      </c>
      <c r="N12" s="87">
        <f>SUM(O12,+V12,+AC12)</f>
        <v>101331</v>
      </c>
      <c r="O12" s="87">
        <f>SUM(P12:U12)</f>
        <v>41103</v>
      </c>
      <c r="P12" s="87">
        <v>41103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60228</v>
      </c>
      <c r="W12" s="87">
        <v>54447</v>
      </c>
      <c r="X12" s="87">
        <v>0</v>
      </c>
      <c r="Y12" s="87">
        <v>0</v>
      </c>
      <c r="Z12" s="87">
        <v>5781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3298</v>
      </c>
      <c r="AG12" s="87">
        <v>3298</v>
      </c>
      <c r="AH12" s="87">
        <v>0</v>
      </c>
      <c r="AI12" s="87">
        <v>0</v>
      </c>
      <c r="AJ12" s="87">
        <f>SUM(AK12:AS12)</f>
        <v>3298</v>
      </c>
      <c r="AK12" s="87">
        <v>0</v>
      </c>
      <c r="AL12" s="87">
        <v>0</v>
      </c>
      <c r="AM12" s="87">
        <v>2437</v>
      </c>
      <c r="AN12" s="87">
        <v>861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104</v>
      </c>
      <c r="AU12" s="87">
        <v>0</v>
      </c>
      <c r="AV12" s="87">
        <v>0</v>
      </c>
      <c r="AW12" s="87">
        <v>104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20</v>
      </c>
      <c r="B13" s="96" t="s">
        <v>272</v>
      </c>
      <c r="C13" s="85" t="s">
        <v>273</v>
      </c>
      <c r="D13" s="87">
        <f>SUM(E13,+H13,+K13)</f>
        <v>95074</v>
      </c>
      <c r="E13" s="87">
        <f>SUM(F13:G13)</f>
        <v>0</v>
      </c>
      <c r="F13" s="87">
        <v>0</v>
      </c>
      <c r="G13" s="87">
        <v>0</v>
      </c>
      <c r="H13" s="87">
        <f>SUM(I13:J13)</f>
        <v>98</v>
      </c>
      <c r="I13" s="87">
        <v>98</v>
      </c>
      <c r="J13" s="87">
        <v>0</v>
      </c>
      <c r="K13" s="87">
        <f>SUM(L13:M13)</f>
        <v>94976</v>
      </c>
      <c r="L13" s="87">
        <v>23465</v>
      </c>
      <c r="M13" s="87">
        <v>71511</v>
      </c>
      <c r="N13" s="87">
        <f>SUM(O13,+V13,+AC13)</f>
        <v>95282</v>
      </c>
      <c r="O13" s="87">
        <f>SUM(P13:U13)</f>
        <v>23563</v>
      </c>
      <c r="P13" s="87">
        <v>23563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71511</v>
      </c>
      <c r="W13" s="87">
        <v>71511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208</v>
      </c>
      <c r="AD13" s="87">
        <v>208</v>
      </c>
      <c r="AE13" s="87">
        <v>0</v>
      </c>
      <c r="AF13" s="87">
        <f>SUM(AG13:AI13)</f>
        <v>1929</v>
      </c>
      <c r="AG13" s="87">
        <v>1929</v>
      </c>
      <c r="AH13" s="87">
        <v>0</v>
      </c>
      <c r="AI13" s="87">
        <v>0</v>
      </c>
      <c r="AJ13" s="87">
        <f>SUM(AK13:AS13)</f>
        <v>1929</v>
      </c>
      <c r="AK13" s="87">
        <v>0</v>
      </c>
      <c r="AL13" s="87">
        <v>0</v>
      </c>
      <c r="AM13" s="87">
        <v>1910</v>
      </c>
      <c r="AN13" s="87">
        <v>0</v>
      </c>
      <c r="AO13" s="87">
        <v>0</v>
      </c>
      <c r="AP13" s="87">
        <v>0</v>
      </c>
      <c r="AQ13" s="87">
        <v>0</v>
      </c>
      <c r="AR13" s="87">
        <v>19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20</v>
      </c>
      <c r="B14" s="96" t="s">
        <v>274</v>
      </c>
      <c r="C14" s="85" t="s">
        <v>275</v>
      </c>
      <c r="D14" s="87">
        <f>SUM(E14,+H14,+K14)</f>
        <v>20448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20448</v>
      </c>
      <c r="L14" s="87">
        <v>5153</v>
      </c>
      <c r="M14" s="87">
        <v>15295</v>
      </c>
      <c r="N14" s="87">
        <f>SUM(O14,+V14,+AC14)</f>
        <v>20462</v>
      </c>
      <c r="O14" s="87">
        <f>SUM(P14:U14)</f>
        <v>5153</v>
      </c>
      <c r="P14" s="87">
        <v>5153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15295</v>
      </c>
      <c r="W14" s="87">
        <v>15295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14</v>
      </c>
      <c r="AD14" s="87">
        <v>14</v>
      </c>
      <c r="AE14" s="87">
        <v>0</v>
      </c>
      <c r="AF14" s="87">
        <f>SUM(AG14:AI14)</f>
        <v>473</v>
      </c>
      <c r="AG14" s="87">
        <v>473</v>
      </c>
      <c r="AH14" s="87">
        <v>0</v>
      </c>
      <c r="AI14" s="87">
        <v>0</v>
      </c>
      <c r="AJ14" s="87">
        <f>SUM(AK14:AS14)</f>
        <v>473</v>
      </c>
      <c r="AK14" s="87">
        <v>0</v>
      </c>
      <c r="AL14" s="87">
        <v>0</v>
      </c>
      <c r="AM14" s="87">
        <v>473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20</v>
      </c>
      <c r="B15" s="96" t="s">
        <v>276</v>
      </c>
      <c r="C15" s="85" t="s">
        <v>277</v>
      </c>
      <c r="D15" s="87">
        <f>SUM(E15,+H15,+K15)</f>
        <v>30129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30129</v>
      </c>
      <c r="L15" s="87">
        <v>7286</v>
      </c>
      <c r="M15" s="87">
        <v>22843</v>
      </c>
      <c r="N15" s="87">
        <f>SUM(O15,+V15,+AC15)</f>
        <v>30324</v>
      </c>
      <c r="O15" s="87">
        <f>SUM(P15:U15)</f>
        <v>7286</v>
      </c>
      <c r="P15" s="87">
        <v>7286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22843</v>
      </c>
      <c r="W15" s="87">
        <v>22843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195</v>
      </c>
      <c r="AD15" s="87">
        <v>195</v>
      </c>
      <c r="AE15" s="87">
        <v>0</v>
      </c>
      <c r="AF15" s="87">
        <f>SUM(AG15:AI15)</f>
        <v>54</v>
      </c>
      <c r="AG15" s="87">
        <v>54</v>
      </c>
      <c r="AH15" s="87">
        <v>0</v>
      </c>
      <c r="AI15" s="87">
        <v>0</v>
      </c>
      <c r="AJ15" s="87">
        <f>SUM(AK15:AS15)</f>
        <v>54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28</v>
      </c>
      <c r="AR15" s="87">
        <v>26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28</v>
      </c>
      <c r="BA15" s="87">
        <v>28</v>
      </c>
      <c r="BB15" s="87">
        <v>0</v>
      </c>
      <c r="BC15" s="87">
        <v>0</v>
      </c>
    </row>
    <row r="16" spans="1:55" ht="13.5" customHeight="1">
      <c r="A16" s="98" t="s">
        <v>20</v>
      </c>
      <c r="B16" s="96" t="s">
        <v>278</v>
      </c>
      <c r="C16" s="85" t="s">
        <v>279</v>
      </c>
      <c r="D16" s="87">
        <f>SUM(E16,+H16,+K16)</f>
        <v>14803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14803</v>
      </c>
      <c r="L16" s="87">
        <v>5611</v>
      </c>
      <c r="M16" s="87">
        <v>9192</v>
      </c>
      <c r="N16" s="87">
        <f>SUM(O16,+V16,+AC16)</f>
        <v>16206</v>
      </c>
      <c r="O16" s="87">
        <f>SUM(P16:U16)</f>
        <v>5611</v>
      </c>
      <c r="P16" s="87">
        <v>5611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9192</v>
      </c>
      <c r="W16" s="87">
        <v>9192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1403</v>
      </c>
      <c r="AD16" s="87">
        <v>1403</v>
      </c>
      <c r="AE16" s="87">
        <v>0</v>
      </c>
      <c r="AF16" s="87">
        <f>SUM(AG16:AI16)</f>
        <v>37</v>
      </c>
      <c r="AG16" s="87">
        <v>37</v>
      </c>
      <c r="AH16" s="87">
        <v>0</v>
      </c>
      <c r="AI16" s="87">
        <v>0</v>
      </c>
      <c r="AJ16" s="87">
        <f>SUM(AK16:AS16)</f>
        <v>37</v>
      </c>
      <c r="AK16" s="87">
        <v>0</v>
      </c>
      <c r="AL16" s="87">
        <v>0</v>
      </c>
      <c r="AM16" s="87">
        <v>37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20</v>
      </c>
      <c r="B17" s="96" t="s">
        <v>280</v>
      </c>
      <c r="C17" s="85" t="s">
        <v>281</v>
      </c>
      <c r="D17" s="87">
        <f>SUM(E17,+H17,+K17)</f>
        <v>2892</v>
      </c>
      <c r="E17" s="87">
        <f>SUM(F17:G17)</f>
        <v>0</v>
      </c>
      <c r="F17" s="87">
        <v>0</v>
      </c>
      <c r="G17" s="87">
        <v>0</v>
      </c>
      <c r="H17" s="87">
        <f>SUM(I17:J17)</f>
        <v>494</v>
      </c>
      <c r="I17" s="87">
        <v>494</v>
      </c>
      <c r="J17" s="87">
        <v>0</v>
      </c>
      <c r="K17" s="87">
        <f>SUM(L17:M17)</f>
        <v>2398</v>
      </c>
      <c r="L17" s="87">
        <v>0</v>
      </c>
      <c r="M17" s="87">
        <v>2398</v>
      </c>
      <c r="N17" s="87">
        <f>SUM(O17,+V17,+AC17)</f>
        <v>2892</v>
      </c>
      <c r="O17" s="87">
        <f>SUM(P17:U17)</f>
        <v>494</v>
      </c>
      <c r="P17" s="87">
        <v>0</v>
      </c>
      <c r="Q17" s="87">
        <v>0</v>
      </c>
      <c r="R17" s="87">
        <v>0</v>
      </c>
      <c r="S17" s="87">
        <v>494</v>
      </c>
      <c r="T17" s="87">
        <v>0</v>
      </c>
      <c r="U17" s="87">
        <v>0</v>
      </c>
      <c r="V17" s="87">
        <f>SUM(W17:AB17)</f>
        <v>2398</v>
      </c>
      <c r="W17" s="87">
        <v>0</v>
      </c>
      <c r="X17" s="87">
        <v>0</v>
      </c>
      <c r="Y17" s="87">
        <v>0</v>
      </c>
      <c r="Z17" s="87">
        <v>2398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20</v>
      </c>
      <c r="B18" s="96" t="s">
        <v>282</v>
      </c>
      <c r="C18" s="85" t="s">
        <v>283</v>
      </c>
      <c r="D18" s="87">
        <f>SUM(E18,+H18,+K18)</f>
        <v>82158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82158</v>
      </c>
      <c r="L18" s="87">
        <v>13295</v>
      </c>
      <c r="M18" s="87">
        <v>68863</v>
      </c>
      <c r="N18" s="87">
        <f>SUM(O18,+V18,+AC18)</f>
        <v>82158</v>
      </c>
      <c r="O18" s="87">
        <f>SUM(P18:U18)</f>
        <v>13295</v>
      </c>
      <c r="P18" s="87">
        <v>13295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68863</v>
      </c>
      <c r="W18" s="87">
        <v>68863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2461</v>
      </c>
      <c r="AG18" s="87">
        <v>2461</v>
      </c>
      <c r="AH18" s="87">
        <v>0</v>
      </c>
      <c r="AI18" s="87">
        <v>0</v>
      </c>
      <c r="AJ18" s="87">
        <f>SUM(AK18:AS18)</f>
        <v>2461</v>
      </c>
      <c r="AK18" s="87">
        <v>0</v>
      </c>
      <c r="AL18" s="87">
        <v>0</v>
      </c>
      <c r="AM18" s="87">
        <v>2461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20</v>
      </c>
      <c r="B19" s="96" t="s">
        <v>284</v>
      </c>
      <c r="C19" s="85" t="s">
        <v>285</v>
      </c>
      <c r="D19" s="87">
        <f>SUM(E19,+H19,+K19)</f>
        <v>31424</v>
      </c>
      <c r="E19" s="87">
        <f>SUM(F19:G19)</f>
        <v>0</v>
      </c>
      <c r="F19" s="87">
        <v>0</v>
      </c>
      <c r="G19" s="87">
        <v>0</v>
      </c>
      <c r="H19" s="87">
        <f>SUM(I19:J19)</f>
        <v>1829</v>
      </c>
      <c r="I19" s="87">
        <v>1829</v>
      </c>
      <c r="J19" s="87">
        <v>0</v>
      </c>
      <c r="K19" s="87">
        <f>SUM(L19:M19)</f>
        <v>29595</v>
      </c>
      <c r="L19" s="87">
        <v>3112</v>
      </c>
      <c r="M19" s="87">
        <v>26483</v>
      </c>
      <c r="N19" s="87">
        <f>SUM(O19,+V19,+AC19)</f>
        <v>31424</v>
      </c>
      <c r="O19" s="87">
        <f>SUM(P19:U19)</f>
        <v>4941</v>
      </c>
      <c r="P19" s="87">
        <v>4934</v>
      </c>
      <c r="Q19" s="87">
        <v>0</v>
      </c>
      <c r="R19" s="87">
        <v>0</v>
      </c>
      <c r="S19" s="87">
        <v>7</v>
      </c>
      <c r="T19" s="87">
        <v>0</v>
      </c>
      <c r="U19" s="87">
        <v>0</v>
      </c>
      <c r="V19" s="87">
        <f>SUM(W19:AB19)</f>
        <v>26483</v>
      </c>
      <c r="W19" s="87">
        <v>26456</v>
      </c>
      <c r="X19" s="87">
        <v>0</v>
      </c>
      <c r="Y19" s="87">
        <v>0</v>
      </c>
      <c r="Z19" s="87">
        <v>27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871</v>
      </c>
      <c r="AG19" s="87">
        <v>871</v>
      </c>
      <c r="AH19" s="87">
        <v>0</v>
      </c>
      <c r="AI19" s="87">
        <v>0</v>
      </c>
      <c r="AJ19" s="87">
        <f>SUM(AK19:AS19)</f>
        <v>871</v>
      </c>
      <c r="AK19" s="87">
        <v>0</v>
      </c>
      <c r="AL19" s="87">
        <v>0</v>
      </c>
      <c r="AM19" s="87">
        <v>837</v>
      </c>
      <c r="AN19" s="87">
        <v>0</v>
      </c>
      <c r="AO19" s="87">
        <v>0</v>
      </c>
      <c r="AP19" s="87">
        <v>34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20</v>
      </c>
      <c r="B20" s="96" t="s">
        <v>286</v>
      </c>
      <c r="C20" s="85" t="s">
        <v>287</v>
      </c>
      <c r="D20" s="87">
        <f>SUM(E20,+H20,+K20)</f>
        <v>20033</v>
      </c>
      <c r="E20" s="87">
        <f>SUM(F20:G20)</f>
        <v>0</v>
      </c>
      <c r="F20" s="87">
        <v>0</v>
      </c>
      <c r="G20" s="87">
        <v>0</v>
      </c>
      <c r="H20" s="87">
        <f>SUM(I20:J20)</f>
        <v>11003</v>
      </c>
      <c r="I20" s="87">
        <v>3353</v>
      </c>
      <c r="J20" s="87">
        <v>7650</v>
      </c>
      <c r="K20" s="87">
        <f>SUM(L20:M20)</f>
        <v>9030</v>
      </c>
      <c r="L20" s="87">
        <v>0</v>
      </c>
      <c r="M20" s="87">
        <v>9030</v>
      </c>
      <c r="N20" s="87">
        <f>SUM(O20,+V20,+AC20)</f>
        <v>20033</v>
      </c>
      <c r="O20" s="87">
        <f>SUM(P20:U20)</f>
        <v>3353</v>
      </c>
      <c r="P20" s="87">
        <v>3353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16680</v>
      </c>
      <c r="W20" s="87">
        <v>16680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395</v>
      </c>
      <c r="AG20" s="87">
        <v>395</v>
      </c>
      <c r="AH20" s="87">
        <v>0</v>
      </c>
      <c r="AI20" s="87">
        <v>0</v>
      </c>
      <c r="AJ20" s="87">
        <f>SUM(AK20:AS20)</f>
        <v>395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395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20</v>
      </c>
      <c r="B21" s="96" t="s">
        <v>288</v>
      </c>
      <c r="C21" s="85" t="s">
        <v>289</v>
      </c>
      <c r="D21" s="87">
        <f>SUM(E21,+H21,+K21)</f>
        <v>8276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8276</v>
      </c>
      <c r="L21" s="87">
        <v>4068</v>
      </c>
      <c r="M21" s="87">
        <v>4208</v>
      </c>
      <c r="N21" s="87">
        <f>SUM(O21,+V21,+AC21)</f>
        <v>8276</v>
      </c>
      <c r="O21" s="87">
        <f>SUM(P21:U21)</f>
        <v>4068</v>
      </c>
      <c r="P21" s="87">
        <v>0</v>
      </c>
      <c r="Q21" s="87">
        <v>0</v>
      </c>
      <c r="R21" s="87">
        <v>0</v>
      </c>
      <c r="S21" s="87">
        <v>4068</v>
      </c>
      <c r="T21" s="87">
        <v>0</v>
      </c>
      <c r="U21" s="87">
        <v>0</v>
      </c>
      <c r="V21" s="87">
        <f>SUM(W21:AB21)</f>
        <v>4208</v>
      </c>
      <c r="W21" s="87">
        <v>0</v>
      </c>
      <c r="X21" s="87">
        <v>0</v>
      </c>
      <c r="Y21" s="87">
        <v>0</v>
      </c>
      <c r="Z21" s="87">
        <v>4208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20</v>
      </c>
      <c r="B22" s="96" t="s">
        <v>290</v>
      </c>
      <c r="C22" s="85" t="s">
        <v>291</v>
      </c>
      <c r="D22" s="87">
        <f>SUM(E22,+H22,+K22)</f>
        <v>3391</v>
      </c>
      <c r="E22" s="87">
        <f>SUM(F22:G22)</f>
        <v>0</v>
      </c>
      <c r="F22" s="87">
        <v>0</v>
      </c>
      <c r="G22" s="87">
        <v>0</v>
      </c>
      <c r="H22" s="87">
        <f>SUM(I22:J22)</f>
        <v>890</v>
      </c>
      <c r="I22" s="87">
        <v>890</v>
      </c>
      <c r="J22" s="87">
        <v>0</v>
      </c>
      <c r="K22" s="87">
        <f>SUM(L22:M22)</f>
        <v>2501</v>
      </c>
      <c r="L22" s="87">
        <v>0</v>
      </c>
      <c r="M22" s="87">
        <v>2501</v>
      </c>
      <c r="N22" s="87">
        <f>SUM(O22,+V22,+AC22)</f>
        <v>3391</v>
      </c>
      <c r="O22" s="87">
        <f>SUM(P22:U22)</f>
        <v>890</v>
      </c>
      <c r="P22" s="87">
        <v>890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2501</v>
      </c>
      <c r="W22" s="87">
        <v>2501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85</v>
      </c>
      <c r="AG22" s="87">
        <v>85</v>
      </c>
      <c r="AH22" s="87">
        <v>0</v>
      </c>
      <c r="AI22" s="87">
        <v>0</v>
      </c>
      <c r="AJ22" s="87">
        <f>SUM(AK22:AS22)</f>
        <v>85</v>
      </c>
      <c r="AK22" s="87">
        <v>0</v>
      </c>
      <c r="AL22" s="87">
        <v>0</v>
      </c>
      <c r="AM22" s="87">
        <v>1</v>
      </c>
      <c r="AN22" s="87">
        <v>84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20</v>
      </c>
      <c r="B23" s="96" t="s">
        <v>292</v>
      </c>
      <c r="C23" s="85" t="s">
        <v>293</v>
      </c>
      <c r="D23" s="87">
        <f>SUM(E23,+H23,+K23)</f>
        <v>1029</v>
      </c>
      <c r="E23" s="87">
        <f>SUM(F23:G23)</f>
        <v>0</v>
      </c>
      <c r="F23" s="87">
        <v>0</v>
      </c>
      <c r="G23" s="87">
        <v>0</v>
      </c>
      <c r="H23" s="87">
        <f>SUM(I23:J23)</f>
        <v>403</v>
      </c>
      <c r="I23" s="87">
        <v>403</v>
      </c>
      <c r="J23" s="87">
        <v>0</v>
      </c>
      <c r="K23" s="87">
        <f>SUM(L23:M23)</f>
        <v>626</v>
      </c>
      <c r="L23" s="87">
        <v>0</v>
      </c>
      <c r="M23" s="87">
        <v>626</v>
      </c>
      <c r="N23" s="87">
        <f>SUM(O23,+V23,+AC23)</f>
        <v>1029</v>
      </c>
      <c r="O23" s="87">
        <f>SUM(P23:U23)</f>
        <v>403</v>
      </c>
      <c r="P23" s="87">
        <v>403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626</v>
      </c>
      <c r="W23" s="87">
        <v>626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</v>
      </c>
      <c r="AG23" s="87">
        <v>1</v>
      </c>
      <c r="AH23" s="87">
        <v>0</v>
      </c>
      <c r="AI23" s="87">
        <v>0</v>
      </c>
      <c r="AJ23" s="87">
        <f>SUM(AK23:AS23)</f>
        <v>1</v>
      </c>
      <c r="AK23" s="87">
        <v>0</v>
      </c>
      <c r="AL23" s="87">
        <v>0</v>
      </c>
      <c r="AM23" s="87">
        <v>1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25</v>
      </c>
      <c r="BA23" s="87">
        <v>25</v>
      </c>
      <c r="BB23" s="87">
        <v>0</v>
      </c>
      <c r="BC23" s="87">
        <v>0</v>
      </c>
    </row>
    <row r="24" spans="1:55" ht="13.5" customHeight="1">
      <c r="A24" s="98" t="s">
        <v>20</v>
      </c>
      <c r="B24" s="96" t="s">
        <v>294</v>
      </c>
      <c r="C24" s="85" t="s">
        <v>295</v>
      </c>
      <c r="D24" s="87">
        <f>SUM(E24,+H24,+K24)</f>
        <v>3003</v>
      </c>
      <c r="E24" s="87">
        <f>SUM(F24:G24)</f>
        <v>0</v>
      </c>
      <c r="F24" s="87">
        <v>0</v>
      </c>
      <c r="G24" s="87">
        <v>0</v>
      </c>
      <c r="H24" s="87">
        <f>SUM(I24:J24)</f>
        <v>936</v>
      </c>
      <c r="I24" s="87">
        <v>936</v>
      </c>
      <c r="J24" s="87">
        <v>0</v>
      </c>
      <c r="K24" s="87">
        <f>SUM(L24:M24)</f>
        <v>2067</v>
      </c>
      <c r="L24" s="87">
        <v>0</v>
      </c>
      <c r="M24" s="87">
        <v>2067</v>
      </c>
      <c r="N24" s="87">
        <f>SUM(O24,+V24,+AC24)</f>
        <v>3003</v>
      </c>
      <c r="O24" s="87">
        <f>SUM(P24:U24)</f>
        <v>936</v>
      </c>
      <c r="P24" s="87">
        <v>936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2067</v>
      </c>
      <c r="W24" s="87">
        <v>2067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76</v>
      </c>
      <c r="AG24" s="87">
        <v>76</v>
      </c>
      <c r="AH24" s="87">
        <v>0</v>
      </c>
      <c r="AI24" s="87">
        <v>0</v>
      </c>
      <c r="AJ24" s="87">
        <f>SUM(AK24:AS24)</f>
        <v>76</v>
      </c>
      <c r="AK24" s="87">
        <v>0</v>
      </c>
      <c r="AL24" s="87">
        <v>0</v>
      </c>
      <c r="AM24" s="87">
        <v>1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75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20</v>
      </c>
      <c r="B25" s="96" t="s">
        <v>296</v>
      </c>
      <c r="C25" s="85" t="s">
        <v>297</v>
      </c>
      <c r="D25" s="87">
        <f>SUM(E25,+H25,+K25)</f>
        <v>516</v>
      </c>
      <c r="E25" s="87">
        <f>SUM(F25:G25)</f>
        <v>0</v>
      </c>
      <c r="F25" s="87">
        <v>0</v>
      </c>
      <c r="G25" s="87">
        <v>0</v>
      </c>
      <c r="H25" s="87">
        <f>SUM(I25:J25)</f>
        <v>149</v>
      </c>
      <c r="I25" s="87">
        <v>149</v>
      </c>
      <c r="J25" s="87">
        <v>0</v>
      </c>
      <c r="K25" s="87">
        <f>SUM(L25:M25)</f>
        <v>367</v>
      </c>
      <c r="L25" s="87">
        <v>0</v>
      </c>
      <c r="M25" s="87">
        <v>367</v>
      </c>
      <c r="N25" s="87">
        <f>SUM(O25,+V25,+AC25)</f>
        <v>516</v>
      </c>
      <c r="O25" s="87">
        <f>SUM(P25:U25)</f>
        <v>149</v>
      </c>
      <c r="P25" s="87">
        <v>149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367</v>
      </c>
      <c r="W25" s="87">
        <v>367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13</v>
      </c>
      <c r="AG25" s="87">
        <v>13</v>
      </c>
      <c r="AH25" s="87">
        <v>0</v>
      </c>
      <c r="AI25" s="87">
        <v>0</v>
      </c>
      <c r="AJ25" s="87">
        <f>SUM(AK25:AS25)</f>
        <v>13</v>
      </c>
      <c r="AK25" s="87">
        <v>0</v>
      </c>
      <c r="AL25" s="87">
        <v>0</v>
      </c>
      <c r="AM25" s="87">
        <v>0</v>
      </c>
      <c r="AN25" s="87">
        <v>13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20</v>
      </c>
      <c r="B26" s="96" t="s">
        <v>298</v>
      </c>
      <c r="C26" s="85" t="s">
        <v>299</v>
      </c>
      <c r="D26" s="87">
        <f>SUM(E26,+H26,+K26)</f>
        <v>3912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3912</v>
      </c>
      <c r="L26" s="87">
        <v>754</v>
      </c>
      <c r="M26" s="87">
        <v>3158</v>
      </c>
      <c r="N26" s="87">
        <f>SUM(O26,+V26,+AC26)</f>
        <v>3958</v>
      </c>
      <c r="O26" s="87">
        <f>SUM(P26:U26)</f>
        <v>754</v>
      </c>
      <c r="P26" s="87">
        <v>0</v>
      </c>
      <c r="Q26" s="87">
        <v>0</v>
      </c>
      <c r="R26" s="87">
        <v>0</v>
      </c>
      <c r="S26" s="87">
        <v>754</v>
      </c>
      <c r="T26" s="87">
        <v>0</v>
      </c>
      <c r="U26" s="87">
        <v>0</v>
      </c>
      <c r="V26" s="87">
        <f>SUM(W26:AB26)</f>
        <v>3158</v>
      </c>
      <c r="W26" s="87">
        <v>0</v>
      </c>
      <c r="X26" s="87">
        <v>0</v>
      </c>
      <c r="Y26" s="87">
        <v>0</v>
      </c>
      <c r="Z26" s="87">
        <v>3158</v>
      </c>
      <c r="AA26" s="87">
        <v>0</v>
      </c>
      <c r="AB26" s="87">
        <v>0</v>
      </c>
      <c r="AC26" s="87">
        <f>SUM(AD26:AE26)</f>
        <v>46</v>
      </c>
      <c r="AD26" s="87">
        <v>46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20</v>
      </c>
      <c r="B27" s="96" t="s">
        <v>300</v>
      </c>
      <c r="C27" s="85" t="s">
        <v>301</v>
      </c>
      <c r="D27" s="87">
        <f>SUM(E27,+H27,+K27)</f>
        <v>7765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7765</v>
      </c>
      <c r="L27" s="87">
        <v>1255</v>
      </c>
      <c r="M27" s="87">
        <v>6510</v>
      </c>
      <c r="N27" s="87">
        <f>SUM(O27,+V27,+AC27)</f>
        <v>7804</v>
      </c>
      <c r="O27" s="87">
        <f>SUM(P27:U27)</f>
        <v>1255</v>
      </c>
      <c r="P27" s="87">
        <v>1255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6510</v>
      </c>
      <c r="W27" s="87">
        <v>6510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39</v>
      </c>
      <c r="AD27" s="87">
        <v>39</v>
      </c>
      <c r="AE27" s="87">
        <v>0</v>
      </c>
      <c r="AF27" s="87">
        <f>SUM(AG27:AI27)</f>
        <v>239</v>
      </c>
      <c r="AG27" s="87">
        <v>239</v>
      </c>
      <c r="AH27" s="87">
        <v>0</v>
      </c>
      <c r="AI27" s="87">
        <v>0</v>
      </c>
      <c r="AJ27" s="87">
        <f>SUM(AK27:AS27)</f>
        <v>239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239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20</v>
      </c>
      <c r="B28" s="96" t="s">
        <v>302</v>
      </c>
      <c r="C28" s="85" t="s">
        <v>303</v>
      </c>
      <c r="D28" s="87">
        <f>SUM(E28,+H28,+K28)</f>
        <v>4735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4735</v>
      </c>
      <c r="L28" s="87">
        <v>1403</v>
      </c>
      <c r="M28" s="87">
        <v>3332</v>
      </c>
      <c r="N28" s="87">
        <f>SUM(O28,+V28,+AC28)</f>
        <v>4735</v>
      </c>
      <c r="O28" s="87">
        <f>SUM(P28:U28)</f>
        <v>1403</v>
      </c>
      <c r="P28" s="87">
        <v>1403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3332</v>
      </c>
      <c r="W28" s="87">
        <v>3332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147</v>
      </c>
      <c r="AG28" s="87">
        <v>147</v>
      </c>
      <c r="AH28" s="87">
        <v>0</v>
      </c>
      <c r="AI28" s="87">
        <v>0</v>
      </c>
      <c r="AJ28" s="87">
        <f>SUM(AK28:AS28)</f>
        <v>147</v>
      </c>
      <c r="AK28" s="87">
        <v>0</v>
      </c>
      <c r="AL28" s="87">
        <v>0</v>
      </c>
      <c r="AM28" s="87">
        <v>147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20</v>
      </c>
      <c r="B29" s="96" t="s">
        <v>304</v>
      </c>
      <c r="C29" s="85" t="s">
        <v>305</v>
      </c>
      <c r="D29" s="87">
        <f>SUM(E29,+H29,+K29)</f>
        <v>14073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14073</v>
      </c>
      <c r="L29" s="87">
        <v>2955</v>
      </c>
      <c r="M29" s="87">
        <v>11118</v>
      </c>
      <c r="N29" s="87">
        <f>SUM(O29,+V29,+AC29)</f>
        <v>14073</v>
      </c>
      <c r="O29" s="87">
        <f>SUM(P29:U29)</f>
        <v>2955</v>
      </c>
      <c r="P29" s="87">
        <v>2955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11118</v>
      </c>
      <c r="W29" s="87">
        <v>11118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312</v>
      </c>
      <c r="AG29" s="87">
        <v>312</v>
      </c>
      <c r="AH29" s="87">
        <v>0</v>
      </c>
      <c r="AI29" s="87">
        <v>0</v>
      </c>
      <c r="AJ29" s="87">
        <f>SUM(AK29:AS29)</f>
        <v>312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312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20</v>
      </c>
      <c r="B30" s="96" t="s">
        <v>306</v>
      </c>
      <c r="C30" s="85" t="s">
        <v>307</v>
      </c>
      <c r="D30" s="87">
        <f>SUM(E30,+H30,+K30)</f>
        <v>5714</v>
      </c>
      <c r="E30" s="87">
        <f>SUM(F30:G30)</f>
        <v>852</v>
      </c>
      <c r="F30" s="87">
        <v>852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4862</v>
      </c>
      <c r="L30" s="87">
        <v>0</v>
      </c>
      <c r="M30" s="87">
        <v>4862</v>
      </c>
      <c r="N30" s="87">
        <f>SUM(O30,+V30,+AC30)</f>
        <v>5747</v>
      </c>
      <c r="O30" s="87">
        <f>SUM(P30:U30)</f>
        <v>852</v>
      </c>
      <c r="P30" s="87">
        <v>852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4862</v>
      </c>
      <c r="W30" s="87">
        <v>4862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33</v>
      </c>
      <c r="AD30" s="87">
        <v>33</v>
      </c>
      <c r="AE30" s="87">
        <v>0</v>
      </c>
      <c r="AF30" s="87">
        <f>SUM(AG30:AI30)</f>
        <v>43</v>
      </c>
      <c r="AG30" s="87">
        <v>43</v>
      </c>
      <c r="AH30" s="87">
        <v>0</v>
      </c>
      <c r="AI30" s="87">
        <v>0</v>
      </c>
      <c r="AJ30" s="87">
        <f>SUM(AK30:AS30)</f>
        <v>43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38</v>
      </c>
      <c r="AR30" s="87">
        <v>0</v>
      </c>
      <c r="AS30" s="87">
        <v>5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0">
    <sortCondition ref="A8:A30"/>
    <sortCondition ref="B8:B30"/>
    <sortCondition ref="C8:C3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9" man="1"/>
    <brk id="31" min="1" max="29" man="1"/>
    <brk id="45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34000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34100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34202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34203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34204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34205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34207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34208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34209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34210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34211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34212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34213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34214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34215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34302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34304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34307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34309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34368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34369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34431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34462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34545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2024-01-22T10:08:28Z</dcterms:modified>
</cp:coreProperties>
</file>