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34広島県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水洗化人口等!$A$6:$AD$29</definedName>
    <definedName name="_xlnm.Print_Area" localSheetId="2">し尿集計結果!$A$1:$M$37</definedName>
    <definedName name="_xlnm.Print_Area" localSheetId="1">し尿処理状況!$2:$30</definedName>
    <definedName name="_xlnm.Print_Area" localSheetId="0">水洗化人口等!$2:$30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V8" i="2"/>
  <c r="N8" i="2" s="1"/>
  <c r="V9" i="2"/>
  <c r="N9" i="2" s="1"/>
  <c r="V10" i="2"/>
  <c r="V11" i="2"/>
  <c r="N11" i="2" s="1"/>
  <c r="V12" i="2"/>
  <c r="V13" i="2"/>
  <c r="V14" i="2"/>
  <c r="N14" i="2" s="1"/>
  <c r="V15" i="2"/>
  <c r="N15" i="2" s="1"/>
  <c r="V16" i="2"/>
  <c r="V17" i="2"/>
  <c r="N17" i="2" s="1"/>
  <c r="V18" i="2"/>
  <c r="V19" i="2"/>
  <c r="V20" i="2"/>
  <c r="N20" i="2" s="1"/>
  <c r="V21" i="2"/>
  <c r="N21" i="2" s="1"/>
  <c r="V22" i="2"/>
  <c r="V23" i="2"/>
  <c r="N23" i="2" s="1"/>
  <c r="V24" i="2"/>
  <c r="V25" i="2"/>
  <c r="V26" i="2"/>
  <c r="N26" i="2" s="1"/>
  <c r="V27" i="2"/>
  <c r="N27" i="2" s="1"/>
  <c r="V28" i="2"/>
  <c r="V29" i="2"/>
  <c r="N29" i="2" s="1"/>
  <c r="V30" i="2"/>
  <c r="O8" i="2"/>
  <c r="O9" i="2"/>
  <c r="O10" i="2"/>
  <c r="O11" i="2"/>
  <c r="O12" i="2"/>
  <c r="N12" i="2" s="1"/>
  <c r="O13" i="2"/>
  <c r="O14" i="2"/>
  <c r="O15" i="2"/>
  <c r="O16" i="2"/>
  <c r="O17" i="2"/>
  <c r="O18" i="2"/>
  <c r="N18" i="2" s="1"/>
  <c r="O19" i="2"/>
  <c r="O20" i="2"/>
  <c r="O21" i="2"/>
  <c r="O22" i="2"/>
  <c r="O23" i="2"/>
  <c r="O24" i="2"/>
  <c r="N24" i="2" s="1"/>
  <c r="O25" i="2"/>
  <c r="O26" i="2"/>
  <c r="O27" i="2"/>
  <c r="O28" i="2"/>
  <c r="O29" i="2"/>
  <c r="O30" i="2"/>
  <c r="N30" i="2" s="1"/>
  <c r="N13" i="2"/>
  <c r="N19" i="2"/>
  <c r="N25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H8" i="2"/>
  <c r="H9" i="2"/>
  <c r="D9" i="2" s="1"/>
  <c r="H10" i="2"/>
  <c r="H11" i="2"/>
  <c r="H12" i="2"/>
  <c r="H13" i="2"/>
  <c r="D13" i="2" s="1"/>
  <c r="H14" i="2"/>
  <c r="H15" i="2"/>
  <c r="H16" i="2"/>
  <c r="H17" i="2"/>
  <c r="H18" i="2"/>
  <c r="H19" i="2"/>
  <c r="D19" i="2" s="1"/>
  <c r="H20" i="2"/>
  <c r="H21" i="2"/>
  <c r="D21" i="2" s="1"/>
  <c r="H22" i="2"/>
  <c r="H23" i="2"/>
  <c r="H24" i="2"/>
  <c r="H25" i="2"/>
  <c r="D25" i="2" s="1"/>
  <c r="H26" i="2"/>
  <c r="H27" i="2"/>
  <c r="H28" i="2"/>
  <c r="H29" i="2"/>
  <c r="H30" i="2"/>
  <c r="E8" i="2"/>
  <c r="E9" i="2"/>
  <c r="E10" i="2"/>
  <c r="D10" i="2" s="1"/>
  <c r="E11" i="2"/>
  <c r="E12" i="2"/>
  <c r="E13" i="2"/>
  <c r="E14" i="2"/>
  <c r="E15" i="2"/>
  <c r="E16" i="2"/>
  <c r="D16" i="2" s="1"/>
  <c r="E17" i="2"/>
  <c r="E18" i="2"/>
  <c r="E19" i="2"/>
  <c r="E20" i="2"/>
  <c r="E21" i="2"/>
  <c r="E22" i="2"/>
  <c r="D22" i="2" s="1"/>
  <c r="E23" i="2"/>
  <c r="E24" i="2"/>
  <c r="E25" i="2"/>
  <c r="E26" i="2"/>
  <c r="E27" i="2"/>
  <c r="E28" i="2"/>
  <c r="D28" i="2" s="1"/>
  <c r="E29" i="2"/>
  <c r="E30" i="2"/>
  <c r="D11" i="2"/>
  <c r="D15" i="2"/>
  <c r="D17" i="2"/>
  <c r="D23" i="2"/>
  <c r="D27" i="2"/>
  <c r="D29" i="2"/>
  <c r="P8" i="1"/>
  <c r="P9" i="1"/>
  <c r="P10" i="1"/>
  <c r="P11" i="1"/>
  <c r="I11" i="1" s="1"/>
  <c r="D11" i="1" s="1"/>
  <c r="P12" i="1"/>
  <c r="I12" i="1" s="1"/>
  <c r="P13" i="1"/>
  <c r="I13" i="1" s="1"/>
  <c r="P14" i="1"/>
  <c r="P15" i="1"/>
  <c r="P16" i="1"/>
  <c r="P17" i="1"/>
  <c r="I17" i="1" s="1"/>
  <c r="D17" i="1" s="1"/>
  <c r="P18" i="1"/>
  <c r="I18" i="1" s="1"/>
  <c r="P19" i="1"/>
  <c r="I19" i="1" s="1"/>
  <c r="P20" i="1"/>
  <c r="P21" i="1"/>
  <c r="P22" i="1"/>
  <c r="P23" i="1"/>
  <c r="I23" i="1" s="1"/>
  <c r="D23" i="1" s="1"/>
  <c r="P24" i="1"/>
  <c r="I24" i="1" s="1"/>
  <c r="P25" i="1"/>
  <c r="I25" i="1" s="1"/>
  <c r="P26" i="1"/>
  <c r="P27" i="1"/>
  <c r="P28" i="1"/>
  <c r="P29" i="1"/>
  <c r="I29" i="1" s="1"/>
  <c r="D29" i="1" s="1"/>
  <c r="P30" i="1"/>
  <c r="I30" i="1" s="1"/>
  <c r="L9" i="1"/>
  <c r="L19" i="1"/>
  <c r="L27" i="1"/>
  <c r="J8" i="1"/>
  <c r="J15" i="1"/>
  <c r="J20" i="1"/>
  <c r="J27" i="1"/>
  <c r="I8" i="1"/>
  <c r="I9" i="1"/>
  <c r="D9" i="1" s="1"/>
  <c r="I10" i="1"/>
  <c r="I14" i="1"/>
  <c r="D14" i="1" s="1"/>
  <c r="I15" i="1"/>
  <c r="D15" i="1" s="1"/>
  <c r="I16" i="1"/>
  <c r="D16" i="1" s="1"/>
  <c r="I20" i="1"/>
  <c r="I21" i="1"/>
  <c r="D21" i="1" s="1"/>
  <c r="I22" i="1"/>
  <c r="I26" i="1"/>
  <c r="D26" i="1" s="1"/>
  <c r="I27" i="1"/>
  <c r="D27" i="1" s="1"/>
  <c r="I28" i="1"/>
  <c r="F9" i="1"/>
  <c r="F15" i="1"/>
  <c r="F21" i="1"/>
  <c r="F27" i="1"/>
  <c r="E8" i="1"/>
  <c r="E9" i="1"/>
  <c r="E10" i="1"/>
  <c r="E11" i="1"/>
  <c r="E12" i="1"/>
  <c r="D12" i="1" s="1"/>
  <c r="E13" i="1"/>
  <c r="E14" i="1"/>
  <c r="E15" i="1"/>
  <c r="E16" i="1"/>
  <c r="E17" i="1"/>
  <c r="E18" i="1"/>
  <c r="D18" i="1" s="1"/>
  <c r="E19" i="1"/>
  <c r="E20" i="1"/>
  <c r="E21" i="1"/>
  <c r="E22" i="1"/>
  <c r="E23" i="1"/>
  <c r="E24" i="1"/>
  <c r="D24" i="1" s="1"/>
  <c r="E25" i="1"/>
  <c r="E26" i="1"/>
  <c r="E27" i="1"/>
  <c r="E28" i="1"/>
  <c r="E29" i="1"/>
  <c r="E30" i="1"/>
  <c r="D30" i="1" s="1"/>
  <c r="D8" i="1"/>
  <c r="D13" i="1"/>
  <c r="D19" i="1"/>
  <c r="N19" i="1" s="1"/>
  <c r="D20" i="1"/>
  <c r="D25" i="1"/>
  <c r="N25" i="1" s="1"/>
  <c r="T14" i="1" l="1"/>
  <c r="F14" i="1"/>
  <c r="J14" i="1"/>
  <c r="N14" i="1"/>
  <c r="L14" i="1"/>
  <c r="T26" i="1"/>
  <c r="F26" i="1"/>
  <c r="L26" i="1"/>
  <c r="N26" i="1"/>
  <c r="J26" i="1"/>
  <c r="J17" i="1"/>
  <c r="L17" i="1"/>
  <c r="N17" i="1"/>
  <c r="F17" i="1"/>
  <c r="T17" i="1"/>
  <c r="J29" i="1"/>
  <c r="L29" i="1"/>
  <c r="N29" i="1"/>
  <c r="F29" i="1"/>
  <c r="T29" i="1"/>
  <c r="J11" i="1"/>
  <c r="L11" i="1"/>
  <c r="N11" i="1"/>
  <c r="T11" i="1"/>
  <c r="F11" i="1"/>
  <c r="L30" i="1"/>
  <c r="J30" i="1"/>
  <c r="T30" i="1"/>
  <c r="N30" i="1"/>
  <c r="F30" i="1"/>
  <c r="J24" i="1"/>
  <c r="L24" i="1"/>
  <c r="F24" i="1"/>
  <c r="T24" i="1"/>
  <c r="N24" i="1"/>
  <c r="J18" i="1"/>
  <c r="L18" i="1"/>
  <c r="T18" i="1"/>
  <c r="F18" i="1"/>
  <c r="N18" i="1"/>
  <c r="L12" i="1"/>
  <c r="J12" i="1"/>
  <c r="N12" i="1"/>
  <c r="T12" i="1"/>
  <c r="F12" i="1"/>
  <c r="J23" i="1"/>
  <c r="L23" i="1"/>
  <c r="N23" i="1"/>
  <c r="F23" i="1"/>
  <c r="T23" i="1"/>
  <c r="T20" i="1"/>
  <c r="F20" i="1"/>
  <c r="N21" i="1"/>
  <c r="T21" i="1"/>
  <c r="L25" i="1"/>
  <c r="D30" i="2"/>
  <c r="D18" i="2"/>
  <c r="D28" i="1"/>
  <c r="T8" i="1"/>
  <c r="F8" i="1"/>
  <c r="T27" i="1"/>
  <c r="N27" i="1"/>
  <c r="N9" i="1"/>
  <c r="T9" i="1"/>
  <c r="J21" i="1"/>
  <c r="J9" i="1"/>
  <c r="L20" i="1"/>
  <c r="L8" i="1"/>
  <c r="L16" i="1"/>
  <c r="N16" i="1"/>
  <c r="T16" i="1"/>
  <c r="T15" i="1"/>
  <c r="N15" i="1"/>
  <c r="J16" i="1"/>
  <c r="L15" i="1"/>
  <c r="D26" i="2"/>
  <c r="D20" i="2"/>
  <c r="D14" i="2"/>
  <c r="D8" i="2"/>
  <c r="N28" i="2"/>
  <c r="N22" i="2"/>
  <c r="N16" i="2"/>
  <c r="N10" i="2"/>
  <c r="D22" i="1"/>
  <c r="T25" i="1"/>
  <c r="F25" i="1"/>
  <c r="J25" i="1"/>
  <c r="J13" i="1"/>
  <c r="T13" i="1"/>
  <c r="F13" i="1"/>
  <c r="N13" i="1"/>
  <c r="F16" i="1"/>
  <c r="L13" i="1"/>
  <c r="D24" i="2"/>
  <c r="D12" i="2"/>
  <c r="T19" i="1"/>
  <c r="F19" i="1"/>
  <c r="J19" i="1"/>
  <c r="D10" i="1"/>
  <c r="L21" i="1"/>
  <c r="N20" i="1"/>
  <c r="N8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L28" i="1" l="1"/>
  <c r="N28" i="1"/>
  <c r="J28" i="1"/>
  <c r="F28" i="1"/>
  <c r="T28" i="1"/>
  <c r="L10" i="1"/>
  <c r="N10" i="1"/>
  <c r="J10" i="1"/>
  <c r="T10" i="1"/>
  <c r="F10" i="1"/>
  <c r="L22" i="1"/>
  <c r="N22" i="1"/>
  <c r="J22" i="1"/>
  <c r="F22" i="1"/>
  <c r="T22" i="1"/>
  <c r="O7" i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AZ7" i="2" l="1"/>
  <c r="E7" i="2"/>
  <c r="E7" i="1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<sst xmlns="http://schemas.openxmlformats.org/spreadsheetml/2006/main" count="701" uniqueCount="308">
  <si>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</si>
  <si>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</si>
  <si>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</si>
  <si>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</si>
  <si>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</si>
  <si>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</si>
  <si>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</si>
  <si>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</si>
  <si>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</si>
  <si>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</si>
  <si>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</si>
  <si>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</si>
  <si>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</si>
  <si>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</si>
  <si>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</si>
  <si>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</si>
  <si>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</si>
  <si>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</si>
  <si>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</si>
  <si>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</si>
  <si>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</si>
  <si>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</si>
  <si>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</si>
  <si>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</si>
  <si>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</si>
  <si>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</si>
  <si>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</si>
  <si>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</si>
  <si>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</si>
  <si>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</si>
  <si>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</si>
  <si>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</si>
  <si>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</si>
  <si>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</si>
  <si>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</si>
  <si>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</si>
  <si>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</si>
  <si>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</si>
  <si>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</si>
  <si>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</si>
  <si>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</si>
  <si>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</si>
  <si>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</si>
  <si>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</si>
  <si>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</si>
  <si>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</si>
  <si>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</si>
  <si>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</si>
  <si>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</si>
  <si>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</si>
  <si>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</si>
  <si>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</si>
  <si>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</si>
  <si>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</si>
  <si>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</si>
  <si>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</si>
  <si>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</si>
  <si>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</si>
  <si>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</si>
  <si>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</si>
  <si>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</si>
  <si>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</si>
  <si>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</si>
  <si>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</si>
  <si>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</si>
  <si>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</si>
  <si>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</si>
  <si>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</si>
  <si>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</si>
  <si>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</si>
  <si>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</si>
  <si>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</si>
  <si>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</si>
  <si>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</si>
  <si>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</si>
  <si>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</si>
  <si>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</si>
  <si>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</si>
  <si>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</si>
  <si>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</si>
  <si>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</si>
  <si>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</si>
  <si>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</si>
  <si>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</si>
  <si>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</si>
  <si>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</si>
  <si>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</si>
  <si>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</si>
  <si>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</si>
  <si>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</si>
  <si>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</si>
  <si>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</si>
  <si>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</si>
  <si>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</si>
  <si>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</si>
  <si>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</si>
  <si>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</si>
  <si>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</si>
  <si>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</si>
  <si>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</si>
  <si>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</si>
  <si>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</si>
  <si>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</si>
  <si>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</si>
  <si>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</si>
  <si>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</si>
  <si>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</si>
  <si>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</si>
  <si>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</si>
  <si>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</si>
  <si>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</si>
  <si>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</si>
  <si>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</si>
  <si>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</si>
  <si>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</si>
  <si>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</si>
  <si>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</si>
  <si>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</si>
  <si>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</si>
  <si>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</si>
  <si>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</si>
  <si>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</si>
  <si>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</si>
  <si>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</si>
  <si>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</si>
  <si>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</si>
  <si>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</si>
  <si>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</si>
  <si>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</si>
  <si>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</si>
  <si>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</si>
  <si>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</si>
  <si>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</si>
  <si>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</si>
  <si>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</si>
  <si>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</si>
  <si>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</si>
  <si>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</si>
  <si>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</si>
  <si>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</si>
  <si>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</si>
  <si>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</si>
  <si>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</si>
  <si>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</si>
  <si>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</si>
  <si>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</si>
  <si>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</si>
  <si>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</si>
  <si>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</si>
  <si>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</si>
  <si>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</si>
  <si>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</si>
  <si>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</si>
  <si>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</si>
  <si>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</si>
  <si>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</si>
  <si>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</si>
  <si>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</si>
  <si>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</si>
  <si>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</si>
  <si>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</si>
  <si>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</si>
  <si>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</si>
  <si>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</si>
  <si>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</si>
  <si>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</si>
  <si>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</si>
  <si>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</si>
  <si>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</si>
  <si>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</si>
  <si>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</si>
  <si>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</si>
  <si>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</si>
  <si>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</si>
  <si>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</si>
  <si>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</si>
  <si>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</si>
  <si>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</si>
  <si>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</si>
  <si>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</si>
  <si>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</si>
  <si>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</si>
  <si>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</si>
  <si>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</si>
  <si>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</si>
  <si>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</si>
  <si>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</si>
  <si>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</si>
  <si>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</si>
  <si>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</si>
  <si>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</si>
  <si>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</si>
  <si>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</si>
  <si>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</si>
  <si>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</si>
  <si>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</si>
  <si>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</si>
  <si>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</si>
  <si>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</si>
  <si>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</si>
  <si>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</si>
  <si>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</si>
  <si>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</si>
  <si>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</si>
  <si>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</si>
  <si>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</si>
  <si>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</si>
  <si>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</si>
  <si>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</si>
  <si>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</si>
  <si>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</si>
  <si>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</si>
  <si>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</si>
  <si>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</si>
  <si>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</si>
  <si>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</si>
  <si>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</si>
  <si>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</si>
  <si>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</si>
  <si>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</si>
  <si>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</si>
  <si>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</si>
  <si>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</si>
  <si>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</si>
  <si>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</si>
  <si>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</si>
  <si>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</si>
  <si>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</si>
  <si>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</si>
  <si>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</si>
  <si>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</si>
  <si>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</si>
  <si>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</si>
  <si>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</si>
  <si>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</si>
  <si>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</si>
  <si>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</si>
  <si>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</si>
  <si>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</si>
  <si>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</si>
  <si>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</si>
  <si>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</si>
  <si>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</si>
  <si>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</si>
  <si>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</si>
  <si>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</si>
  <si>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</si>
  <si>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</si>
  <si>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</si>
  <si>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</si>
  <si>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</si>
  <si>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</si>
  <si>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</si>
  <si>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</si>
  <si>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</si>
  <si>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</si>
  <si>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</si>
  <si>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34000</t>
  </si>
  <si>
    <t>水洗化人口等（令和4年度実績）</t>
    <phoneticPr fontId="3"/>
  </si>
  <si>
    <t>し尿処理の状況（令和4年度実績）</t>
    <phoneticPr fontId="3"/>
  </si>
  <si>
    <t>34100</t>
  </si>
  <si>
    <t>広島市</t>
  </si>
  <si>
    <t/>
  </si>
  <si>
    <t>○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</si>
  <si>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</si>
  <si>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</si>
  <si>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</si>
  <si>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</si>
  <si>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</si>
  <si>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</si>
  <si>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</si>
  <si>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</si>
  <si>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</si>
  <si>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</si>
  <si>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</si>
  <si>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府中市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</si>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</sst>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65" customWidth="1"/>
    <col min="2" max="2" width="8.77734375" style="68" customWidth="1"/>
    <col min="3" max="3" width="12.6640625" style="65" customWidth="1"/>
    <col min="4" max="5" width="11.77734375" style="69" customWidth="1"/>
    <col min="6" max="6" width="11.77734375" style="107" customWidth="1"/>
    <col min="7" max="9" width="11.77734375" style="69" customWidth="1"/>
    <col min="10" max="10" width="11.77734375" style="70" customWidth="1"/>
    <col min="11" max="11" width="11.77734375" style="69" customWidth="1"/>
    <col min="12" max="12" width="11.77734375" style="70" customWidth="1"/>
    <col min="13" max="13" width="11.77734375" style="69" customWidth="1"/>
    <col min="14" max="14" width="11.77734375" style="70" customWidth="1"/>
    <col min="15" max="19" width="11.77734375" style="69" customWidth="1"/>
    <col min="20" max="20" width="11.77734375" style="70" customWidth="1"/>
    <col min="21" max="21" width="11.77734375" style="69" customWidth="1"/>
    <col min="22" max="25" width="8.6640625" style="65" customWidth="1"/>
    <col min="26" max="29" width="9" style="65"/>
    <col min="30" max="31" width="9" style="181"/>
    <col min="32" max="16384" width="9" style="65"/>
  </cols>
  <sheetData>
    <row r="1" spans="1:31" ht="16.2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20</v>
      </c>
      <c r="B7" s="108" t="s">
        <v>257</v>
      </c>
      <c r="C7" s="92" t="s">
        <v>199</v>
      </c>
      <c r="D7" s="93">
        <f>+SUM(E7,+I7)</f>
        <v>2775311</v>
      </c>
      <c r="E7" s="93">
        <f>+SUM(G7+H7)</f>
        <v>195873</v>
      </c>
      <c r="F7" s="94">
        <f>IF(D7&gt;0,E7/D7*100,"-")</f>
        <v>7.0576955159259631</v>
      </c>
      <c r="G7" s="93">
        <f>SUM(G$8:G$207)</f>
        <v>193068</v>
      </c>
      <c r="H7" s="93">
        <f>SUM(H$8:H$207)</f>
        <v>2805</v>
      </c>
      <c r="I7" s="93">
        <f>+SUM(K7,+M7,O7+P7)</f>
        <v>2579438</v>
      </c>
      <c r="J7" s="94">
        <f>IF(D7&gt;0,I7/D7*100,"-")</f>
        <v>92.942304484074029</v>
      </c>
      <c r="K7" s="93">
        <f>SUM(K$8:K$207)</f>
        <v>2064085</v>
      </c>
      <c r="L7" s="94">
        <f>IF(D7&gt;0,K7/D7*100,"-")</f>
        <v>74.373106293312716</v>
      </c>
      <c r="M7" s="93">
        <f>SUM(M$8:M$207)</f>
        <v>758</v>
      </c>
      <c r="N7" s="94">
        <f>IF(D7&gt;0,M7/D7*100,"-")</f>
        <v>2.7312254374374619E-2</v>
      </c>
      <c r="O7" s="91">
        <f>SUM(O$8:O$207)</f>
        <v>42435</v>
      </c>
      <c r="P7" s="93">
        <f>SUM(Q7:S7)</f>
        <v>472160</v>
      </c>
      <c r="Q7" s="93">
        <f>SUM(Q$8:Q$207)</f>
        <v>147762</v>
      </c>
      <c r="R7" s="93">
        <f>SUM(R$8:R$207)</f>
        <v>323718</v>
      </c>
      <c r="S7" s="93">
        <f>SUM(S$8:S$207)</f>
        <v>680</v>
      </c>
      <c r="T7" s="94">
        <f>IF(D7&gt;0,P7/D7*100,"-")</f>
        <v>17.012868107394091</v>
      </c>
      <c r="U7" s="93">
        <f>SUM(U$8:U$207)</f>
        <v>53959</v>
      </c>
      <c r="V7" s="95">
        <f t="shared" ref="V7:AC7" si="0">COUNTIF(V$8:V$207,"○")</f>
        <v>15</v>
      </c>
      <c r="W7" s="95">
        <f t="shared" si="0"/>
        <v>2</v>
      </c>
      <c r="X7" s="95">
        <f t="shared" si="0"/>
        <v>1</v>
      </c>
      <c r="Y7" s="95">
        <f t="shared" si="0"/>
        <v>5</v>
      </c>
      <c r="Z7" s="95">
        <f t="shared" si="0"/>
        <v>11</v>
      </c>
      <c r="AA7" s="95">
        <f t="shared" si="0"/>
        <v>0</v>
      </c>
      <c r="AB7" s="95">
        <f t="shared" si="0"/>
        <v>2</v>
      </c>
      <c r="AC7" s="95">
        <f t="shared" si="0"/>
        <v>10</v>
      </c>
    </row>
    <row r="8" spans="1:31" ht="13.5" customHeight="1">
      <c r="A8" s="85" t="s">
        <v>20</v>
      </c>
      <c r="B8" s="86" t="s">
        <v>260</v>
      </c>
      <c r="C8" s="85" t="s">
        <v>261</v>
      </c>
      <c r="D8" s="87">
        <f>+SUM(E8,+I8)</f>
        <v>1185952</v>
      </c>
      <c r="E8" s="87">
        <f>+SUM(G8+H8)</f>
        <v>16192</v>
      </c>
      <c r="F8" s="106">
        <f>IF(D8&gt;0,E8/D8*100,"-")</f>
        <v>1.3653166401338335</v>
      </c>
      <c r="G8" s="87">
        <v>16192</v>
      </c>
      <c r="H8" s="87">
        <v>0</v>
      </c>
      <c r="I8" s="87">
        <f>+SUM(K8,+M8,O8+P8)</f>
        <v>1169760</v>
      </c>
      <c r="J8" s="88">
        <f>IF(D8&gt;0,I8/D8*100,"-")</f>
        <v>98.634683359866173</v>
      </c>
      <c r="K8" s="87">
        <v>1125811</v>
      </c>
      <c r="L8" s="88">
        <f>IF(D8&gt;0,K8/D8*100,"-")</f>
        <v>94.92888413696339</v>
      </c>
      <c r="M8" s="87">
        <v>0</v>
      </c>
      <c r="N8" s="88">
        <f>IF(D8&gt;0,M8/D8*100,"-")</f>
        <v>0</v>
      </c>
      <c r="O8" s="87">
        <v>9659</v>
      </c>
      <c r="P8" s="87">
        <f>SUM(Q8:S8)</f>
        <v>34290</v>
      </c>
      <c r="Q8" s="87">
        <v>16129</v>
      </c>
      <c r="R8" s="87">
        <v>18161</v>
      </c>
      <c r="S8" s="87">
        <v>0</v>
      </c>
      <c r="T8" s="88">
        <f>IF(D8&gt;0,P8/D8*100,"-")</f>
        <v>2.8913480478130649</v>
      </c>
      <c r="U8" s="87">
        <v>19797</v>
      </c>
      <c r="V8" s="85" t="s">
        <v>263</v>
      </c>
      <c r="W8" s="85"/>
      <c r="X8" s="85"/>
      <c r="Y8" s="85"/>
      <c r="Z8" s="85"/>
      <c r="AA8" s="85"/>
      <c r="AB8" s="85" t="s">
        <v>263</v>
      </c>
      <c r="AC8" s="85"/>
      <c r="AD8" s="184" t="s">
        <v>262</v>
      </c>
    </row>
    <row r="9" spans="1:31" ht="13.5" customHeight="1">
      <c r="A9" s="85" t="s">
        <v>20</v>
      </c>
      <c r="B9" s="86" t="s">
        <v>264</v>
      </c>
      <c r="C9" s="85" t="s">
        <v>265</v>
      </c>
      <c r="D9" s="87">
        <f>+SUM(E9,+I9)</f>
        <v>210070</v>
      </c>
      <c r="E9" s="87">
        <f>+SUM(G9+H9)</f>
        <v>16387</v>
      </c>
      <c r="F9" s="106">
        <f>IF(D9&gt;0,E9/D9*100,"-")</f>
        <v>7.8007330889703432</v>
      </c>
      <c r="G9" s="87">
        <v>16385</v>
      </c>
      <c r="H9" s="87">
        <v>2</v>
      </c>
      <c r="I9" s="87">
        <f>+SUM(K9,+M9,O9+P9)</f>
        <v>193683</v>
      </c>
      <c r="J9" s="88">
        <f>IF(D9&gt;0,I9/D9*100,"-")</f>
        <v>92.199266911029653</v>
      </c>
      <c r="K9" s="87">
        <v>180214</v>
      </c>
      <c r="L9" s="88">
        <f>IF(D9&gt;0,K9/D9*100,"-")</f>
        <v>85.787594611320046</v>
      </c>
      <c r="M9" s="87">
        <v>688</v>
      </c>
      <c r="N9" s="88">
        <f>IF(D9&gt;0,M9/D9*100,"-")</f>
        <v>0.3275098776598277</v>
      </c>
      <c r="O9" s="87">
        <v>2801</v>
      </c>
      <c r="P9" s="87">
        <f>SUM(Q9:S9)</f>
        <v>9980</v>
      </c>
      <c r="Q9" s="87">
        <v>5973</v>
      </c>
      <c r="R9" s="87">
        <v>4007</v>
      </c>
      <c r="S9" s="87">
        <v>0</v>
      </c>
      <c r="T9" s="88">
        <f>IF(D9&gt;0,P9/D9*100,"-")</f>
        <v>4.7507973532631986</v>
      </c>
      <c r="U9" s="87">
        <v>3043</v>
      </c>
      <c r="V9" s="85" t="s">
        <v>263</v>
      </c>
      <c r="W9" s="85"/>
      <c r="X9" s="85"/>
      <c r="Y9" s="85"/>
      <c r="Z9" s="85"/>
      <c r="AA9" s="85"/>
      <c r="AB9" s="85"/>
      <c r="AC9" s="85" t="s">
        <v>263</v>
      </c>
      <c r="AD9" s="184" t="s">
        <v>262</v>
      </c>
    </row>
    <row r="10" spans="1:31" ht="13.5" customHeight="1">
      <c r="A10" s="85" t="s">
        <v>20</v>
      </c>
      <c r="B10" s="86" t="s">
        <v>266</v>
      </c>
      <c r="C10" s="85" t="s">
        <v>267</v>
      </c>
      <c r="D10" s="87">
        <f>+SUM(E10,+I10)</f>
        <v>23699</v>
      </c>
      <c r="E10" s="87">
        <f>+SUM(G10+H10)</f>
        <v>5488</v>
      </c>
      <c r="F10" s="106">
        <f>IF(D10&gt;0,E10/D10*100,"-")</f>
        <v>23.157095236085912</v>
      </c>
      <c r="G10" s="87">
        <v>5488</v>
      </c>
      <c r="H10" s="87">
        <v>0</v>
      </c>
      <c r="I10" s="87">
        <f>+SUM(K10,+M10,O10+P10)</f>
        <v>18211</v>
      </c>
      <c r="J10" s="88">
        <f>IF(D10&gt;0,I10/D10*100,"-")</f>
        <v>76.842904763914092</v>
      </c>
      <c r="K10" s="87">
        <v>4589</v>
      </c>
      <c r="L10" s="88">
        <f>IF(D10&gt;0,K10/D10*100,"-")</f>
        <v>19.363686231486561</v>
      </c>
      <c r="M10" s="87">
        <v>0</v>
      </c>
      <c r="N10" s="88">
        <f>IF(D10&gt;0,M10/D10*100,"-")</f>
        <v>0</v>
      </c>
      <c r="O10" s="87">
        <v>0</v>
      </c>
      <c r="P10" s="87">
        <f>SUM(Q10:S10)</f>
        <v>13622</v>
      </c>
      <c r="Q10" s="87">
        <v>6503</v>
      </c>
      <c r="R10" s="87">
        <v>7119</v>
      </c>
      <c r="S10" s="87">
        <v>0</v>
      </c>
      <c r="T10" s="88">
        <f>IF(D10&gt;0,P10/D10*100,"-")</f>
        <v>57.479218532427531</v>
      </c>
      <c r="U10" s="87">
        <v>259</v>
      </c>
      <c r="V10" s="85"/>
      <c r="W10" s="85"/>
      <c r="X10" s="85" t="s">
        <v>263</v>
      </c>
      <c r="Y10" s="85"/>
      <c r="Z10" s="85"/>
      <c r="AA10" s="85"/>
      <c r="AB10" s="85" t="s">
        <v>263</v>
      </c>
      <c r="AC10" s="85"/>
      <c r="AD10" s="184" t="s">
        <v>262</v>
      </c>
    </row>
    <row r="11" spans="1:31" ht="13.5" customHeight="1">
      <c r="A11" s="85" t="s">
        <v>20</v>
      </c>
      <c r="B11" s="86" t="s">
        <v>268</v>
      </c>
      <c r="C11" s="85" t="s">
        <v>269</v>
      </c>
      <c r="D11" s="87">
        <f>+SUM(E11,+I11)</f>
        <v>89404</v>
      </c>
      <c r="E11" s="87">
        <f>+SUM(G11+H11)</f>
        <v>7270</v>
      </c>
      <c r="F11" s="106">
        <f>IF(D11&gt;0,E11/D11*100,"-")</f>
        <v>8.1316272202586006</v>
      </c>
      <c r="G11" s="87">
        <v>7270</v>
      </c>
      <c r="H11" s="87">
        <v>0</v>
      </c>
      <c r="I11" s="87">
        <f>+SUM(K11,+M11,O11+P11)</f>
        <v>82134</v>
      </c>
      <c r="J11" s="88">
        <f>IF(D11&gt;0,I11/D11*100,"-")</f>
        <v>91.868372779741406</v>
      </c>
      <c r="K11" s="87">
        <v>41405</v>
      </c>
      <c r="L11" s="88">
        <f>IF(D11&gt;0,K11/D11*100,"-")</f>
        <v>46.312245537112432</v>
      </c>
      <c r="M11" s="87">
        <v>0</v>
      </c>
      <c r="N11" s="88">
        <f>IF(D11&gt;0,M11/D11*100,"-")</f>
        <v>0</v>
      </c>
      <c r="O11" s="87">
        <v>1303</v>
      </c>
      <c r="P11" s="87">
        <f>SUM(Q11:S11)</f>
        <v>39426</v>
      </c>
      <c r="Q11" s="87">
        <v>13323</v>
      </c>
      <c r="R11" s="87">
        <v>26103</v>
      </c>
      <c r="S11" s="87">
        <v>0</v>
      </c>
      <c r="T11" s="88">
        <f>IF(D11&gt;0,P11/D11*100,"-")</f>
        <v>44.098698044830208</v>
      </c>
      <c r="U11" s="87">
        <v>2166</v>
      </c>
      <c r="V11" s="85"/>
      <c r="W11" s="85" t="s">
        <v>263</v>
      </c>
      <c r="X11" s="85"/>
      <c r="Y11" s="85"/>
      <c r="Z11" s="85" t="s">
        <v>263</v>
      </c>
      <c r="AA11" s="85"/>
      <c r="AB11" s="85"/>
      <c r="AC11" s="85"/>
      <c r="AD11" s="184" t="s">
        <v>262</v>
      </c>
    </row>
    <row r="12" spans="1:31" ht="13.5" customHeight="1">
      <c r="A12" s="85" t="s">
        <v>20</v>
      </c>
      <c r="B12" s="86" t="s">
        <v>270</v>
      </c>
      <c r="C12" s="85" t="s">
        <v>271</v>
      </c>
      <c r="D12" s="87">
        <f>+SUM(E12,+I12)</f>
        <v>130515</v>
      </c>
      <c r="E12" s="87">
        <f>+SUM(G12+H12)</f>
        <v>50258</v>
      </c>
      <c r="F12" s="106">
        <f>IF(D12&gt;0,E12/D12*100,"-")</f>
        <v>38.507451250814086</v>
      </c>
      <c r="G12" s="87">
        <v>50258</v>
      </c>
      <c r="H12" s="87">
        <v>0</v>
      </c>
      <c r="I12" s="87">
        <f>+SUM(K12,+M12,O12+P12)</f>
        <v>80257</v>
      </c>
      <c r="J12" s="88">
        <f>IF(D12&gt;0,I12/D12*100,"-")</f>
        <v>61.492548749185914</v>
      </c>
      <c r="K12" s="87">
        <v>17980</v>
      </c>
      <c r="L12" s="88">
        <f>IF(D12&gt;0,K12/D12*100,"-")</f>
        <v>13.776194307167758</v>
      </c>
      <c r="M12" s="87">
        <v>0</v>
      </c>
      <c r="N12" s="88">
        <f>IF(D12&gt;0,M12/D12*100,"-")</f>
        <v>0</v>
      </c>
      <c r="O12" s="87">
        <v>583</v>
      </c>
      <c r="P12" s="87">
        <f>SUM(Q12:S12)</f>
        <v>61694</v>
      </c>
      <c r="Q12" s="87">
        <v>6984</v>
      </c>
      <c r="R12" s="87">
        <v>54710</v>
      </c>
      <c r="S12" s="87">
        <v>0</v>
      </c>
      <c r="T12" s="88">
        <f>IF(D12&gt;0,P12/D12*100,"-")</f>
        <v>47.269662490901425</v>
      </c>
      <c r="U12" s="87">
        <v>3013</v>
      </c>
      <c r="V12" s="85" t="s">
        <v>263</v>
      </c>
      <c r="W12" s="85"/>
      <c r="X12" s="85"/>
      <c r="Y12" s="85"/>
      <c r="Z12" s="85" t="s">
        <v>263</v>
      </c>
      <c r="AA12" s="85"/>
      <c r="AB12" s="85"/>
      <c r="AC12" s="85"/>
      <c r="AD12" s="184" t="s">
        <v>262</v>
      </c>
    </row>
    <row r="13" spans="1:31" ht="13.5" customHeight="1">
      <c r="A13" s="85" t="s">
        <v>20</v>
      </c>
      <c r="B13" s="86" t="s">
        <v>272</v>
      </c>
      <c r="C13" s="85" t="s">
        <v>273</v>
      </c>
      <c r="D13" s="87">
        <f>+SUM(E13,+I13)</f>
        <v>461475</v>
      </c>
      <c r="E13" s="87">
        <f>+SUM(G13+H13)</f>
        <v>38374</v>
      </c>
      <c r="F13" s="106">
        <f>IF(D13&gt;0,E13/D13*100,"-")</f>
        <v>8.3155100492984459</v>
      </c>
      <c r="G13" s="87">
        <v>38038</v>
      </c>
      <c r="H13" s="87">
        <v>336</v>
      </c>
      <c r="I13" s="87">
        <f>+SUM(K13,+M13,O13+P13)</f>
        <v>423101</v>
      </c>
      <c r="J13" s="88">
        <f>IF(D13&gt;0,I13/D13*100,"-")</f>
        <v>91.684489950701547</v>
      </c>
      <c r="K13" s="87">
        <v>335153</v>
      </c>
      <c r="L13" s="88">
        <f>IF(D13&gt;0,K13/D13*100,"-")</f>
        <v>72.626469472885859</v>
      </c>
      <c r="M13" s="87">
        <v>0</v>
      </c>
      <c r="N13" s="88">
        <f>IF(D13&gt;0,M13/D13*100,"-")</f>
        <v>0</v>
      </c>
      <c r="O13" s="87">
        <v>2313</v>
      </c>
      <c r="P13" s="87">
        <f>SUM(Q13:S13)</f>
        <v>85635</v>
      </c>
      <c r="Q13" s="87">
        <v>39441</v>
      </c>
      <c r="R13" s="87">
        <v>46194</v>
      </c>
      <c r="S13" s="87">
        <v>0</v>
      </c>
      <c r="T13" s="88">
        <f>IF(D13&gt;0,P13/D13*100,"-")</f>
        <v>18.556801560214531</v>
      </c>
      <c r="U13" s="87">
        <v>9729</v>
      </c>
      <c r="V13" s="85"/>
      <c r="W13" s="85"/>
      <c r="X13" s="85"/>
      <c r="Y13" s="85" t="s">
        <v>263</v>
      </c>
      <c r="Z13" s="85"/>
      <c r="AA13" s="85"/>
      <c r="AB13" s="85"/>
      <c r="AC13" s="85" t="s">
        <v>263</v>
      </c>
      <c r="AD13" s="184" t="s">
        <v>262</v>
      </c>
    </row>
    <row r="14" spans="1:31" ht="13.5" customHeight="1">
      <c r="A14" s="85" t="s">
        <v>20</v>
      </c>
      <c r="B14" s="86" t="s">
        <v>274</v>
      </c>
      <c r="C14" s="85" t="s">
        <v>275</v>
      </c>
      <c r="D14" s="87">
        <f>+SUM(E14,+I14)</f>
        <v>36682</v>
      </c>
      <c r="E14" s="87">
        <f>+SUM(G14+H14)</f>
        <v>3099</v>
      </c>
      <c r="F14" s="106">
        <f>IF(D14&gt;0,E14/D14*100,"-")</f>
        <v>8.4482852625265803</v>
      </c>
      <c r="G14" s="87">
        <v>2998</v>
      </c>
      <c r="H14" s="87">
        <v>101</v>
      </c>
      <c r="I14" s="87">
        <f>+SUM(K14,+M14,O14+P14)</f>
        <v>33583</v>
      </c>
      <c r="J14" s="88">
        <f>IF(D14&gt;0,I14/D14*100,"-")</f>
        <v>91.551714737473418</v>
      </c>
      <c r="K14" s="87">
        <v>8836</v>
      </c>
      <c r="L14" s="88">
        <f>IF(D14&gt;0,K14/D14*100,"-")</f>
        <v>24.088108609127094</v>
      </c>
      <c r="M14" s="87">
        <v>0</v>
      </c>
      <c r="N14" s="88">
        <f>IF(D14&gt;0,M14/D14*100,"-")</f>
        <v>0</v>
      </c>
      <c r="O14" s="87">
        <v>0</v>
      </c>
      <c r="P14" s="87">
        <f>SUM(Q14:S14)</f>
        <v>24747</v>
      </c>
      <c r="Q14" s="87">
        <v>13969</v>
      </c>
      <c r="R14" s="87">
        <v>10778</v>
      </c>
      <c r="S14" s="87">
        <v>0</v>
      </c>
      <c r="T14" s="88">
        <f>IF(D14&gt;0,P14/D14*100,"-")</f>
        <v>67.463606128346328</v>
      </c>
      <c r="U14" s="87">
        <v>584</v>
      </c>
      <c r="V14" s="85" t="s">
        <v>263</v>
      </c>
      <c r="W14" s="85"/>
      <c r="X14" s="85"/>
      <c r="Y14" s="85"/>
      <c r="Z14" s="85" t="s">
        <v>263</v>
      </c>
      <c r="AA14" s="85"/>
      <c r="AB14" s="85"/>
      <c r="AC14" s="85"/>
      <c r="AD14" s="184" t="s">
        <v>262</v>
      </c>
    </row>
    <row r="15" spans="1:31" ht="13.5" customHeight="1">
      <c r="A15" s="85" t="s">
        <v>20</v>
      </c>
      <c r="B15" s="86" t="s">
        <v>276</v>
      </c>
      <c r="C15" s="85" t="s">
        <v>277</v>
      </c>
      <c r="D15" s="87">
        <f>+SUM(E15,+I15)</f>
        <v>49755</v>
      </c>
      <c r="E15" s="87">
        <f>+SUM(G15+H15)</f>
        <v>8603</v>
      </c>
      <c r="F15" s="106">
        <f>IF(D15&gt;0,E15/D15*100,"-")</f>
        <v>17.290724550296453</v>
      </c>
      <c r="G15" s="87">
        <v>8378</v>
      </c>
      <c r="H15" s="87">
        <v>225</v>
      </c>
      <c r="I15" s="87">
        <f>+SUM(K15,+M15,O15+P15)</f>
        <v>41152</v>
      </c>
      <c r="J15" s="88">
        <f>IF(D15&gt;0,I15/D15*100,"-")</f>
        <v>82.70927544970354</v>
      </c>
      <c r="K15" s="87">
        <v>16508</v>
      </c>
      <c r="L15" s="88">
        <f>IF(D15&gt;0,K15/D15*100,"-")</f>
        <v>33.178575017586169</v>
      </c>
      <c r="M15" s="87">
        <v>0</v>
      </c>
      <c r="N15" s="88">
        <f>IF(D15&gt;0,M15/D15*100,"-")</f>
        <v>0</v>
      </c>
      <c r="O15" s="87">
        <v>5307</v>
      </c>
      <c r="P15" s="87">
        <f>SUM(Q15:S15)</f>
        <v>19337</v>
      </c>
      <c r="Q15" s="87">
        <v>5651</v>
      </c>
      <c r="R15" s="87">
        <v>13686</v>
      </c>
      <c r="S15" s="87">
        <v>0</v>
      </c>
      <c r="T15" s="88">
        <f>IF(D15&gt;0,P15/D15*100,"-")</f>
        <v>38.864435735101999</v>
      </c>
      <c r="U15" s="87">
        <v>695</v>
      </c>
      <c r="V15" s="85" t="s">
        <v>263</v>
      </c>
      <c r="W15" s="85"/>
      <c r="X15" s="85"/>
      <c r="Y15" s="85"/>
      <c r="Z15" s="85" t="s">
        <v>263</v>
      </c>
      <c r="AA15" s="85"/>
      <c r="AB15" s="85"/>
      <c r="AC15" s="85"/>
      <c r="AD15" s="184" t="s">
        <v>262</v>
      </c>
    </row>
    <row r="16" spans="1:31" ht="13.5" customHeight="1">
      <c r="A16" s="85" t="s">
        <v>20</v>
      </c>
      <c r="B16" s="86" t="s">
        <v>278</v>
      </c>
      <c r="C16" s="85" t="s">
        <v>279</v>
      </c>
      <c r="D16" s="87">
        <f>+SUM(E16,+I16)</f>
        <v>32837</v>
      </c>
      <c r="E16" s="87">
        <f>+SUM(G16+H16)</f>
        <v>9986</v>
      </c>
      <c r="F16" s="106">
        <f>IF(D16&gt;0,E16/D16*100,"-")</f>
        <v>30.410817066114443</v>
      </c>
      <c r="G16" s="87">
        <v>7989</v>
      </c>
      <c r="H16" s="87">
        <v>1997</v>
      </c>
      <c r="I16" s="87">
        <f>+SUM(K16,+M16,O16+P16)</f>
        <v>22851</v>
      </c>
      <c r="J16" s="88">
        <f>IF(D16&gt;0,I16/D16*100,"-")</f>
        <v>69.589182933885553</v>
      </c>
      <c r="K16" s="87">
        <v>12069</v>
      </c>
      <c r="L16" s="88">
        <f>IF(D16&gt;0,K16/D16*100,"-")</f>
        <v>36.754271096628806</v>
      </c>
      <c r="M16" s="87">
        <v>0</v>
      </c>
      <c r="N16" s="88">
        <f>IF(D16&gt;0,M16/D16*100,"-")</f>
        <v>0</v>
      </c>
      <c r="O16" s="87">
        <v>4142</v>
      </c>
      <c r="P16" s="87">
        <f>SUM(Q16:S16)</f>
        <v>6640</v>
      </c>
      <c r="Q16" s="87">
        <v>457</v>
      </c>
      <c r="R16" s="87">
        <v>6183</v>
      </c>
      <c r="S16" s="87">
        <v>0</v>
      </c>
      <c r="T16" s="88">
        <f>IF(D16&gt;0,P16/D16*100,"-")</f>
        <v>20.221092060785089</v>
      </c>
      <c r="U16" s="87">
        <v>459</v>
      </c>
      <c r="V16" s="85"/>
      <c r="W16" s="85"/>
      <c r="X16" s="85"/>
      <c r="Y16" s="85" t="s">
        <v>263</v>
      </c>
      <c r="Z16" s="85"/>
      <c r="AA16" s="85"/>
      <c r="AB16" s="85"/>
      <c r="AC16" s="85" t="s">
        <v>263</v>
      </c>
      <c r="AD16" s="184" t="s">
        <v>262</v>
      </c>
    </row>
    <row r="17" spans="1:30" ht="13.5" customHeight="1">
      <c r="A17" s="85" t="s">
        <v>20</v>
      </c>
      <c r="B17" s="86" t="s">
        <v>280</v>
      </c>
      <c r="C17" s="85" t="s">
        <v>281</v>
      </c>
      <c r="D17" s="87">
        <f>+SUM(E17,+I17)</f>
        <v>26164</v>
      </c>
      <c r="E17" s="87">
        <f>+SUM(G17+H17)</f>
        <v>201</v>
      </c>
      <c r="F17" s="106">
        <f>IF(D17&gt;0,E17/D17*100,"-")</f>
        <v>0.76823115731539526</v>
      </c>
      <c r="G17" s="87">
        <v>201</v>
      </c>
      <c r="H17" s="87">
        <v>0</v>
      </c>
      <c r="I17" s="87">
        <f>+SUM(K17,+M17,O17+P17)</f>
        <v>25963</v>
      </c>
      <c r="J17" s="88">
        <f>IF(D17&gt;0,I17/D17*100,"-")</f>
        <v>99.231768842684602</v>
      </c>
      <c r="K17" s="87">
        <v>24917</v>
      </c>
      <c r="L17" s="88">
        <f>IF(D17&gt;0,K17/D17*100,"-")</f>
        <v>95.233909188197515</v>
      </c>
      <c r="M17" s="87">
        <v>0</v>
      </c>
      <c r="N17" s="88">
        <f>IF(D17&gt;0,M17/D17*100,"-")</f>
        <v>0</v>
      </c>
      <c r="O17" s="87">
        <v>508</v>
      </c>
      <c r="P17" s="87">
        <f>SUM(Q17:S17)</f>
        <v>538</v>
      </c>
      <c r="Q17" s="87">
        <v>90</v>
      </c>
      <c r="R17" s="87">
        <v>448</v>
      </c>
      <c r="S17" s="87">
        <v>0</v>
      </c>
      <c r="T17" s="88">
        <f>IF(D17&gt;0,P17/D17*100,"-")</f>
        <v>2.0562605106252865</v>
      </c>
      <c r="U17" s="87">
        <v>365</v>
      </c>
      <c r="V17" s="85" t="s">
        <v>263</v>
      </c>
      <c r="W17" s="85"/>
      <c r="X17" s="85"/>
      <c r="Y17" s="85"/>
      <c r="Z17" s="85" t="s">
        <v>263</v>
      </c>
      <c r="AA17" s="85"/>
      <c r="AB17" s="85"/>
      <c r="AC17" s="85"/>
      <c r="AD17" s="184" t="s">
        <v>262</v>
      </c>
    </row>
    <row r="18" spans="1:30" ht="13.5" customHeight="1">
      <c r="A18" s="85" t="s">
        <v>20</v>
      </c>
      <c r="B18" s="86" t="s">
        <v>282</v>
      </c>
      <c r="C18" s="85" t="s">
        <v>283</v>
      </c>
      <c r="D18" s="87">
        <f>+SUM(E18,+I18)</f>
        <v>190086</v>
      </c>
      <c r="E18" s="87">
        <f>+SUM(G18+H18)</f>
        <v>10437</v>
      </c>
      <c r="F18" s="106">
        <f>IF(D18&gt;0,E18/D18*100,"-")</f>
        <v>5.4906726429089989</v>
      </c>
      <c r="G18" s="87">
        <v>10437</v>
      </c>
      <c r="H18" s="87">
        <v>0</v>
      </c>
      <c r="I18" s="87">
        <f>+SUM(K18,+M18,O18+P18)</f>
        <v>179649</v>
      </c>
      <c r="J18" s="88">
        <f>IF(D18&gt;0,I18/D18*100,"-")</f>
        <v>94.509327357090996</v>
      </c>
      <c r="K18" s="87">
        <v>85120</v>
      </c>
      <c r="L18" s="88">
        <f>IF(D18&gt;0,K18/D18*100,"-")</f>
        <v>44.779731279526111</v>
      </c>
      <c r="M18" s="87">
        <v>0</v>
      </c>
      <c r="N18" s="88">
        <f>IF(D18&gt;0,M18/D18*100,"-")</f>
        <v>0</v>
      </c>
      <c r="O18" s="87">
        <v>2224</v>
      </c>
      <c r="P18" s="87">
        <f>SUM(Q18:S18)</f>
        <v>92305</v>
      </c>
      <c r="Q18" s="87">
        <v>12507</v>
      </c>
      <c r="R18" s="87">
        <v>79798</v>
      </c>
      <c r="S18" s="87">
        <v>0</v>
      </c>
      <c r="T18" s="88">
        <f>IF(D18&gt;0,P18/D18*100,"-")</f>
        <v>48.559599339246446</v>
      </c>
      <c r="U18" s="87">
        <v>7841</v>
      </c>
      <c r="V18" s="85"/>
      <c r="W18" s="85"/>
      <c r="X18" s="85"/>
      <c r="Y18" s="85" t="s">
        <v>263</v>
      </c>
      <c r="Z18" s="85"/>
      <c r="AA18" s="85"/>
      <c r="AB18" s="85"/>
      <c r="AC18" s="85" t="s">
        <v>263</v>
      </c>
      <c r="AD18" s="184" t="s">
        <v>262</v>
      </c>
    </row>
    <row r="19" spans="1:30" ht="13.5" customHeight="1">
      <c r="A19" s="85" t="s">
        <v>20</v>
      </c>
      <c r="B19" s="86" t="s">
        <v>284</v>
      </c>
      <c r="C19" s="85" t="s">
        <v>285</v>
      </c>
      <c r="D19" s="87">
        <f>+SUM(E19,+I19)</f>
        <v>116360</v>
      </c>
      <c r="E19" s="87">
        <f>+SUM(G19+H19)</f>
        <v>8248</v>
      </c>
      <c r="F19" s="106">
        <f>IF(D19&gt;0,E19/D19*100,"-")</f>
        <v>7.0883465108284636</v>
      </c>
      <c r="G19" s="87">
        <v>8248</v>
      </c>
      <c r="H19" s="87">
        <v>0</v>
      </c>
      <c r="I19" s="87">
        <f>+SUM(K19,+M19,O19+P19)</f>
        <v>108112</v>
      </c>
      <c r="J19" s="88">
        <f>IF(D19&gt;0,I19/D19*100,"-")</f>
        <v>92.911653489171542</v>
      </c>
      <c r="K19" s="87">
        <v>68136</v>
      </c>
      <c r="L19" s="88">
        <f>IF(D19&gt;0,K19/D19*100,"-")</f>
        <v>58.556204881402543</v>
      </c>
      <c r="M19" s="87">
        <v>0</v>
      </c>
      <c r="N19" s="88">
        <f>IF(D19&gt;0,M19/D19*100,"-")</f>
        <v>0</v>
      </c>
      <c r="O19" s="87">
        <v>365</v>
      </c>
      <c r="P19" s="87">
        <f>SUM(Q19:S19)</f>
        <v>39611</v>
      </c>
      <c r="Q19" s="87">
        <v>18322</v>
      </c>
      <c r="R19" s="87">
        <v>21289</v>
      </c>
      <c r="S19" s="87">
        <v>0</v>
      </c>
      <c r="T19" s="88">
        <f>IF(D19&gt;0,P19/D19*100,"-")</f>
        <v>34.041766930216575</v>
      </c>
      <c r="U19" s="87">
        <v>1381</v>
      </c>
      <c r="V19" s="85" t="s">
        <v>263</v>
      </c>
      <c r="W19" s="85"/>
      <c r="X19" s="85"/>
      <c r="Y19" s="85"/>
      <c r="Z19" s="85"/>
      <c r="AA19" s="85"/>
      <c r="AB19" s="85"/>
      <c r="AC19" s="85" t="s">
        <v>263</v>
      </c>
      <c r="AD19" s="184" t="s">
        <v>262</v>
      </c>
    </row>
    <row r="20" spans="1:30" ht="13.5" customHeight="1">
      <c r="A20" s="85" t="s">
        <v>20</v>
      </c>
      <c r="B20" s="86" t="s">
        <v>286</v>
      </c>
      <c r="C20" s="85" t="s">
        <v>287</v>
      </c>
      <c r="D20" s="87">
        <f>+SUM(E20,+I20)</f>
        <v>27057</v>
      </c>
      <c r="E20" s="87">
        <f>+SUM(G20+H20)</f>
        <v>6301</v>
      </c>
      <c r="F20" s="106">
        <f>IF(D20&gt;0,E20/D20*100,"-")</f>
        <v>23.287873748013453</v>
      </c>
      <c r="G20" s="87">
        <v>6301</v>
      </c>
      <c r="H20" s="87">
        <v>0</v>
      </c>
      <c r="I20" s="87">
        <f>+SUM(K20,+M20,O20+P20)</f>
        <v>20756</v>
      </c>
      <c r="J20" s="88">
        <f>IF(D20&gt;0,I20/D20*100,"-")</f>
        <v>76.712126251986547</v>
      </c>
      <c r="K20" s="87">
        <v>7709</v>
      </c>
      <c r="L20" s="88">
        <f>IF(D20&gt;0,K20/D20*100,"-")</f>
        <v>28.491702701703808</v>
      </c>
      <c r="M20" s="87">
        <v>70</v>
      </c>
      <c r="N20" s="88">
        <f>IF(D20&gt;0,M20/D20*100,"-")</f>
        <v>0.25871308718631036</v>
      </c>
      <c r="O20" s="87">
        <v>3432</v>
      </c>
      <c r="P20" s="87">
        <f>SUM(Q20:S20)</f>
        <v>9545</v>
      </c>
      <c r="Q20" s="87">
        <v>968</v>
      </c>
      <c r="R20" s="87">
        <v>8577</v>
      </c>
      <c r="S20" s="87">
        <v>0</v>
      </c>
      <c r="T20" s="88">
        <f>IF(D20&gt;0,P20/D20*100,"-")</f>
        <v>35.277377388476175</v>
      </c>
      <c r="U20" s="87">
        <v>831</v>
      </c>
      <c r="V20" s="85" t="s">
        <v>263</v>
      </c>
      <c r="W20" s="85"/>
      <c r="X20" s="85"/>
      <c r="Y20" s="85"/>
      <c r="Z20" s="85" t="s">
        <v>263</v>
      </c>
      <c r="AA20" s="85"/>
      <c r="AB20" s="85"/>
      <c r="AC20" s="85"/>
      <c r="AD20" s="184" t="s">
        <v>262</v>
      </c>
    </row>
    <row r="21" spans="1:30" ht="13.5" customHeight="1">
      <c r="A21" s="85" t="s">
        <v>20</v>
      </c>
      <c r="B21" s="86" t="s">
        <v>288</v>
      </c>
      <c r="C21" s="85" t="s">
        <v>289</v>
      </c>
      <c r="D21" s="87">
        <f>+SUM(E21,+I21)</f>
        <v>21489</v>
      </c>
      <c r="E21" s="87">
        <f>+SUM(G21+H21)</f>
        <v>5214</v>
      </c>
      <c r="F21" s="106">
        <f>IF(D21&gt;0,E21/D21*100,"-")</f>
        <v>24.263576713667458</v>
      </c>
      <c r="G21" s="87">
        <v>5214</v>
      </c>
      <c r="H21" s="87">
        <v>0</v>
      </c>
      <c r="I21" s="87">
        <f>+SUM(K21,+M21,O21+P21)</f>
        <v>16275</v>
      </c>
      <c r="J21" s="88">
        <f>IF(D21&gt;0,I21/D21*100,"-")</f>
        <v>75.736423286332538</v>
      </c>
      <c r="K21" s="87">
        <v>10245</v>
      </c>
      <c r="L21" s="88">
        <f>IF(D21&gt;0,K21/D21*100,"-")</f>
        <v>47.675554935083063</v>
      </c>
      <c r="M21" s="87">
        <v>0</v>
      </c>
      <c r="N21" s="88">
        <f>IF(D21&gt;0,M21/D21*100,"-")</f>
        <v>0</v>
      </c>
      <c r="O21" s="87">
        <v>1964</v>
      </c>
      <c r="P21" s="87">
        <f>SUM(Q21:S21)</f>
        <v>4066</v>
      </c>
      <c r="Q21" s="87">
        <v>2033</v>
      </c>
      <c r="R21" s="87">
        <v>2033</v>
      </c>
      <c r="S21" s="87">
        <v>0</v>
      </c>
      <c r="T21" s="88">
        <f>IF(D21&gt;0,P21/D21*100,"-")</f>
        <v>18.921308576480993</v>
      </c>
      <c r="U21" s="87">
        <v>692</v>
      </c>
      <c r="V21" s="85" t="s">
        <v>263</v>
      </c>
      <c r="W21" s="85"/>
      <c r="X21" s="85"/>
      <c r="Y21" s="85"/>
      <c r="Z21" s="85" t="s">
        <v>263</v>
      </c>
      <c r="AA21" s="85"/>
      <c r="AB21" s="85"/>
      <c r="AC21" s="85"/>
      <c r="AD21" s="184" t="s">
        <v>262</v>
      </c>
    </row>
    <row r="22" spans="1:30" ht="13.5" customHeight="1">
      <c r="A22" s="85" t="s">
        <v>20</v>
      </c>
      <c r="B22" s="86" t="s">
        <v>290</v>
      </c>
      <c r="C22" s="85" t="s">
        <v>291</v>
      </c>
      <c r="D22" s="87">
        <f>+SUM(E22,+I22)</f>
        <v>52978</v>
      </c>
      <c r="E22" s="87">
        <f>+SUM(G22+H22)</f>
        <v>881</v>
      </c>
      <c r="F22" s="106">
        <f>IF(D22&gt;0,E22/D22*100,"-")</f>
        <v>1.6629544339159652</v>
      </c>
      <c r="G22" s="87">
        <v>881</v>
      </c>
      <c r="H22" s="87">
        <v>0</v>
      </c>
      <c r="I22" s="87">
        <f>+SUM(K22,+M22,O22+P22)</f>
        <v>52097</v>
      </c>
      <c r="J22" s="88">
        <f>IF(D22&gt;0,I22/D22*100,"-")</f>
        <v>98.337045566084029</v>
      </c>
      <c r="K22" s="87">
        <v>49919</v>
      </c>
      <c r="L22" s="88">
        <f>IF(D22&gt;0,K22/D22*100,"-")</f>
        <v>94.22590509267998</v>
      </c>
      <c r="M22" s="87">
        <v>0</v>
      </c>
      <c r="N22" s="88">
        <f>IF(D22&gt;0,M22/D22*100,"-")</f>
        <v>0</v>
      </c>
      <c r="O22" s="87">
        <v>0</v>
      </c>
      <c r="P22" s="87">
        <f>SUM(Q22:S22)</f>
        <v>2178</v>
      </c>
      <c r="Q22" s="87">
        <v>1295</v>
      </c>
      <c r="R22" s="87">
        <v>883</v>
      </c>
      <c r="S22" s="87">
        <v>0</v>
      </c>
      <c r="T22" s="88">
        <f>IF(D22&gt;0,P22/D22*100,"-")</f>
        <v>4.1111404734040544</v>
      </c>
      <c r="U22" s="87">
        <v>701</v>
      </c>
      <c r="V22" s="85"/>
      <c r="W22" s="85" t="s">
        <v>263</v>
      </c>
      <c r="X22" s="85"/>
      <c r="Y22" s="85"/>
      <c r="Z22" s="85"/>
      <c r="AA22" s="85"/>
      <c r="AB22" s="85"/>
      <c r="AC22" s="85" t="s">
        <v>263</v>
      </c>
      <c r="AD22" s="184" t="s">
        <v>262</v>
      </c>
    </row>
    <row r="23" spans="1:30" ht="13.5" customHeight="1">
      <c r="A23" s="85" t="s">
        <v>20</v>
      </c>
      <c r="B23" s="86" t="s">
        <v>292</v>
      </c>
      <c r="C23" s="85" t="s">
        <v>293</v>
      </c>
      <c r="D23" s="87">
        <f>+SUM(E23,+I23)</f>
        <v>30578</v>
      </c>
      <c r="E23" s="87">
        <f>+SUM(G23+H23)</f>
        <v>345</v>
      </c>
      <c r="F23" s="106">
        <f>IF(D23&gt;0,E23/D23*100,"-")</f>
        <v>1.1282621492576361</v>
      </c>
      <c r="G23" s="87">
        <v>345</v>
      </c>
      <c r="H23" s="87">
        <v>0</v>
      </c>
      <c r="I23" s="87">
        <f>+SUM(K23,+M23,O23+P23)</f>
        <v>30233</v>
      </c>
      <c r="J23" s="88">
        <f>IF(D23&gt;0,I23/D23*100,"-")</f>
        <v>98.871737850742363</v>
      </c>
      <c r="K23" s="87">
        <v>29603</v>
      </c>
      <c r="L23" s="88">
        <f>IF(D23&gt;0,K23/D23*100,"-")</f>
        <v>96.811433056445807</v>
      </c>
      <c r="M23" s="87">
        <v>0</v>
      </c>
      <c r="N23" s="88">
        <f>IF(D23&gt;0,M23/D23*100,"-")</f>
        <v>0</v>
      </c>
      <c r="O23" s="87">
        <v>0</v>
      </c>
      <c r="P23" s="87">
        <f>SUM(Q23:S23)</f>
        <v>630</v>
      </c>
      <c r="Q23" s="87">
        <v>382</v>
      </c>
      <c r="R23" s="87">
        <v>248</v>
      </c>
      <c r="S23" s="87">
        <v>0</v>
      </c>
      <c r="T23" s="88">
        <f>IF(D23&gt;0,P23/D23*100,"-")</f>
        <v>2.0603047942965533</v>
      </c>
      <c r="U23" s="87">
        <v>854</v>
      </c>
      <c r="V23" s="85" t="s">
        <v>263</v>
      </c>
      <c r="W23" s="85"/>
      <c r="X23" s="85"/>
      <c r="Y23" s="85"/>
      <c r="Z23" s="85" t="s">
        <v>263</v>
      </c>
      <c r="AA23" s="85"/>
      <c r="AB23" s="85"/>
      <c r="AC23" s="85"/>
      <c r="AD23" s="184" t="s">
        <v>262</v>
      </c>
    </row>
    <row r="24" spans="1:30" ht="13.5" customHeight="1">
      <c r="A24" s="85" t="s">
        <v>20</v>
      </c>
      <c r="B24" s="86" t="s">
        <v>294</v>
      </c>
      <c r="C24" s="85" t="s">
        <v>295</v>
      </c>
      <c r="D24" s="87">
        <f>+SUM(E24,+I24)</f>
        <v>23454</v>
      </c>
      <c r="E24" s="87">
        <f>+SUM(G24+H24)</f>
        <v>821</v>
      </c>
      <c r="F24" s="106">
        <f>IF(D24&gt;0,E24/D24*100,"-")</f>
        <v>3.500469003155112</v>
      </c>
      <c r="G24" s="87">
        <v>821</v>
      </c>
      <c r="H24" s="87">
        <v>0</v>
      </c>
      <c r="I24" s="87">
        <f>+SUM(K24,+M24,O24+P24)</f>
        <v>22633</v>
      </c>
      <c r="J24" s="88">
        <f>IF(D24&gt;0,I24/D24*100,"-")</f>
        <v>96.499530996844882</v>
      </c>
      <c r="K24" s="87">
        <v>20599</v>
      </c>
      <c r="L24" s="88">
        <f>IF(D24&gt;0,K24/D24*100,"-")</f>
        <v>87.827236292316883</v>
      </c>
      <c r="M24" s="87">
        <v>0</v>
      </c>
      <c r="N24" s="88">
        <f>IF(D24&gt;0,M24/D24*100,"-")</f>
        <v>0</v>
      </c>
      <c r="O24" s="87">
        <v>0</v>
      </c>
      <c r="P24" s="87">
        <f>SUM(Q24:S24)</f>
        <v>2034</v>
      </c>
      <c r="Q24" s="87">
        <v>579</v>
      </c>
      <c r="R24" s="87">
        <v>1455</v>
      </c>
      <c r="S24" s="87">
        <v>0</v>
      </c>
      <c r="T24" s="88">
        <f>IF(D24&gt;0,P24/D24*100,"-")</f>
        <v>8.6722947045280119</v>
      </c>
      <c r="U24" s="87">
        <v>209</v>
      </c>
      <c r="V24" s="85" t="s">
        <v>263</v>
      </c>
      <c r="W24" s="85"/>
      <c r="X24" s="85"/>
      <c r="Y24" s="85"/>
      <c r="Z24" s="85"/>
      <c r="AA24" s="85"/>
      <c r="AB24" s="85"/>
      <c r="AC24" s="85" t="s">
        <v>263</v>
      </c>
      <c r="AD24" s="184" t="s">
        <v>262</v>
      </c>
    </row>
    <row r="25" spans="1:30" ht="13.5" customHeight="1">
      <c r="A25" s="85" t="s">
        <v>20</v>
      </c>
      <c r="B25" s="86" t="s">
        <v>296</v>
      </c>
      <c r="C25" s="85" t="s">
        <v>297</v>
      </c>
      <c r="D25" s="87">
        <f>+SUM(E25,+I25)</f>
        <v>12871</v>
      </c>
      <c r="E25" s="87">
        <f>+SUM(G25+H25)</f>
        <v>142</v>
      </c>
      <c r="F25" s="106">
        <f>IF(D25&gt;0,E25/D25*100,"-")</f>
        <v>1.1032553803123302</v>
      </c>
      <c r="G25" s="87">
        <v>142</v>
      </c>
      <c r="H25" s="87">
        <v>0</v>
      </c>
      <c r="I25" s="87">
        <f>+SUM(K25,+M25,O25+P25)</f>
        <v>12729</v>
      </c>
      <c r="J25" s="88">
        <f>IF(D25&gt;0,I25/D25*100,"-")</f>
        <v>98.896744619687666</v>
      </c>
      <c r="K25" s="87">
        <v>12636</v>
      </c>
      <c r="L25" s="88">
        <f>IF(D25&gt;0,K25/D25*100,"-")</f>
        <v>98.174190039623966</v>
      </c>
      <c r="M25" s="87">
        <v>0</v>
      </c>
      <c r="N25" s="88">
        <f>IF(D25&gt;0,M25/D25*100,"-")</f>
        <v>0</v>
      </c>
      <c r="O25" s="87">
        <v>0</v>
      </c>
      <c r="P25" s="87">
        <f>SUM(Q25:S25)</f>
        <v>93</v>
      </c>
      <c r="Q25" s="87">
        <v>31</v>
      </c>
      <c r="R25" s="87">
        <v>62</v>
      </c>
      <c r="S25" s="87">
        <v>0</v>
      </c>
      <c r="T25" s="88">
        <f>IF(D25&gt;0,P25/D25*100,"-")</f>
        <v>0.7225545800637091</v>
      </c>
      <c r="U25" s="87">
        <v>182</v>
      </c>
      <c r="V25" s="85" t="s">
        <v>263</v>
      </c>
      <c r="W25" s="85"/>
      <c r="X25" s="85"/>
      <c r="Y25" s="85"/>
      <c r="Z25" s="85"/>
      <c r="AA25" s="85"/>
      <c r="AB25" s="85"/>
      <c r="AC25" s="85" t="s">
        <v>263</v>
      </c>
      <c r="AD25" s="184" t="s">
        <v>262</v>
      </c>
    </row>
    <row r="26" spans="1:30" ht="13.5" customHeight="1">
      <c r="A26" s="85" t="s">
        <v>20</v>
      </c>
      <c r="B26" s="86" t="s">
        <v>298</v>
      </c>
      <c r="C26" s="85" t="s">
        <v>299</v>
      </c>
      <c r="D26" s="87">
        <f>+SUM(E26,+I26)</f>
        <v>5688</v>
      </c>
      <c r="E26" s="87">
        <f>+SUM(G26+H26)</f>
        <v>869</v>
      </c>
      <c r="F26" s="106">
        <f>IF(D26&gt;0,E26/D26*100,"-")</f>
        <v>15.277777777777779</v>
      </c>
      <c r="G26" s="87">
        <v>819</v>
      </c>
      <c r="H26" s="87">
        <v>50</v>
      </c>
      <c r="I26" s="87">
        <f>+SUM(K26,+M26,O26+P26)</f>
        <v>4819</v>
      </c>
      <c r="J26" s="88">
        <f>IF(D26&gt;0,I26/D26*100,"-")</f>
        <v>84.722222222222214</v>
      </c>
      <c r="K26" s="87">
        <v>2090</v>
      </c>
      <c r="L26" s="88">
        <f>IF(D26&gt;0,K26/D26*100,"-")</f>
        <v>36.744022503516177</v>
      </c>
      <c r="M26" s="87">
        <v>0</v>
      </c>
      <c r="N26" s="88">
        <f>IF(D26&gt;0,M26/D26*100,"-")</f>
        <v>0</v>
      </c>
      <c r="O26" s="87">
        <v>1012</v>
      </c>
      <c r="P26" s="87">
        <f>SUM(Q26:S26)</f>
        <v>1717</v>
      </c>
      <c r="Q26" s="87">
        <v>123</v>
      </c>
      <c r="R26" s="87">
        <v>1438</v>
      </c>
      <c r="S26" s="87">
        <v>156</v>
      </c>
      <c r="T26" s="88">
        <f>IF(D26&gt;0,P26/D26*100,"-")</f>
        <v>30.186357243319268</v>
      </c>
      <c r="U26" s="87">
        <v>54</v>
      </c>
      <c r="V26" s="85"/>
      <c r="W26" s="85"/>
      <c r="X26" s="85"/>
      <c r="Y26" s="85" t="s">
        <v>263</v>
      </c>
      <c r="Z26" s="85"/>
      <c r="AA26" s="85"/>
      <c r="AB26" s="85"/>
      <c r="AC26" s="85" t="s">
        <v>263</v>
      </c>
      <c r="AD26" s="184" t="s">
        <v>262</v>
      </c>
    </row>
    <row r="27" spans="1:30" ht="13.5" customHeight="1">
      <c r="A27" s="85" t="s">
        <v>20</v>
      </c>
      <c r="B27" s="86" t="s">
        <v>300</v>
      </c>
      <c r="C27" s="85" t="s">
        <v>301</v>
      </c>
      <c r="D27" s="87">
        <f>+SUM(E27,+I27)</f>
        <v>17574</v>
      </c>
      <c r="E27" s="87">
        <f>+SUM(G27+H27)</f>
        <v>480</v>
      </c>
      <c r="F27" s="106">
        <f>IF(D27&gt;0,E27/D27*100,"-")</f>
        <v>2.7313076135199728</v>
      </c>
      <c r="G27" s="87">
        <v>453</v>
      </c>
      <c r="H27" s="87">
        <v>27</v>
      </c>
      <c r="I27" s="87">
        <f>+SUM(K27,+M27,O27+P27)</f>
        <v>17094</v>
      </c>
      <c r="J27" s="88">
        <f>IF(D27&gt;0,I27/D27*100,"-")</f>
        <v>97.268692386480026</v>
      </c>
      <c r="K27" s="87">
        <v>7775</v>
      </c>
      <c r="L27" s="88">
        <f>IF(D27&gt;0,K27/D27*100,"-")</f>
        <v>44.241493114828721</v>
      </c>
      <c r="M27" s="87">
        <v>0</v>
      </c>
      <c r="N27" s="88">
        <f>IF(D27&gt;0,M27/D27*100,"-")</f>
        <v>0</v>
      </c>
      <c r="O27" s="87">
        <v>2435</v>
      </c>
      <c r="P27" s="87">
        <f>SUM(Q27:S27)</f>
        <v>6884</v>
      </c>
      <c r="Q27" s="87">
        <v>401</v>
      </c>
      <c r="R27" s="87">
        <v>6483</v>
      </c>
      <c r="S27" s="87">
        <v>0</v>
      </c>
      <c r="T27" s="88">
        <f>IF(D27&gt;0,P27/D27*100,"-")</f>
        <v>39.171503357232275</v>
      </c>
      <c r="U27" s="87">
        <v>515</v>
      </c>
      <c r="V27" s="85" t="s">
        <v>263</v>
      </c>
      <c r="W27" s="85"/>
      <c r="X27" s="85"/>
      <c r="Y27" s="85"/>
      <c r="Z27" s="85" t="s">
        <v>263</v>
      </c>
      <c r="AA27" s="85"/>
      <c r="AB27" s="85"/>
      <c r="AC27" s="85"/>
      <c r="AD27" s="184" t="s">
        <v>262</v>
      </c>
    </row>
    <row r="28" spans="1:30" ht="13.5" customHeight="1">
      <c r="A28" s="85" t="s">
        <v>20</v>
      </c>
      <c r="B28" s="86" t="s">
        <v>302</v>
      </c>
      <c r="C28" s="85" t="s">
        <v>303</v>
      </c>
      <c r="D28" s="87">
        <f>+SUM(E28,+I28)</f>
        <v>7068</v>
      </c>
      <c r="E28" s="87">
        <f>+SUM(G28+H28)</f>
        <v>1777</v>
      </c>
      <c r="F28" s="106">
        <f>IF(D28&gt;0,E28/D28*100,"-")</f>
        <v>25.141482739105829</v>
      </c>
      <c r="G28" s="87">
        <v>1777</v>
      </c>
      <c r="H28" s="87">
        <v>0</v>
      </c>
      <c r="I28" s="87">
        <f>+SUM(K28,+M28,O28+P28)</f>
        <v>5291</v>
      </c>
      <c r="J28" s="88">
        <f>IF(D28&gt;0,I28/D28*100,"-")</f>
        <v>74.858517260894175</v>
      </c>
      <c r="K28" s="87">
        <v>1893</v>
      </c>
      <c r="L28" s="88">
        <f>IF(D28&gt;0,K28/D28*100,"-")</f>
        <v>26.782682512733448</v>
      </c>
      <c r="M28" s="87">
        <v>0</v>
      </c>
      <c r="N28" s="88">
        <f>IF(D28&gt;0,M28/D28*100,"-")</f>
        <v>0</v>
      </c>
      <c r="O28" s="87">
        <v>955</v>
      </c>
      <c r="P28" s="87">
        <f>SUM(Q28:S28)</f>
        <v>2443</v>
      </c>
      <c r="Q28" s="87">
        <v>0</v>
      </c>
      <c r="R28" s="87">
        <v>1919</v>
      </c>
      <c r="S28" s="87">
        <v>524</v>
      </c>
      <c r="T28" s="88">
        <f>IF(D28&gt;0,P28/D28*100,"-")</f>
        <v>34.56423316355405</v>
      </c>
      <c r="U28" s="87">
        <v>157</v>
      </c>
      <c r="V28" s="85"/>
      <c r="W28" s="85"/>
      <c r="X28" s="85"/>
      <c r="Y28" s="85" t="s">
        <v>263</v>
      </c>
      <c r="Z28" s="85"/>
      <c r="AA28" s="85"/>
      <c r="AB28" s="85"/>
      <c r="AC28" s="85" t="s">
        <v>263</v>
      </c>
      <c r="AD28" s="184" t="s">
        <v>262</v>
      </c>
    </row>
    <row r="29" spans="1:30" ht="13.5" customHeight="1">
      <c r="A29" s="85" t="s">
        <v>20</v>
      </c>
      <c r="B29" s="86" t="s">
        <v>304</v>
      </c>
      <c r="C29" s="85" t="s">
        <v>305</v>
      </c>
      <c r="D29" s="87">
        <f>+SUM(E29,+I29)</f>
        <v>15220</v>
      </c>
      <c r="E29" s="87">
        <f>+SUM(G29+H29)</f>
        <v>2683</v>
      </c>
      <c r="F29" s="106">
        <f>IF(D29&gt;0,E29/D29*100,"-")</f>
        <v>17.628120893561103</v>
      </c>
      <c r="G29" s="87">
        <v>2683</v>
      </c>
      <c r="H29" s="87">
        <v>0</v>
      </c>
      <c r="I29" s="87">
        <f>+SUM(K29,+M29,O29+P29)</f>
        <v>12537</v>
      </c>
      <c r="J29" s="88">
        <f>IF(D29&gt;0,I29/D29*100,"-")</f>
        <v>82.371879106438897</v>
      </c>
      <c r="K29" s="87">
        <v>878</v>
      </c>
      <c r="L29" s="88">
        <f>IF(D29&gt;0,K29/D29*100,"-")</f>
        <v>5.7687253613666227</v>
      </c>
      <c r="M29" s="87">
        <v>0</v>
      </c>
      <c r="N29" s="88">
        <f>IF(D29&gt;0,M29/D29*100,"-")</f>
        <v>0</v>
      </c>
      <c r="O29" s="87">
        <v>623</v>
      </c>
      <c r="P29" s="87">
        <f>SUM(Q29:S29)</f>
        <v>11036</v>
      </c>
      <c r="Q29" s="87">
        <v>2351</v>
      </c>
      <c r="R29" s="87">
        <v>8685</v>
      </c>
      <c r="S29" s="87">
        <v>0</v>
      </c>
      <c r="T29" s="88">
        <f>IF(D29&gt;0,P29/D29*100,"-")</f>
        <v>72.509855453350852</v>
      </c>
      <c r="U29" s="87">
        <v>314</v>
      </c>
      <c r="V29" s="85" t="s">
        <v>263</v>
      </c>
      <c r="W29" s="85"/>
      <c r="X29" s="85"/>
      <c r="Y29" s="85"/>
      <c r="Z29" s="85" t="s">
        <v>263</v>
      </c>
      <c r="AA29" s="85"/>
      <c r="AB29" s="85"/>
      <c r="AC29" s="85"/>
      <c r="AD29" s="184" t="s">
        <v>262</v>
      </c>
    </row>
    <row r="30" spans="1:30" ht="13.5" customHeight="1">
      <c r="A30" s="85" t="s">
        <v>20</v>
      </c>
      <c r="B30" s="86" t="s">
        <v>306</v>
      </c>
      <c r="C30" s="85" t="s">
        <v>307</v>
      </c>
      <c r="D30" s="87">
        <f>+SUM(E30,+I30)</f>
        <v>8335</v>
      </c>
      <c r="E30" s="87">
        <f>+SUM(G30+H30)</f>
        <v>1817</v>
      </c>
      <c r="F30" s="106">
        <f>IF(D30&gt;0,E30/D30*100,"-")</f>
        <v>21.7996400719856</v>
      </c>
      <c r="G30" s="87">
        <v>1750</v>
      </c>
      <c r="H30" s="87">
        <v>67</v>
      </c>
      <c r="I30" s="87">
        <f>+SUM(K30,+M30,O30+P30)</f>
        <v>6518</v>
      </c>
      <c r="J30" s="88">
        <f>IF(D30&gt;0,I30/D30*100,"-")</f>
        <v>78.200359928014393</v>
      </c>
      <c r="K30" s="87">
        <v>0</v>
      </c>
      <c r="L30" s="88">
        <f>IF(D30&gt;0,K30/D30*100,"-")</f>
        <v>0</v>
      </c>
      <c r="M30" s="87">
        <v>0</v>
      </c>
      <c r="N30" s="88">
        <f>IF(D30&gt;0,M30/D30*100,"-")</f>
        <v>0</v>
      </c>
      <c r="O30" s="87">
        <v>2809</v>
      </c>
      <c r="P30" s="87">
        <f>SUM(Q30:S30)</f>
        <v>3709</v>
      </c>
      <c r="Q30" s="87">
        <v>250</v>
      </c>
      <c r="R30" s="87">
        <v>3459</v>
      </c>
      <c r="S30" s="87">
        <v>0</v>
      </c>
      <c r="T30" s="88">
        <f>IF(D30&gt;0,P30/D30*100,"-")</f>
        <v>44.49910017996401</v>
      </c>
      <c r="U30" s="87">
        <v>118</v>
      </c>
      <c r="V30" s="85" t="s">
        <v>263</v>
      </c>
      <c r="W30" s="85"/>
      <c r="X30" s="85"/>
      <c r="Y30" s="85"/>
      <c r="Z30" s="85" t="s">
        <v>263</v>
      </c>
      <c r="AA30" s="85"/>
      <c r="AB30" s="85"/>
      <c r="AC30" s="85"/>
      <c r="AD30" s="184" t="s">
        <v>262</v>
      </c>
    </row>
    <row r="31" spans="1:30" ht="13.5" customHeight="1">
      <c r="A31" s="85"/>
      <c r="B31" s="86"/>
      <c r="C31" s="85"/>
      <c r="D31" s="87"/>
      <c r="E31" s="87"/>
      <c r="F31" s="106"/>
      <c r="G31" s="87"/>
      <c r="H31" s="87"/>
      <c r="I31" s="87"/>
      <c r="J31" s="88"/>
      <c r="K31" s="87"/>
      <c r="L31" s="88"/>
      <c r="M31" s="87"/>
      <c r="N31" s="88"/>
      <c r="O31" s="87"/>
      <c r="P31" s="87"/>
      <c r="Q31" s="87"/>
      <c r="R31" s="87"/>
      <c r="S31" s="87"/>
      <c r="T31" s="88"/>
      <c r="U31" s="87"/>
      <c r="V31" s="85"/>
      <c r="W31" s="85"/>
      <c r="X31" s="85"/>
      <c r="Y31" s="85"/>
      <c r="Z31" s="85"/>
      <c r="AA31" s="85"/>
      <c r="AB31" s="85"/>
      <c r="AC31" s="85"/>
    </row>
    <row r="32" spans="1:30" ht="13.5" customHeight="1">
      <c r="A32" s="85"/>
      <c r="B32" s="86"/>
      <c r="C32" s="85"/>
      <c r="D32" s="87"/>
      <c r="E32" s="87"/>
      <c r="F32" s="106"/>
      <c r="G32" s="87"/>
      <c r="H32" s="87"/>
      <c r="I32" s="87"/>
      <c r="J32" s="88"/>
      <c r="K32" s="87"/>
      <c r="L32" s="88"/>
      <c r="M32" s="87"/>
      <c r="N32" s="88"/>
      <c r="O32" s="87"/>
      <c r="P32" s="87"/>
      <c r="Q32" s="87"/>
      <c r="R32" s="87"/>
      <c r="S32" s="87"/>
      <c r="T32" s="88"/>
      <c r="U32" s="87"/>
      <c r="V32" s="85"/>
      <c r="W32" s="85"/>
      <c r="X32" s="85"/>
      <c r="Y32" s="85"/>
      <c r="Z32" s="85"/>
      <c r="AA32" s="85"/>
      <c r="AB32" s="85"/>
      <c r="AC32" s="85"/>
    </row>
    <row r="33" spans="1:29" ht="13.5" customHeight="1">
      <c r="A33" s="85"/>
      <c r="B33" s="86"/>
      <c r="C33" s="85"/>
      <c r="D33" s="87"/>
      <c r="E33" s="87"/>
      <c r="F33" s="106"/>
      <c r="G33" s="87"/>
      <c r="H33" s="87"/>
      <c r="I33" s="87"/>
      <c r="J33" s="88"/>
      <c r="K33" s="87"/>
      <c r="L33" s="88"/>
      <c r="M33" s="87"/>
      <c r="N33" s="88"/>
      <c r="O33" s="87"/>
      <c r="P33" s="87"/>
      <c r="Q33" s="87"/>
      <c r="R33" s="87"/>
      <c r="S33" s="87"/>
      <c r="T33" s="88"/>
      <c r="U33" s="87"/>
      <c r="V33" s="85"/>
      <c r="W33" s="85"/>
      <c r="X33" s="85"/>
      <c r="Y33" s="85"/>
      <c r="Z33" s="85"/>
      <c r="AA33" s="85"/>
      <c r="AB33" s="85"/>
      <c r="AC33" s="85"/>
    </row>
    <row r="34" spans="1:29" ht="13.5" customHeight="1">
      <c r="A34" s="85"/>
      <c r="B34" s="86"/>
      <c r="C34" s="85"/>
      <c r="D34" s="87"/>
      <c r="E34" s="87"/>
      <c r="F34" s="106"/>
      <c r="G34" s="87"/>
      <c r="H34" s="87"/>
      <c r="I34" s="87"/>
      <c r="J34" s="88"/>
      <c r="K34" s="87"/>
      <c r="L34" s="88"/>
      <c r="M34" s="87"/>
      <c r="N34" s="88"/>
      <c r="O34" s="87"/>
      <c r="P34" s="87"/>
      <c r="Q34" s="87"/>
      <c r="R34" s="87"/>
      <c r="S34" s="87"/>
      <c r="T34" s="88"/>
      <c r="U34" s="87"/>
      <c r="V34" s="85"/>
      <c r="W34" s="85"/>
      <c r="X34" s="85"/>
      <c r="Y34" s="85"/>
      <c r="Z34" s="85"/>
      <c r="AA34" s="85"/>
      <c r="AB34" s="85"/>
      <c r="AC34" s="85"/>
    </row>
    <row r="35" spans="1:29" ht="13.5" customHeight="1">
      <c r="A35" s="85"/>
      <c r="B35" s="86"/>
      <c r="C35" s="85"/>
      <c r="D35" s="87"/>
      <c r="E35" s="87"/>
      <c r="F35" s="106"/>
      <c r="G35" s="87"/>
      <c r="H35" s="87"/>
      <c r="I35" s="87"/>
      <c r="J35" s="88"/>
      <c r="K35" s="87"/>
      <c r="L35" s="88"/>
      <c r="M35" s="87"/>
      <c r="N35" s="88"/>
      <c r="O35" s="87"/>
      <c r="P35" s="87"/>
      <c r="Q35" s="87"/>
      <c r="R35" s="87"/>
      <c r="S35" s="87"/>
      <c r="T35" s="88"/>
      <c r="U35" s="87"/>
      <c r="V35" s="85"/>
      <c r="W35" s="85"/>
      <c r="X35" s="85"/>
      <c r="Y35" s="85"/>
      <c r="Z35" s="85"/>
      <c r="AA35" s="85"/>
      <c r="AB35" s="85"/>
      <c r="AC35" s="85"/>
    </row>
    <row r="36" spans="1:29" ht="13.5" customHeight="1">
      <c r="A36" s="85"/>
      <c r="B36" s="86"/>
      <c r="C36" s="85"/>
      <c r="D36" s="87"/>
      <c r="E36" s="87"/>
      <c r="F36" s="106"/>
      <c r="G36" s="87"/>
      <c r="H36" s="87"/>
      <c r="I36" s="87"/>
      <c r="J36" s="88"/>
      <c r="K36" s="87"/>
      <c r="L36" s="88"/>
      <c r="M36" s="87"/>
      <c r="N36" s="88"/>
      <c r="O36" s="87"/>
      <c r="P36" s="87"/>
      <c r="Q36" s="87"/>
      <c r="R36" s="87"/>
      <c r="S36" s="87"/>
      <c r="T36" s="88"/>
      <c r="U36" s="87"/>
      <c r="V36" s="85"/>
      <c r="W36" s="85"/>
      <c r="X36" s="85"/>
      <c r="Y36" s="85"/>
      <c r="Z36" s="85"/>
      <c r="AA36" s="85"/>
      <c r="AB36" s="85"/>
      <c r="AC36" s="85"/>
    </row>
    <row r="37" spans="1:29" ht="13.5" customHeight="1">
      <c r="A37" s="85"/>
      <c r="B37" s="86"/>
      <c r="C37" s="85"/>
      <c r="D37" s="87"/>
      <c r="E37" s="87"/>
      <c r="F37" s="106"/>
      <c r="G37" s="87"/>
      <c r="H37" s="87"/>
      <c r="I37" s="87"/>
      <c r="J37" s="88"/>
      <c r="K37" s="87"/>
      <c r="L37" s="88"/>
      <c r="M37" s="87"/>
      <c r="N37" s="88"/>
      <c r="O37" s="87"/>
      <c r="P37" s="87"/>
      <c r="Q37" s="87"/>
      <c r="R37" s="87"/>
      <c r="S37" s="87"/>
      <c r="T37" s="88"/>
      <c r="U37" s="87"/>
      <c r="V37" s="85"/>
      <c r="W37" s="85"/>
      <c r="X37" s="85"/>
      <c r="Y37" s="85"/>
      <c r="Z37" s="85"/>
      <c r="AA37" s="85"/>
      <c r="AB37" s="85"/>
      <c r="AC37" s="85"/>
    </row>
    <row r="38" spans="1:29" ht="13.5" customHeight="1">
      <c r="A38" s="85"/>
      <c r="B38" s="86"/>
      <c r="C38" s="85"/>
      <c r="D38" s="87"/>
      <c r="E38" s="87"/>
      <c r="F38" s="106"/>
      <c r="G38" s="87"/>
      <c r="H38" s="87"/>
      <c r="I38" s="87"/>
      <c r="J38" s="88"/>
      <c r="K38" s="87"/>
      <c r="L38" s="88"/>
      <c r="M38" s="87"/>
      <c r="N38" s="88"/>
      <c r="O38" s="87"/>
      <c r="P38" s="87"/>
      <c r="Q38" s="87"/>
      <c r="R38" s="87"/>
      <c r="S38" s="87"/>
      <c r="T38" s="88"/>
      <c r="U38" s="87"/>
      <c r="V38" s="85"/>
      <c r="W38" s="85"/>
      <c r="X38" s="85"/>
      <c r="Y38" s="85"/>
      <c r="Z38" s="85"/>
      <c r="AA38" s="85"/>
      <c r="AB38" s="85"/>
      <c r="AC38" s="85"/>
    </row>
    <row r="39" spans="1:29" ht="13.5" customHeight="1">
      <c r="A39" s="85"/>
      <c r="B39" s="86"/>
      <c r="C39" s="85"/>
      <c r="D39" s="87"/>
      <c r="E39" s="87"/>
      <c r="F39" s="106"/>
      <c r="G39" s="87"/>
      <c r="H39" s="87"/>
      <c r="I39" s="87"/>
      <c r="J39" s="88"/>
      <c r="K39" s="87"/>
      <c r="L39" s="88"/>
      <c r="M39" s="87"/>
      <c r="N39" s="88"/>
      <c r="O39" s="87"/>
      <c r="P39" s="87"/>
      <c r="Q39" s="87"/>
      <c r="R39" s="87"/>
      <c r="S39" s="87"/>
      <c r="T39" s="88"/>
      <c r="U39" s="87"/>
      <c r="V39" s="85"/>
      <c r="W39" s="85"/>
      <c r="X39" s="85"/>
      <c r="Y39" s="85"/>
      <c r="Z39" s="85"/>
      <c r="AA39" s="85"/>
      <c r="AB39" s="85"/>
      <c r="AC39" s="85"/>
    </row>
    <row r="40" spans="1:29" ht="13.5" customHeight="1">
      <c r="A40" s="85"/>
      <c r="B40" s="86"/>
      <c r="C40" s="85"/>
      <c r="D40" s="87"/>
      <c r="E40" s="87"/>
      <c r="F40" s="106"/>
      <c r="G40" s="87"/>
      <c r="H40" s="87"/>
      <c r="I40" s="87"/>
      <c r="J40" s="88"/>
      <c r="K40" s="87"/>
      <c r="L40" s="88"/>
      <c r="M40" s="87"/>
      <c r="N40" s="88"/>
      <c r="O40" s="87"/>
      <c r="P40" s="87"/>
      <c r="Q40" s="87"/>
      <c r="R40" s="87"/>
      <c r="S40" s="87"/>
      <c r="T40" s="88"/>
      <c r="U40" s="87"/>
      <c r="V40" s="85"/>
      <c r="W40" s="85"/>
      <c r="X40" s="85"/>
      <c r="Y40" s="85"/>
      <c r="Z40" s="85"/>
      <c r="AA40" s="85"/>
      <c r="AB40" s="85"/>
      <c r="AC40" s="85"/>
    </row>
    <row r="41" spans="1:29" ht="13.5" customHeight="1">
      <c r="A41" s="85"/>
      <c r="B41" s="86"/>
      <c r="C41" s="85"/>
      <c r="D41" s="87"/>
      <c r="E41" s="87"/>
      <c r="F41" s="106"/>
      <c r="G41" s="87"/>
      <c r="H41" s="87"/>
      <c r="I41" s="87"/>
      <c r="J41" s="88"/>
      <c r="K41" s="87"/>
      <c r="L41" s="88"/>
      <c r="M41" s="87"/>
      <c r="N41" s="88"/>
      <c r="O41" s="87"/>
      <c r="P41" s="87"/>
      <c r="Q41" s="87"/>
      <c r="R41" s="87"/>
      <c r="S41" s="87"/>
      <c r="T41" s="88"/>
      <c r="U41" s="87"/>
      <c r="V41" s="85"/>
      <c r="W41" s="85"/>
      <c r="X41" s="85"/>
      <c r="Y41" s="85"/>
      <c r="Z41" s="85"/>
      <c r="AA41" s="85"/>
      <c r="AB41" s="85"/>
      <c r="AC41" s="85"/>
    </row>
    <row r="42" spans="1:29" ht="13.5" customHeight="1">
      <c r="A42" s="85"/>
      <c r="B42" s="86"/>
      <c r="C42" s="85"/>
      <c r="D42" s="87"/>
      <c r="E42" s="87"/>
      <c r="F42" s="106"/>
      <c r="G42" s="87"/>
      <c r="H42" s="87"/>
      <c r="I42" s="87"/>
      <c r="J42" s="88"/>
      <c r="K42" s="87"/>
      <c r="L42" s="88"/>
      <c r="M42" s="87"/>
      <c r="N42" s="88"/>
      <c r="O42" s="87"/>
      <c r="P42" s="87"/>
      <c r="Q42" s="87"/>
      <c r="R42" s="87"/>
      <c r="S42" s="87"/>
      <c r="T42" s="88"/>
      <c r="U42" s="87"/>
      <c r="V42" s="85"/>
      <c r="W42" s="85"/>
      <c r="X42" s="85"/>
      <c r="Y42" s="85"/>
      <c r="Z42" s="85"/>
      <c r="AA42" s="85"/>
      <c r="AB42" s="85"/>
      <c r="AC42" s="85"/>
    </row>
    <row r="43" spans="1:29" ht="13.5" customHeight="1">
      <c r="A43" s="85"/>
      <c r="B43" s="86"/>
      <c r="C43" s="85"/>
      <c r="D43" s="87"/>
      <c r="E43" s="87"/>
      <c r="F43" s="106"/>
      <c r="G43" s="87"/>
      <c r="H43" s="87"/>
      <c r="I43" s="87"/>
      <c r="J43" s="88"/>
      <c r="K43" s="87"/>
      <c r="L43" s="88"/>
      <c r="M43" s="87"/>
      <c r="N43" s="88"/>
      <c r="O43" s="87"/>
      <c r="P43" s="87"/>
      <c r="Q43" s="87"/>
      <c r="R43" s="87"/>
      <c r="S43" s="87"/>
      <c r="T43" s="88"/>
      <c r="U43" s="87"/>
      <c r="V43" s="85"/>
      <c r="W43" s="85"/>
      <c r="X43" s="85"/>
      <c r="Y43" s="85"/>
      <c r="Z43" s="85"/>
      <c r="AA43" s="85"/>
      <c r="AB43" s="85"/>
      <c r="AC43" s="85"/>
    </row>
    <row r="44" spans="1:29" ht="13.5" customHeight="1">
      <c r="A44" s="85"/>
      <c r="B44" s="86"/>
      <c r="C44" s="85"/>
      <c r="D44" s="87"/>
      <c r="E44" s="87"/>
      <c r="F44" s="106"/>
      <c r="G44" s="87"/>
      <c r="H44" s="87"/>
      <c r="I44" s="87"/>
      <c r="J44" s="88"/>
      <c r="K44" s="87"/>
      <c r="L44" s="88"/>
      <c r="M44" s="87"/>
      <c r="N44" s="88"/>
      <c r="O44" s="87"/>
      <c r="P44" s="87"/>
      <c r="Q44" s="87"/>
      <c r="R44" s="87"/>
      <c r="S44" s="87"/>
      <c r="T44" s="88"/>
      <c r="U44" s="87"/>
      <c r="V44" s="85"/>
      <c r="W44" s="85"/>
      <c r="X44" s="85"/>
      <c r="Y44" s="85"/>
      <c r="Z44" s="85"/>
      <c r="AA44" s="85"/>
      <c r="AB44" s="85"/>
      <c r="AC44" s="85"/>
    </row>
    <row r="45" spans="1:29" ht="13.5" customHeight="1">
      <c r="A45" s="85"/>
      <c r="B45" s="86"/>
      <c r="C45" s="85"/>
      <c r="D45" s="87"/>
      <c r="E45" s="87"/>
      <c r="F45" s="106"/>
      <c r="G45" s="87"/>
      <c r="H45" s="87"/>
      <c r="I45" s="87"/>
      <c r="J45" s="88"/>
      <c r="K45" s="87"/>
      <c r="L45" s="88"/>
      <c r="M45" s="87"/>
      <c r="N45" s="88"/>
      <c r="O45" s="87"/>
      <c r="P45" s="87"/>
      <c r="Q45" s="87"/>
      <c r="R45" s="87"/>
      <c r="S45" s="87"/>
      <c r="T45" s="88"/>
      <c r="U45" s="87"/>
      <c r="V45" s="85"/>
      <c r="W45" s="85"/>
      <c r="X45" s="85"/>
      <c r="Y45" s="85"/>
      <c r="Z45" s="85"/>
      <c r="AA45" s="85"/>
      <c r="AB45" s="85"/>
      <c r="AC45" s="85"/>
    </row>
    <row r="46" spans="1:29" ht="13.5" customHeight="1">
      <c r="A46" s="85"/>
      <c r="B46" s="86"/>
      <c r="C46" s="85"/>
      <c r="D46" s="87"/>
      <c r="E46" s="87"/>
      <c r="F46" s="106"/>
      <c r="G46" s="87"/>
      <c r="H46" s="87"/>
      <c r="I46" s="87"/>
      <c r="J46" s="88"/>
      <c r="K46" s="87"/>
      <c r="L46" s="88"/>
      <c r="M46" s="87"/>
      <c r="N46" s="88"/>
      <c r="O46" s="87"/>
      <c r="P46" s="87"/>
      <c r="Q46" s="87"/>
      <c r="R46" s="87"/>
      <c r="S46" s="87"/>
      <c r="T46" s="88"/>
      <c r="U46" s="87"/>
      <c r="V46" s="85"/>
      <c r="W46" s="85"/>
      <c r="X46" s="85"/>
      <c r="Y46" s="85"/>
      <c r="Z46" s="85"/>
      <c r="AA46" s="85"/>
      <c r="AB46" s="85"/>
      <c r="AC46" s="85"/>
    </row>
    <row r="47" spans="1:29" ht="13.5" customHeight="1">
      <c r="A47" s="85"/>
      <c r="B47" s="86"/>
      <c r="C47" s="85"/>
      <c r="D47" s="87"/>
      <c r="E47" s="87"/>
      <c r="F47" s="106"/>
      <c r="G47" s="87"/>
      <c r="H47" s="87"/>
      <c r="I47" s="87"/>
      <c r="J47" s="88"/>
      <c r="K47" s="87"/>
      <c r="L47" s="88"/>
      <c r="M47" s="87"/>
      <c r="N47" s="88"/>
      <c r="O47" s="87"/>
      <c r="P47" s="87"/>
      <c r="Q47" s="87"/>
      <c r="R47" s="87"/>
      <c r="S47" s="87"/>
      <c r="T47" s="88"/>
      <c r="U47" s="87"/>
      <c r="V47" s="85"/>
      <c r="W47" s="85"/>
      <c r="X47" s="85"/>
      <c r="Y47" s="85"/>
      <c r="Z47" s="85"/>
      <c r="AA47" s="85"/>
      <c r="AB47" s="85"/>
      <c r="AC47" s="85"/>
    </row>
    <row r="48" spans="1:29" ht="13.5" customHeight="1">
      <c r="A48" s="85"/>
      <c r="B48" s="86"/>
      <c r="C48" s="85"/>
      <c r="D48" s="87"/>
      <c r="E48" s="87"/>
      <c r="F48" s="106"/>
      <c r="G48" s="87"/>
      <c r="H48" s="87"/>
      <c r="I48" s="87"/>
      <c r="J48" s="88"/>
      <c r="K48" s="87"/>
      <c r="L48" s="88"/>
      <c r="M48" s="87"/>
      <c r="N48" s="88"/>
      <c r="O48" s="87"/>
      <c r="P48" s="87"/>
      <c r="Q48" s="87"/>
      <c r="R48" s="87"/>
      <c r="S48" s="87"/>
      <c r="T48" s="88"/>
      <c r="U48" s="87"/>
      <c r="V48" s="85"/>
      <c r="W48" s="85"/>
      <c r="X48" s="85"/>
      <c r="Y48" s="85"/>
      <c r="Z48" s="85"/>
      <c r="AA48" s="85"/>
      <c r="AB48" s="85"/>
      <c r="AC48" s="85"/>
    </row>
    <row r="49" spans="1:29" ht="13.5" customHeight="1">
      <c r="A49" s="85"/>
      <c r="B49" s="86"/>
      <c r="C49" s="85"/>
      <c r="D49" s="87"/>
      <c r="E49" s="87"/>
      <c r="F49" s="106"/>
      <c r="G49" s="87"/>
      <c r="H49" s="87"/>
      <c r="I49" s="87"/>
      <c r="J49" s="88"/>
      <c r="K49" s="87"/>
      <c r="L49" s="88"/>
      <c r="M49" s="87"/>
      <c r="N49" s="88"/>
      <c r="O49" s="87"/>
      <c r="P49" s="87"/>
      <c r="Q49" s="87"/>
      <c r="R49" s="87"/>
      <c r="S49" s="87"/>
      <c r="T49" s="88"/>
      <c r="U49" s="87"/>
      <c r="V49" s="85"/>
      <c r="W49" s="85"/>
      <c r="X49" s="85"/>
      <c r="Y49" s="85"/>
      <c r="Z49" s="85"/>
      <c r="AA49" s="85"/>
      <c r="AB49" s="85"/>
      <c r="AC49" s="85"/>
    </row>
    <row r="50" spans="1:29" ht="13.5" customHeight="1">
      <c r="A50" s="85"/>
      <c r="B50" s="86"/>
      <c r="C50" s="85"/>
      <c r="D50" s="87"/>
      <c r="E50" s="87"/>
      <c r="F50" s="106"/>
      <c r="G50" s="87"/>
      <c r="H50" s="87"/>
      <c r="I50" s="87"/>
      <c r="J50" s="88"/>
      <c r="K50" s="87"/>
      <c r="L50" s="88"/>
      <c r="M50" s="87"/>
      <c r="N50" s="88"/>
      <c r="O50" s="87"/>
      <c r="P50" s="87"/>
      <c r="Q50" s="87"/>
      <c r="R50" s="87"/>
      <c r="S50" s="87"/>
      <c r="T50" s="88"/>
      <c r="U50" s="87"/>
      <c r="V50" s="85"/>
      <c r="W50" s="85"/>
      <c r="X50" s="85"/>
      <c r="Y50" s="85"/>
      <c r="Z50" s="85"/>
      <c r="AA50" s="85"/>
      <c r="AB50" s="85"/>
      <c r="AC50" s="85"/>
    </row>
    <row r="51" spans="1:29" ht="13.5" customHeight="1">
      <c r="A51" s="85"/>
      <c r="B51" s="86"/>
      <c r="C51" s="85"/>
      <c r="D51" s="87"/>
      <c r="E51" s="87"/>
      <c r="F51" s="106"/>
      <c r="G51" s="87"/>
      <c r="H51" s="87"/>
      <c r="I51" s="87"/>
      <c r="J51" s="88"/>
      <c r="K51" s="87"/>
      <c r="L51" s="88"/>
      <c r="M51" s="87"/>
      <c r="N51" s="88"/>
      <c r="O51" s="87"/>
      <c r="P51" s="87"/>
      <c r="Q51" s="87"/>
      <c r="R51" s="87"/>
      <c r="S51" s="87"/>
      <c r="T51" s="88"/>
      <c r="U51" s="87"/>
      <c r="V51" s="85"/>
      <c r="W51" s="85"/>
      <c r="X51" s="85"/>
      <c r="Y51" s="85"/>
      <c r="Z51" s="85"/>
      <c r="AA51" s="85"/>
      <c r="AB51" s="85"/>
      <c r="AC51" s="85"/>
    </row>
    <row r="52" spans="1:29" ht="13.5" customHeight="1">
      <c r="A52" s="85"/>
      <c r="B52" s="86"/>
      <c r="C52" s="85"/>
      <c r="D52" s="87"/>
      <c r="E52" s="87"/>
      <c r="F52" s="106"/>
      <c r="G52" s="87"/>
      <c r="H52" s="87"/>
      <c r="I52" s="87"/>
      <c r="J52" s="88"/>
      <c r="K52" s="87"/>
      <c r="L52" s="88"/>
      <c r="M52" s="87"/>
      <c r="N52" s="88"/>
      <c r="O52" s="87"/>
      <c r="P52" s="87"/>
      <c r="Q52" s="87"/>
      <c r="R52" s="87"/>
      <c r="S52" s="87"/>
      <c r="T52" s="88"/>
      <c r="U52" s="87"/>
      <c r="V52" s="85"/>
      <c r="W52" s="85"/>
      <c r="X52" s="85"/>
      <c r="Y52" s="85"/>
      <c r="Z52" s="85"/>
      <c r="AA52" s="85"/>
      <c r="AB52" s="85"/>
      <c r="AC52" s="85"/>
    </row>
    <row r="53" spans="1:29" ht="13.5" customHeight="1">
      <c r="A53" s="85"/>
      <c r="B53" s="86"/>
      <c r="C53" s="85"/>
      <c r="D53" s="87"/>
      <c r="E53" s="87"/>
      <c r="F53" s="106"/>
      <c r="G53" s="87"/>
      <c r="H53" s="87"/>
      <c r="I53" s="87"/>
      <c r="J53" s="88"/>
      <c r="K53" s="87"/>
      <c r="L53" s="88"/>
      <c r="M53" s="87"/>
      <c r="N53" s="88"/>
      <c r="O53" s="87"/>
      <c r="P53" s="87"/>
      <c r="Q53" s="87"/>
      <c r="R53" s="87"/>
      <c r="S53" s="87"/>
      <c r="T53" s="88"/>
      <c r="U53" s="87"/>
      <c r="V53" s="85"/>
      <c r="W53" s="85"/>
      <c r="X53" s="85"/>
      <c r="Y53" s="85"/>
      <c r="Z53" s="85"/>
      <c r="AA53" s="85"/>
      <c r="AB53" s="85"/>
      <c r="AC53" s="85"/>
    </row>
    <row r="54" spans="1:29" ht="13.5" customHeight="1">
      <c r="A54" s="85"/>
      <c r="B54" s="86"/>
      <c r="C54" s="85"/>
      <c r="D54" s="87"/>
      <c r="E54" s="87"/>
      <c r="F54" s="106"/>
      <c r="G54" s="87"/>
      <c r="H54" s="87"/>
      <c r="I54" s="87"/>
      <c r="J54" s="88"/>
      <c r="K54" s="87"/>
      <c r="L54" s="88"/>
      <c r="M54" s="87"/>
      <c r="N54" s="88"/>
      <c r="O54" s="87"/>
      <c r="P54" s="87"/>
      <c r="Q54" s="87"/>
      <c r="R54" s="87"/>
      <c r="S54" s="87"/>
      <c r="T54" s="88"/>
      <c r="U54" s="87"/>
      <c r="V54" s="85"/>
      <c r="W54" s="85"/>
      <c r="X54" s="85"/>
      <c r="Y54" s="85"/>
      <c r="Z54" s="85"/>
      <c r="AA54" s="85"/>
      <c r="AB54" s="85"/>
      <c r="AC54" s="85"/>
    </row>
    <row r="55" spans="1:29" ht="13.5" customHeight="1">
      <c r="A55" s="85"/>
      <c r="B55" s="86"/>
      <c r="C55" s="85"/>
      <c r="D55" s="87"/>
      <c r="E55" s="87"/>
      <c r="F55" s="106"/>
      <c r="G55" s="87"/>
      <c r="H55" s="87"/>
      <c r="I55" s="87"/>
      <c r="J55" s="88"/>
      <c r="K55" s="87"/>
      <c r="L55" s="88"/>
      <c r="M55" s="87"/>
      <c r="N55" s="88"/>
      <c r="O55" s="87"/>
      <c r="P55" s="87"/>
      <c r="Q55" s="87"/>
      <c r="R55" s="87"/>
      <c r="S55" s="87"/>
      <c r="T55" s="88"/>
      <c r="U55" s="87"/>
      <c r="V55" s="85"/>
      <c r="W55" s="85"/>
      <c r="X55" s="85"/>
      <c r="Y55" s="85"/>
      <c r="Z55" s="85"/>
      <c r="AA55" s="85"/>
      <c r="AB55" s="85"/>
      <c r="AC55" s="85"/>
    </row>
    <row r="56" spans="1:29" ht="13.5" customHeight="1">
      <c r="A56" s="85"/>
      <c r="B56" s="86"/>
      <c r="C56" s="85"/>
      <c r="D56" s="87"/>
      <c r="E56" s="87"/>
      <c r="F56" s="106"/>
      <c r="G56" s="87"/>
      <c r="H56" s="87"/>
      <c r="I56" s="87"/>
      <c r="J56" s="88"/>
      <c r="K56" s="87"/>
      <c r="L56" s="88"/>
      <c r="M56" s="87"/>
      <c r="N56" s="88"/>
      <c r="O56" s="87"/>
      <c r="P56" s="87"/>
      <c r="Q56" s="87"/>
      <c r="R56" s="87"/>
      <c r="S56" s="87"/>
      <c r="T56" s="88"/>
      <c r="U56" s="87"/>
      <c r="V56" s="85"/>
      <c r="W56" s="85"/>
      <c r="X56" s="85"/>
      <c r="Y56" s="85"/>
      <c r="Z56" s="85"/>
      <c r="AA56" s="85"/>
      <c r="AB56" s="85"/>
      <c r="AC56" s="85"/>
    </row>
    <row r="57" spans="1:29" ht="13.5" customHeight="1">
      <c r="A57" s="85"/>
      <c r="B57" s="86"/>
      <c r="C57" s="85"/>
      <c r="D57" s="87"/>
      <c r="E57" s="87"/>
      <c r="F57" s="106"/>
      <c r="G57" s="87"/>
      <c r="H57" s="87"/>
      <c r="I57" s="87"/>
      <c r="J57" s="88"/>
      <c r="K57" s="87"/>
      <c r="L57" s="88"/>
      <c r="M57" s="87"/>
      <c r="N57" s="88"/>
      <c r="O57" s="87"/>
      <c r="P57" s="87"/>
      <c r="Q57" s="87"/>
      <c r="R57" s="87"/>
      <c r="S57" s="87"/>
      <c r="T57" s="88"/>
      <c r="U57" s="87"/>
      <c r="V57" s="85"/>
      <c r="W57" s="85"/>
      <c r="X57" s="85"/>
      <c r="Y57" s="85"/>
      <c r="Z57" s="85"/>
      <c r="AA57" s="85"/>
      <c r="AB57" s="85"/>
      <c r="AC57" s="85"/>
    </row>
    <row r="58" spans="1:29" ht="13.5" customHeight="1">
      <c r="A58" s="85"/>
      <c r="B58" s="86"/>
      <c r="C58" s="85"/>
      <c r="D58" s="87"/>
      <c r="E58" s="87"/>
      <c r="F58" s="106"/>
      <c r="G58" s="87"/>
      <c r="H58" s="87"/>
      <c r="I58" s="87"/>
      <c r="J58" s="88"/>
      <c r="K58" s="87"/>
      <c r="L58" s="88"/>
      <c r="M58" s="87"/>
      <c r="N58" s="88"/>
      <c r="O58" s="87"/>
      <c r="P58" s="87"/>
      <c r="Q58" s="87"/>
      <c r="R58" s="87"/>
      <c r="S58" s="87"/>
      <c r="T58" s="88"/>
      <c r="U58" s="87"/>
      <c r="V58" s="85"/>
      <c r="W58" s="85"/>
      <c r="X58" s="85"/>
      <c r="Y58" s="85"/>
      <c r="Z58" s="85"/>
      <c r="AA58" s="85"/>
      <c r="AB58" s="85"/>
      <c r="AC58" s="85"/>
    </row>
    <row r="59" spans="1:29" ht="13.5" customHeight="1">
      <c r="A59" s="85"/>
      <c r="B59" s="86"/>
      <c r="C59" s="85"/>
      <c r="D59" s="87"/>
      <c r="E59" s="87"/>
      <c r="F59" s="106"/>
      <c r="G59" s="87"/>
      <c r="H59" s="87"/>
      <c r="I59" s="87"/>
      <c r="J59" s="88"/>
      <c r="K59" s="87"/>
      <c r="L59" s="88"/>
      <c r="M59" s="87"/>
      <c r="N59" s="88"/>
      <c r="O59" s="87"/>
      <c r="P59" s="87"/>
      <c r="Q59" s="87"/>
      <c r="R59" s="87"/>
      <c r="S59" s="87"/>
      <c r="T59" s="88"/>
      <c r="U59" s="87"/>
      <c r="V59" s="85"/>
      <c r="W59" s="85"/>
      <c r="X59" s="85"/>
      <c r="Y59" s="85"/>
      <c r="Z59" s="85"/>
      <c r="AA59" s="85"/>
      <c r="AB59" s="85"/>
      <c r="AC59" s="85"/>
    </row>
    <row r="60" spans="1:29" ht="13.5" customHeight="1">
      <c r="A60" s="85"/>
      <c r="B60" s="86"/>
      <c r="C60" s="85"/>
      <c r="D60" s="87"/>
      <c r="E60" s="87"/>
      <c r="F60" s="106"/>
      <c r="G60" s="87"/>
      <c r="H60" s="87"/>
      <c r="I60" s="87"/>
      <c r="J60" s="88"/>
      <c r="K60" s="87"/>
      <c r="L60" s="88"/>
      <c r="M60" s="87"/>
      <c r="N60" s="88"/>
      <c r="O60" s="87"/>
      <c r="P60" s="87"/>
      <c r="Q60" s="87"/>
      <c r="R60" s="87"/>
      <c r="S60" s="87"/>
      <c r="T60" s="88"/>
      <c r="U60" s="87"/>
      <c r="V60" s="85"/>
      <c r="W60" s="85"/>
      <c r="X60" s="85"/>
      <c r="Y60" s="85"/>
      <c r="Z60" s="85"/>
      <c r="AA60" s="85"/>
      <c r="AB60" s="85"/>
      <c r="AC60" s="85"/>
    </row>
    <row r="61" spans="1:29" ht="13.5" customHeight="1">
      <c r="A61" s="85"/>
      <c r="B61" s="86"/>
      <c r="C61" s="85"/>
      <c r="D61" s="87"/>
      <c r="E61" s="87"/>
      <c r="F61" s="106"/>
      <c r="G61" s="87"/>
      <c r="H61" s="87"/>
      <c r="I61" s="87"/>
      <c r="J61" s="88"/>
      <c r="K61" s="87"/>
      <c r="L61" s="88"/>
      <c r="M61" s="87"/>
      <c r="N61" s="88"/>
      <c r="O61" s="87"/>
      <c r="P61" s="87"/>
      <c r="Q61" s="87"/>
      <c r="R61" s="87"/>
      <c r="S61" s="87"/>
      <c r="T61" s="88"/>
      <c r="U61" s="87"/>
      <c r="V61" s="85"/>
      <c r="W61" s="85"/>
      <c r="X61" s="85"/>
      <c r="Y61" s="85"/>
      <c r="Z61" s="85"/>
      <c r="AA61" s="85"/>
      <c r="AB61" s="85"/>
      <c r="AC61" s="85"/>
    </row>
    <row r="62" spans="1:29" ht="13.5" customHeight="1">
      <c r="A62" s="85"/>
      <c r="B62" s="86"/>
      <c r="C62" s="85"/>
      <c r="D62" s="87"/>
      <c r="E62" s="87"/>
      <c r="F62" s="106"/>
      <c r="G62" s="87"/>
      <c r="H62" s="87"/>
      <c r="I62" s="87"/>
      <c r="J62" s="88"/>
      <c r="K62" s="87"/>
      <c r="L62" s="88"/>
      <c r="M62" s="87"/>
      <c r="N62" s="88"/>
      <c r="O62" s="87"/>
      <c r="P62" s="87"/>
      <c r="Q62" s="87"/>
      <c r="R62" s="87"/>
      <c r="S62" s="87"/>
      <c r="T62" s="88"/>
      <c r="U62" s="87"/>
      <c r="V62" s="85"/>
      <c r="W62" s="85"/>
      <c r="X62" s="85"/>
      <c r="Y62" s="85"/>
      <c r="Z62" s="85"/>
      <c r="AA62" s="85"/>
      <c r="AB62" s="85"/>
      <c r="AC62" s="85"/>
    </row>
    <row r="63" spans="1:29" ht="13.5" customHeight="1">
      <c r="A63" s="85"/>
      <c r="B63" s="86"/>
      <c r="C63" s="85"/>
      <c r="D63" s="87"/>
      <c r="E63" s="87"/>
      <c r="F63" s="106"/>
      <c r="G63" s="87"/>
      <c r="H63" s="87"/>
      <c r="I63" s="87"/>
      <c r="J63" s="88"/>
      <c r="K63" s="87"/>
      <c r="L63" s="88"/>
      <c r="M63" s="87"/>
      <c r="N63" s="88"/>
      <c r="O63" s="87"/>
      <c r="P63" s="87"/>
      <c r="Q63" s="87"/>
      <c r="R63" s="87"/>
      <c r="S63" s="87"/>
      <c r="T63" s="88"/>
      <c r="U63" s="87"/>
      <c r="V63" s="85"/>
      <c r="W63" s="85"/>
      <c r="X63" s="85"/>
      <c r="Y63" s="85"/>
      <c r="Z63" s="85"/>
      <c r="AA63" s="85"/>
      <c r="AB63" s="85"/>
      <c r="AC63" s="85"/>
    </row>
    <row r="64" spans="1:29" ht="13.5" customHeight="1">
      <c r="A64" s="85"/>
      <c r="B64" s="86"/>
      <c r="C64" s="85"/>
      <c r="D64" s="87"/>
      <c r="E64" s="87"/>
      <c r="F64" s="106"/>
      <c r="G64" s="87"/>
      <c r="H64" s="87"/>
      <c r="I64" s="87"/>
      <c r="J64" s="88"/>
      <c r="K64" s="87"/>
      <c r="L64" s="88"/>
      <c r="M64" s="87"/>
      <c r="N64" s="88"/>
      <c r="O64" s="87"/>
      <c r="P64" s="87"/>
      <c r="Q64" s="87"/>
      <c r="R64" s="87"/>
      <c r="S64" s="87"/>
      <c r="T64" s="88"/>
      <c r="U64" s="87"/>
      <c r="V64" s="85"/>
      <c r="W64" s="85"/>
      <c r="X64" s="85"/>
      <c r="Y64" s="85"/>
      <c r="Z64" s="85"/>
      <c r="AA64" s="85"/>
      <c r="AB64" s="85"/>
      <c r="AC64" s="85"/>
    </row>
    <row r="65" spans="1:29" ht="13.5" customHeight="1">
      <c r="A65" s="85"/>
      <c r="B65" s="86"/>
      <c r="C65" s="85"/>
      <c r="D65" s="87"/>
      <c r="E65" s="87"/>
      <c r="F65" s="106"/>
      <c r="G65" s="87"/>
      <c r="H65" s="87"/>
      <c r="I65" s="87"/>
      <c r="J65" s="88"/>
      <c r="K65" s="87"/>
      <c r="L65" s="88"/>
      <c r="M65" s="87"/>
      <c r="N65" s="88"/>
      <c r="O65" s="87"/>
      <c r="P65" s="87"/>
      <c r="Q65" s="87"/>
      <c r="R65" s="87"/>
      <c r="S65" s="87"/>
      <c r="T65" s="88"/>
      <c r="U65" s="87"/>
      <c r="V65" s="85"/>
      <c r="W65" s="85"/>
      <c r="X65" s="85"/>
      <c r="Y65" s="85"/>
      <c r="Z65" s="85"/>
      <c r="AA65" s="85"/>
      <c r="AB65" s="85"/>
      <c r="AC65" s="85"/>
    </row>
    <row r="66" spans="1:29" ht="13.5" customHeight="1">
      <c r="A66" s="85"/>
      <c r="B66" s="86"/>
      <c r="C66" s="85"/>
      <c r="D66" s="87"/>
      <c r="E66" s="87"/>
      <c r="F66" s="106"/>
      <c r="G66" s="87"/>
      <c r="H66" s="87"/>
      <c r="I66" s="87"/>
      <c r="J66" s="88"/>
      <c r="K66" s="87"/>
      <c r="L66" s="88"/>
      <c r="M66" s="87"/>
      <c r="N66" s="88"/>
      <c r="O66" s="87"/>
      <c r="P66" s="87"/>
      <c r="Q66" s="87"/>
      <c r="R66" s="87"/>
      <c r="S66" s="87"/>
      <c r="T66" s="88"/>
      <c r="U66" s="87"/>
      <c r="V66" s="85"/>
      <c r="W66" s="85"/>
      <c r="X66" s="85"/>
      <c r="Y66" s="85"/>
      <c r="Z66" s="85"/>
      <c r="AA66" s="85"/>
      <c r="AB66" s="85"/>
      <c r="AC66" s="85"/>
    </row>
    <row r="67" spans="1:29" ht="13.5" customHeight="1">
      <c r="A67" s="85"/>
      <c r="B67" s="86"/>
      <c r="C67" s="85"/>
      <c r="D67" s="87"/>
      <c r="E67" s="87"/>
      <c r="F67" s="106"/>
      <c r="G67" s="87"/>
      <c r="H67" s="87"/>
      <c r="I67" s="87"/>
      <c r="J67" s="88"/>
      <c r="K67" s="87"/>
      <c r="L67" s="88"/>
      <c r="M67" s="87"/>
      <c r="N67" s="88"/>
      <c r="O67" s="87"/>
      <c r="P67" s="87"/>
      <c r="Q67" s="87"/>
      <c r="R67" s="87"/>
      <c r="S67" s="87"/>
      <c r="T67" s="88"/>
      <c r="U67" s="87"/>
      <c r="V67" s="85"/>
      <c r="W67" s="85"/>
      <c r="X67" s="85"/>
      <c r="Y67" s="85"/>
      <c r="Z67" s="85"/>
      <c r="AA67" s="85"/>
      <c r="AB67" s="85"/>
      <c r="AC67" s="85"/>
    </row>
    <row r="68" spans="1:29" ht="13.5" customHeight="1">
      <c r="A68" s="85"/>
      <c r="B68" s="86"/>
      <c r="C68" s="85"/>
      <c r="D68" s="87"/>
      <c r="E68" s="87"/>
      <c r="F68" s="106"/>
      <c r="G68" s="87"/>
      <c r="H68" s="87"/>
      <c r="I68" s="87"/>
      <c r="J68" s="88"/>
      <c r="K68" s="87"/>
      <c r="L68" s="88"/>
      <c r="M68" s="87"/>
      <c r="N68" s="88"/>
      <c r="O68" s="87"/>
      <c r="P68" s="87"/>
      <c r="Q68" s="87"/>
      <c r="R68" s="87"/>
      <c r="S68" s="87"/>
      <c r="T68" s="88"/>
      <c r="U68" s="87"/>
      <c r="V68" s="85"/>
      <c r="W68" s="85"/>
      <c r="X68" s="85"/>
      <c r="Y68" s="85"/>
      <c r="Z68" s="85"/>
      <c r="AA68" s="85"/>
      <c r="AB68" s="85"/>
      <c r="AC68" s="85"/>
    </row>
    <row r="69" spans="1:29" ht="13.5" customHeight="1">
      <c r="A69" s="85"/>
      <c r="B69" s="86"/>
      <c r="C69" s="85"/>
      <c r="D69" s="87"/>
      <c r="E69" s="87"/>
      <c r="F69" s="106"/>
      <c r="G69" s="87"/>
      <c r="H69" s="87"/>
      <c r="I69" s="87"/>
      <c r="J69" s="88"/>
      <c r="K69" s="87"/>
      <c r="L69" s="88"/>
      <c r="M69" s="87"/>
      <c r="N69" s="88"/>
      <c r="O69" s="87"/>
      <c r="P69" s="87"/>
      <c r="Q69" s="87"/>
      <c r="R69" s="87"/>
      <c r="S69" s="87"/>
      <c r="T69" s="88"/>
      <c r="U69" s="87"/>
      <c r="V69" s="85"/>
      <c r="W69" s="85"/>
      <c r="X69" s="85"/>
      <c r="Y69" s="85"/>
      <c r="Z69" s="85"/>
      <c r="AA69" s="85"/>
      <c r="AB69" s="85"/>
      <c r="AC69" s="85"/>
    </row>
    <row r="70" spans="1:29" ht="13.5" customHeight="1">
      <c r="A70" s="85"/>
      <c r="B70" s="86"/>
      <c r="C70" s="85"/>
      <c r="D70" s="87"/>
      <c r="E70" s="87"/>
      <c r="F70" s="106"/>
      <c r="G70" s="87"/>
      <c r="H70" s="87"/>
      <c r="I70" s="87"/>
      <c r="J70" s="88"/>
      <c r="K70" s="87"/>
      <c r="L70" s="88"/>
      <c r="M70" s="87"/>
      <c r="N70" s="88"/>
      <c r="O70" s="87"/>
      <c r="P70" s="87"/>
      <c r="Q70" s="87"/>
      <c r="R70" s="87"/>
      <c r="S70" s="87"/>
      <c r="T70" s="88"/>
      <c r="U70" s="87"/>
      <c r="V70" s="85"/>
      <c r="W70" s="85"/>
      <c r="X70" s="85"/>
      <c r="Y70" s="85"/>
      <c r="Z70" s="85"/>
      <c r="AA70" s="85"/>
      <c r="AB70" s="85"/>
      <c r="AC70" s="85"/>
    </row>
    <row r="71" spans="1:29" ht="13.5" customHeight="1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29" ht="13.5" customHeight="1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29" ht="13.5" customHeight="1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29" ht="13.5" customHeight="1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29" ht="13.5" customHeight="1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29" ht="13.5" customHeight="1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29" ht="13.5" customHeight="1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29" ht="13.5" customHeight="1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29" ht="13.5" customHeight="1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29" ht="13.5" customHeight="1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30">
    <sortCondition ref="A8:A30"/>
    <sortCondition ref="B8:B30"/>
    <sortCondition ref="C8:C30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82" customWidth="1"/>
    <col min="2" max="2" width="8.77734375" style="83" customWidth="1"/>
    <col min="3" max="3" width="12.6640625" style="65" customWidth="1"/>
    <col min="4" max="55" width="9" style="69"/>
    <col min="56" max="16384" width="9" style="65"/>
  </cols>
  <sheetData>
    <row r="1" spans="1:55" ht="16.2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広島県</v>
      </c>
      <c r="B7" s="90" t="str">
        <f>水洗化人口等!B7</f>
        <v>34000</v>
      </c>
      <c r="C7" s="89" t="s">
        <v>199</v>
      </c>
      <c r="D7" s="91">
        <f>SUM(E7,+H7,+K7)</f>
        <v>593174</v>
      </c>
      <c r="E7" s="91">
        <f>SUM(F7:G7)</f>
        <v>9984</v>
      </c>
      <c r="F7" s="91">
        <f>SUM(F$8:F$207)</f>
        <v>9984</v>
      </c>
      <c r="G7" s="91">
        <f>SUM(G$8:G$207)</f>
        <v>0</v>
      </c>
      <c r="H7" s="91">
        <f>SUM(I7:J7)</f>
        <v>41984</v>
      </c>
      <c r="I7" s="91">
        <f>SUM(I$8:I$207)</f>
        <v>34334</v>
      </c>
      <c r="J7" s="91">
        <f>SUM(J$8:J$207)</f>
        <v>7650</v>
      </c>
      <c r="K7" s="91">
        <f>SUM(L7:M7)</f>
        <v>541206</v>
      </c>
      <c r="L7" s="91">
        <f>SUM(L$8:L$207)</f>
        <v>121810</v>
      </c>
      <c r="M7" s="91">
        <f>SUM(M$8:M$207)</f>
        <v>419396</v>
      </c>
      <c r="N7" s="91">
        <f>SUM(O7,+V7,+AC7)</f>
        <v>595115</v>
      </c>
      <c r="O7" s="91">
        <f>SUM(P7:U7)</f>
        <v>166128</v>
      </c>
      <c r="P7" s="91">
        <f t="shared" ref="P7:U7" si="0">SUM(P$8:P$207)</f>
        <v>139505</v>
      </c>
      <c r="Q7" s="91">
        <f t="shared" si="0"/>
        <v>0</v>
      </c>
      <c r="R7" s="91">
        <f t="shared" si="0"/>
        <v>0</v>
      </c>
      <c r="S7" s="91">
        <f t="shared" si="0"/>
        <v>26623</v>
      </c>
      <c r="T7" s="91">
        <f t="shared" si="0"/>
        <v>0</v>
      </c>
      <c r="U7" s="91">
        <f t="shared" si="0"/>
        <v>0</v>
      </c>
      <c r="V7" s="91">
        <f>SUM(W7:AB7)</f>
        <v>427046</v>
      </c>
      <c r="W7" s="91">
        <f t="shared" ref="W7:AB7" si="1">SUM(W$8:W$207)</f>
        <v>381205</v>
      </c>
      <c r="X7" s="91">
        <f t="shared" si="1"/>
        <v>0</v>
      </c>
      <c r="Y7" s="91">
        <f t="shared" si="1"/>
        <v>0</v>
      </c>
      <c r="Z7" s="91">
        <f t="shared" si="1"/>
        <v>45841</v>
      </c>
      <c r="AA7" s="91">
        <f t="shared" si="1"/>
        <v>0</v>
      </c>
      <c r="AB7" s="91">
        <f t="shared" si="1"/>
        <v>0</v>
      </c>
      <c r="AC7" s="91">
        <f>SUM(AD7:AE7)</f>
        <v>1941</v>
      </c>
      <c r="AD7" s="91">
        <f>SUM(AD$8:AD$207)</f>
        <v>1941</v>
      </c>
      <c r="AE7" s="91">
        <f>SUM(AE$8:AE$207)</f>
        <v>0</v>
      </c>
      <c r="AF7" s="91">
        <f>SUM(AG7:AI7)</f>
        <v>11201</v>
      </c>
      <c r="AG7" s="91">
        <f>SUM(AG$8:AG$207)</f>
        <v>11201</v>
      </c>
      <c r="AH7" s="91">
        <f>SUM(AH$8:AH$207)</f>
        <v>0</v>
      </c>
      <c r="AI7" s="91">
        <f>SUM(AI$8:AI$207)</f>
        <v>0</v>
      </c>
      <c r="AJ7" s="91">
        <f>SUM(AK7:AS7)</f>
        <v>11201</v>
      </c>
      <c r="AK7" s="91">
        <f t="shared" ref="AK7:AS7" si="2">SUM(AK$8:AK$207)</f>
        <v>0</v>
      </c>
      <c r="AL7" s="91">
        <f t="shared" si="2"/>
        <v>0</v>
      </c>
      <c r="AM7" s="91">
        <f t="shared" si="2"/>
        <v>8566</v>
      </c>
      <c r="AN7" s="91">
        <f t="shared" si="2"/>
        <v>1464</v>
      </c>
      <c r="AO7" s="91">
        <f t="shared" si="2"/>
        <v>0</v>
      </c>
      <c r="AP7" s="91">
        <f t="shared" si="2"/>
        <v>34</v>
      </c>
      <c r="AQ7" s="91">
        <f t="shared" si="2"/>
        <v>305</v>
      </c>
      <c r="AR7" s="91">
        <f t="shared" si="2"/>
        <v>45</v>
      </c>
      <c r="AS7" s="91">
        <f t="shared" si="2"/>
        <v>787</v>
      </c>
      <c r="AT7" s="91">
        <f>SUM(AU7:AY7)</f>
        <v>114</v>
      </c>
      <c r="AU7" s="91">
        <f>SUM(AU$8:AU$207)</f>
        <v>0</v>
      </c>
      <c r="AV7" s="91">
        <f>SUM(AV$8:AV$207)</f>
        <v>0</v>
      </c>
      <c r="AW7" s="91">
        <f>SUM(AW$8:AW$207)</f>
        <v>114</v>
      </c>
      <c r="AX7" s="91">
        <f>SUM(AX$8:AX$207)</f>
        <v>0</v>
      </c>
      <c r="AY7" s="91">
        <f>SUM(AY$8:AY$207)</f>
        <v>0</v>
      </c>
      <c r="AZ7" s="91">
        <f>SUM(BA7:BC7)</f>
        <v>1144</v>
      </c>
      <c r="BA7" s="91">
        <f>SUM(BA$8:BA$207)</f>
        <v>1144</v>
      </c>
      <c r="BB7" s="91">
        <f>SUM(BB$8:BB$207)</f>
        <v>0</v>
      </c>
      <c r="BC7" s="91">
        <f>SUM(BC$8:BC$207)</f>
        <v>0</v>
      </c>
    </row>
    <row r="8" spans="1:55" ht="13.5" customHeight="1">
      <c r="A8" s="98" t="s">
        <v>20</v>
      </c>
      <c r="B8" s="96" t="s">
        <v>260</v>
      </c>
      <c r="C8" s="85" t="s">
        <v>261</v>
      </c>
      <c r="D8" s="87">
        <f>SUM(E8,+H8,+K8)</f>
        <v>53922</v>
      </c>
      <c r="E8" s="87">
        <f>SUM(F8:G8)</f>
        <v>0</v>
      </c>
      <c r="F8" s="87">
        <v>0</v>
      </c>
      <c r="G8" s="87">
        <v>0</v>
      </c>
      <c r="H8" s="87">
        <f>SUM(I8:J8)</f>
        <v>23993</v>
      </c>
      <c r="I8" s="87">
        <v>23993</v>
      </c>
      <c r="J8" s="87">
        <v>0</v>
      </c>
      <c r="K8" s="87">
        <f>SUM(L8:M8)</f>
        <v>29929</v>
      </c>
      <c r="L8" s="87">
        <v>0</v>
      </c>
      <c r="M8" s="87">
        <v>29929</v>
      </c>
      <c r="N8" s="87">
        <f>SUM(O8,+V8,+AC8)</f>
        <v>53922</v>
      </c>
      <c r="O8" s="87">
        <f>SUM(P8:U8)</f>
        <v>23993</v>
      </c>
      <c r="P8" s="87">
        <v>3356</v>
      </c>
      <c r="Q8" s="87">
        <v>0</v>
      </c>
      <c r="R8" s="87">
        <v>0</v>
      </c>
      <c r="S8" s="87">
        <v>20637</v>
      </c>
      <c r="T8" s="87">
        <v>0</v>
      </c>
      <c r="U8" s="87">
        <v>0</v>
      </c>
      <c r="V8" s="87">
        <f>SUM(W8:AB8)</f>
        <v>29929</v>
      </c>
      <c r="W8" s="87">
        <v>3513</v>
      </c>
      <c r="X8" s="87">
        <v>0</v>
      </c>
      <c r="Y8" s="87">
        <v>0</v>
      </c>
      <c r="Z8" s="87">
        <v>26416</v>
      </c>
      <c r="AA8" s="87">
        <v>0</v>
      </c>
      <c r="AB8" s="87">
        <v>0</v>
      </c>
      <c r="AC8" s="87">
        <f>SUM(AD8:AE8)</f>
        <v>0</v>
      </c>
      <c r="AD8" s="87">
        <v>0</v>
      </c>
      <c r="AE8" s="87">
        <v>0</v>
      </c>
      <c r="AF8" s="87">
        <f>SUM(AG8:AI8)</f>
        <v>174</v>
      </c>
      <c r="AG8" s="87">
        <v>174</v>
      </c>
      <c r="AH8" s="87">
        <v>0</v>
      </c>
      <c r="AI8" s="87">
        <v>0</v>
      </c>
      <c r="AJ8" s="87">
        <f>SUM(AK8:AS8)</f>
        <v>174</v>
      </c>
      <c r="AK8" s="87">
        <v>0</v>
      </c>
      <c r="AL8" s="87">
        <v>0</v>
      </c>
      <c r="AM8" s="87">
        <v>3</v>
      </c>
      <c r="AN8" s="87">
        <v>171</v>
      </c>
      <c r="AO8" s="87">
        <v>0</v>
      </c>
      <c r="AP8" s="87">
        <v>0</v>
      </c>
      <c r="AQ8" s="87">
        <v>0</v>
      </c>
      <c r="AR8" s="87">
        <v>0</v>
      </c>
      <c r="AS8" s="87">
        <v>0</v>
      </c>
      <c r="AT8" s="87">
        <f>SUM(AU8:AY8)</f>
        <v>0</v>
      </c>
      <c r="AU8" s="87">
        <v>0</v>
      </c>
      <c r="AV8" s="87">
        <v>0</v>
      </c>
      <c r="AW8" s="87">
        <v>0</v>
      </c>
      <c r="AX8" s="87">
        <v>0</v>
      </c>
      <c r="AY8" s="87">
        <v>0</v>
      </c>
      <c r="AZ8" s="87">
        <f>SUM(BA8:BC8)</f>
        <v>0</v>
      </c>
      <c r="BA8" s="87">
        <v>0</v>
      </c>
      <c r="BB8" s="87">
        <v>0</v>
      </c>
      <c r="BC8" s="87">
        <v>0</v>
      </c>
    </row>
    <row r="9" spans="1:55" ht="13.5" customHeight="1">
      <c r="A9" s="98" t="s">
        <v>20</v>
      </c>
      <c r="B9" s="96" t="s">
        <v>264</v>
      </c>
      <c r="C9" s="85" t="s">
        <v>265</v>
      </c>
      <c r="D9" s="87">
        <f>SUM(E9,+H9,+K9)</f>
        <v>27937</v>
      </c>
      <c r="E9" s="87">
        <f>SUM(F9:G9)</f>
        <v>0</v>
      </c>
      <c r="F9" s="87">
        <v>0</v>
      </c>
      <c r="G9" s="87">
        <v>0</v>
      </c>
      <c r="H9" s="87">
        <f>SUM(I9:J9)</f>
        <v>2026</v>
      </c>
      <c r="I9" s="87">
        <v>2026</v>
      </c>
      <c r="J9" s="87">
        <v>0</v>
      </c>
      <c r="K9" s="87">
        <f>SUM(L9:M9)</f>
        <v>25911</v>
      </c>
      <c r="L9" s="87">
        <v>8332</v>
      </c>
      <c r="M9" s="87">
        <v>17579</v>
      </c>
      <c r="N9" s="87">
        <f>SUM(O9,+V9,+AC9)</f>
        <v>27940</v>
      </c>
      <c r="O9" s="87">
        <f>SUM(P9:U9)</f>
        <v>10358</v>
      </c>
      <c r="P9" s="87">
        <v>9695</v>
      </c>
      <c r="Q9" s="87">
        <v>0</v>
      </c>
      <c r="R9" s="87">
        <v>0</v>
      </c>
      <c r="S9" s="87">
        <v>663</v>
      </c>
      <c r="T9" s="87">
        <v>0</v>
      </c>
      <c r="U9" s="87">
        <v>0</v>
      </c>
      <c r="V9" s="87">
        <f>SUM(W9:AB9)</f>
        <v>17579</v>
      </c>
      <c r="W9" s="87">
        <v>13726</v>
      </c>
      <c r="X9" s="87">
        <v>0</v>
      </c>
      <c r="Y9" s="87">
        <v>0</v>
      </c>
      <c r="Z9" s="87">
        <v>3853</v>
      </c>
      <c r="AA9" s="87">
        <v>0</v>
      </c>
      <c r="AB9" s="87">
        <v>0</v>
      </c>
      <c r="AC9" s="87">
        <f>SUM(AD9:AE9)</f>
        <v>3</v>
      </c>
      <c r="AD9" s="87">
        <v>3</v>
      </c>
      <c r="AE9" s="87">
        <v>0</v>
      </c>
      <c r="AF9" s="87">
        <f>SUM(AG9:AI9)</f>
        <v>521</v>
      </c>
      <c r="AG9" s="87">
        <v>521</v>
      </c>
      <c r="AH9" s="87">
        <v>0</v>
      </c>
      <c r="AI9" s="87">
        <v>0</v>
      </c>
      <c r="AJ9" s="87">
        <f>SUM(AK9:AS9)</f>
        <v>521</v>
      </c>
      <c r="AK9" s="87">
        <v>0</v>
      </c>
      <c r="AL9" s="87">
        <v>0</v>
      </c>
      <c r="AM9" s="87">
        <v>186</v>
      </c>
      <c r="AN9" s="87">
        <v>335</v>
      </c>
      <c r="AO9" s="87">
        <v>0</v>
      </c>
      <c r="AP9" s="87">
        <v>0</v>
      </c>
      <c r="AQ9" s="87">
        <v>0</v>
      </c>
      <c r="AR9" s="87">
        <v>0</v>
      </c>
      <c r="AS9" s="87">
        <v>0</v>
      </c>
      <c r="AT9" s="87">
        <f>SUM(AU9:AY9)</f>
        <v>0</v>
      </c>
      <c r="AU9" s="87">
        <v>0</v>
      </c>
      <c r="AV9" s="87">
        <v>0</v>
      </c>
      <c r="AW9" s="87">
        <v>0</v>
      </c>
      <c r="AX9" s="87">
        <v>0</v>
      </c>
      <c r="AY9" s="87">
        <v>0</v>
      </c>
      <c r="AZ9" s="87">
        <f>SUM(BA9:BC9)</f>
        <v>0</v>
      </c>
      <c r="BA9" s="87">
        <v>0</v>
      </c>
      <c r="BB9" s="87">
        <v>0</v>
      </c>
      <c r="BC9" s="87">
        <v>0</v>
      </c>
    </row>
    <row r="10" spans="1:55" ht="13.5" customHeight="1">
      <c r="A10" s="98" t="s">
        <v>20</v>
      </c>
      <c r="B10" s="96" t="s">
        <v>266</v>
      </c>
      <c r="C10" s="85" t="s">
        <v>267</v>
      </c>
      <c r="D10" s="87">
        <f>SUM(E10,+H10,+K10)</f>
        <v>15459</v>
      </c>
      <c r="E10" s="87">
        <f>SUM(F10:G10)</f>
        <v>0</v>
      </c>
      <c r="F10" s="87">
        <v>0</v>
      </c>
      <c r="G10" s="87">
        <v>0</v>
      </c>
      <c r="H10" s="87">
        <f>SUM(I10:J10)</f>
        <v>0</v>
      </c>
      <c r="I10" s="87">
        <v>0</v>
      </c>
      <c r="J10" s="87">
        <v>0</v>
      </c>
      <c r="K10" s="87">
        <f>SUM(L10:M10)</f>
        <v>15459</v>
      </c>
      <c r="L10" s="87">
        <v>2169</v>
      </c>
      <c r="M10" s="87">
        <v>13290</v>
      </c>
      <c r="N10" s="87">
        <f>SUM(O10,+V10,+AC10)</f>
        <v>15459</v>
      </c>
      <c r="O10" s="87">
        <f>SUM(P10:U10)</f>
        <v>2169</v>
      </c>
      <c r="P10" s="87">
        <v>2169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>SUM(W10:AB10)</f>
        <v>13290</v>
      </c>
      <c r="W10" s="87">
        <v>13290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f>SUM(AD10:AE10)</f>
        <v>0</v>
      </c>
      <c r="AD10" s="87">
        <v>0</v>
      </c>
      <c r="AE10" s="87">
        <v>0</v>
      </c>
      <c r="AF10" s="87">
        <f>SUM(AG10:AI10)</f>
        <v>0</v>
      </c>
      <c r="AG10" s="87">
        <v>0</v>
      </c>
      <c r="AH10" s="87">
        <v>0</v>
      </c>
      <c r="AI10" s="87">
        <v>0</v>
      </c>
      <c r="AJ10" s="87">
        <f>SUM(AK10:AS10)</f>
        <v>0</v>
      </c>
      <c r="AK10" s="87">
        <v>0</v>
      </c>
      <c r="AL10" s="87">
        <v>0</v>
      </c>
      <c r="AM10" s="87">
        <v>0</v>
      </c>
      <c r="AN10" s="87">
        <v>0</v>
      </c>
      <c r="AO10" s="87">
        <v>0</v>
      </c>
      <c r="AP10" s="87">
        <v>0</v>
      </c>
      <c r="AQ10" s="87">
        <v>0</v>
      </c>
      <c r="AR10" s="87">
        <v>0</v>
      </c>
      <c r="AS10" s="87">
        <v>0</v>
      </c>
      <c r="AT10" s="87">
        <f>SUM(AU10:AY10)</f>
        <v>0</v>
      </c>
      <c r="AU10" s="87">
        <v>0</v>
      </c>
      <c r="AV10" s="87">
        <v>0</v>
      </c>
      <c r="AW10" s="87">
        <v>0</v>
      </c>
      <c r="AX10" s="87">
        <v>0</v>
      </c>
      <c r="AY10" s="87">
        <v>0</v>
      </c>
      <c r="AZ10" s="87">
        <f>SUM(BA10:BC10)</f>
        <v>324</v>
      </c>
      <c r="BA10" s="87">
        <v>324</v>
      </c>
      <c r="BB10" s="87">
        <v>0</v>
      </c>
      <c r="BC10" s="87">
        <v>0</v>
      </c>
    </row>
    <row r="11" spans="1:55" ht="13.5" customHeight="1">
      <c r="A11" s="98" t="s">
        <v>20</v>
      </c>
      <c r="B11" s="96" t="s">
        <v>268</v>
      </c>
      <c r="C11" s="85" t="s">
        <v>269</v>
      </c>
      <c r="D11" s="87">
        <f>SUM(E11,+H11,+K11)</f>
        <v>45150</v>
      </c>
      <c r="E11" s="87">
        <f>SUM(F11:G11)</f>
        <v>0</v>
      </c>
      <c r="F11" s="87">
        <v>0</v>
      </c>
      <c r="G11" s="87">
        <v>0</v>
      </c>
      <c r="H11" s="87">
        <f>SUM(I11:J11)</f>
        <v>5</v>
      </c>
      <c r="I11" s="87">
        <v>5</v>
      </c>
      <c r="J11" s="87">
        <v>0</v>
      </c>
      <c r="K11" s="87">
        <f>SUM(L11:M11)</f>
        <v>45145</v>
      </c>
      <c r="L11" s="87">
        <v>11139</v>
      </c>
      <c r="M11" s="87">
        <v>34006</v>
      </c>
      <c r="N11" s="87">
        <f>SUM(O11,+V11,+AC11)</f>
        <v>45150</v>
      </c>
      <c r="O11" s="87">
        <f>SUM(P11:U11)</f>
        <v>11144</v>
      </c>
      <c r="P11" s="87">
        <v>11144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f>SUM(W11:AB11)</f>
        <v>34006</v>
      </c>
      <c r="W11" s="87">
        <v>34006</v>
      </c>
      <c r="X11" s="87">
        <v>0</v>
      </c>
      <c r="Y11" s="87">
        <v>0</v>
      </c>
      <c r="Z11" s="87">
        <v>0</v>
      </c>
      <c r="AA11" s="87">
        <v>0</v>
      </c>
      <c r="AB11" s="87">
        <v>0</v>
      </c>
      <c r="AC11" s="87">
        <f>SUM(AD11:AE11)</f>
        <v>0</v>
      </c>
      <c r="AD11" s="87">
        <v>0</v>
      </c>
      <c r="AE11" s="87">
        <v>0</v>
      </c>
      <c r="AF11" s="87">
        <f>SUM(AG11:AI11)</f>
        <v>72</v>
      </c>
      <c r="AG11" s="87">
        <v>72</v>
      </c>
      <c r="AH11" s="87">
        <v>0</v>
      </c>
      <c r="AI11" s="87">
        <v>0</v>
      </c>
      <c r="AJ11" s="87">
        <f>SUM(AK11:AS11)</f>
        <v>72</v>
      </c>
      <c r="AK11" s="87">
        <v>0</v>
      </c>
      <c r="AL11" s="87">
        <v>0</v>
      </c>
      <c r="AM11" s="87">
        <v>72</v>
      </c>
      <c r="AN11" s="87">
        <v>0</v>
      </c>
      <c r="AO11" s="87">
        <v>0</v>
      </c>
      <c r="AP11" s="87">
        <v>0</v>
      </c>
      <c r="AQ11" s="87">
        <v>0</v>
      </c>
      <c r="AR11" s="87">
        <v>0</v>
      </c>
      <c r="AS11" s="87">
        <v>0</v>
      </c>
      <c r="AT11" s="87">
        <f>SUM(AU11:AY11)</f>
        <v>10</v>
      </c>
      <c r="AU11" s="87">
        <v>0</v>
      </c>
      <c r="AV11" s="87">
        <v>0</v>
      </c>
      <c r="AW11" s="87">
        <v>10</v>
      </c>
      <c r="AX11" s="87">
        <v>0</v>
      </c>
      <c r="AY11" s="87">
        <v>0</v>
      </c>
      <c r="AZ11" s="87">
        <f>SUM(BA11:BC11)</f>
        <v>767</v>
      </c>
      <c r="BA11" s="87">
        <v>767</v>
      </c>
      <c r="BB11" s="87">
        <v>0</v>
      </c>
      <c r="BC11" s="87">
        <v>0</v>
      </c>
    </row>
    <row r="12" spans="1:55" ht="13.5" customHeight="1">
      <c r="A12" s="98" t="s">
        <v>20</v>
      </c>
      <c r="B12" s="96" t="s">
        <v>270</v>
      </c>
      <c r="C12" s="85" t="s">
        <v>271</v>
      </c>
      <c r="D12" s="87">
        <f>SUM(E12,+H12,+K12)</f>
        <v>101331</v>
      </c>
      <c r="E12" s="87">
        <f>SUM(F12:G12)</f>
        <v>9132</v>
      </c>
      <c r="F12" s="87">
        <v>9132</v>
      </c>
      <c r="G12" s="87">
        <v>0</v>
      </c>
      <c r="H12" s="87">
        <f>SUM(I12:J12)</f>
        <v>158</v>
      </c>
      <c r="I12" s="87">
        <v>158</v>
      </c>
      <c r="J12" s="87">
        <v>0</v>
      </c>
      <c r="K12" s="87">
        <f>SUM(L12:M12)</f>
        <v>92041</v>
      </c>
      <c r="L12" s="87">
        <v>31813</v>
      </c>
      <c r="M12" s="87">
        <v>60228</v>
      </c>
      <c r="N12" s="87">
        <f>SUM(O12,+V12,+AC12)</f>
        <v>101331</v>
      </c>
      <c r="O12" s="87">
        <f>SUM(P12:U12)</f>
        <v>41103</v>
      </c>
      <c r="P12" s="87">
        <v>41103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f>SUM(W12:AB12)</f>
        <v>60228</v>
      </c>
      <c r="W12" s="87">
        <v>54447</v>
      </c>
      <c r="X12" s="87">
        <v>0</v>
      </c>
      <c r="Y12" s="87">
        <v>0</v>
      </c>
      <c r="Z12" s="87">
        <v>5781</v>
      </c>
      <c r="AA12" s="87">
        <v>0</v>
      </c>
      <c r="AB12" s="87">
        <v>0</v>
      </c>
      <c r="AC12" s="87">
        <f>SUM(AD12:AE12)</f>
        <v>0</v>
      </c>
      <c r="AD12" s="87">
        <v>0</v>
      </c>
      <c r="AE12" s="87">
        <v>0</v>
      </c>
      <c r="AF12" s="87">
        <f>SUM(AG12:AI12)</f>
        <v>3298</v>
      </c>
      <c r="AG12" s="87">
        <v>3298</v>
      </c>
      <c r="AH12" s="87">
        <v>0</v>
      </c>
      <c r="AI12" s="87">
        <v>0</v>
      </c>
      <c r="AJ12" s="87">
        <f>SUM(AK12:AS12)</f>
        <v>3298</v>
      </c>
      <c r="AK12" s="87">
        <v>0</v>
      </c>
      <c r="AL12" s="87">
        <v>0</v>
      </c>
      <c r="AM12" s="87">
        <v>2437</v>
      </c>
      <c r="AN12" s="87">
        <v>861</v>
      </c>
      <c r="AO12" s="87">
        <v>0</v>
      </c>
      <c r="AP12" s="87">
        <v>0</v>
      </c>
      <c r="AQ12" s="87">
        <v>0</v>
      </c>
      <c r="AR12" s="87">
        <v>0</v>
      </c>
      <c r="AS12" s="87">
        <v>0</v>
      </c>
      <c r="AT12" s="87">
        <f>SUM(AU12:AY12)</f>
        <v>104</v>
      </c>
      <c r="AU12" s="87">
        <v>0</v>
      </c>
      <c r="AV12" s="87">
        <v>0</v>
      </c>
      <c r="AW12" s="87">
        <v>104</v>
      </c>
      <c r="AX12" s="87">
        <v>0</v>
      </c>
      <c r="AY12" s="87">
        <v>0</v>
      </c>
      <c r="AZ12" s="87">
        <f>SUM(BA12:BC12)</f>
        <v>0</v>
      </c>
      <c r="BA12" s="87">
        <v>0</v>
      </c>
      <c r="BB12" s="87">
        <v>0</v>
      </c>
      <c r="BC12" s="87">
        <v>0</v>
      </c>
    </row>
    <row r="13" spans="1:55" ht="13.5" customHeight="1">
      <c r="A13" s="98" t="s">
        <v>20</v>
      </c>
      <c r="B13" s="96" t="s">
        <v>272</v>
      </c>
      <c r="C13" s="85" t="s">
        <v>273</v>
      </c>
      <c r="D13" s="87">
        <f>SUM(E13,+H13,+K13)</f>
        <v>95074</v>
      </c>
      <c r="E13" s="87">
        <f>SUM(F13:G13)</f>
        <v>0</v>
      </c>
      <c r="F13" s="87">
        <v>0</v>
      </c>
      <c r="G13" s="87">
        <v>0</v>
      </c>
      <c r="H13" s="87">
        <f>SUM(I13:J13)</f>
        <v>98</v>
      </c>
      <c r="I13" s="87">
        <v>98</v>
      </c>
      <c r="J13" s="87">
        <v>0</v>
      </c>
      <c r="K13" s="87">
        <f>SUM(L13:M13)</f>
        <v>94976</v>
      </c>
      <c r="L13" s="87">
        <v>23465</v>
      </c>
      <c r="M13" s="87">
        <v>71511</v>
      </c>
      <c r="N13" s="87">
        <f>SUM(O13,+V13,+AC13)</f>
        <v>95282</v>
      </c>
      <c r="O13" s="87">
        <f>SUM(P13:U13)</f>
        <v>23563</v>
      </c>
      <c r="P13" s="87">
        <v>23563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f>SUM(W13:AB13)</f>
        <v>71511</v>
      </c>
      <c r="W13" s="87">
        <v>71511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f>SUM(AD13:AE13)</f>
        <v>208</v>
      </c>
      <c r="AD13" s="87">
        <v>208</v>
      </c>
      <c r="AE13" s="87">
        <v>0</v>
      </c>
      <c r="AF13" s="87">
        <f>SUM(AG13:AI13)</f>
        <v>1929</v>
      </c>
      <c r="AG13" s="87">
        <v>1929</v>
      </c>
      <c r="AH13" s="87">
        <v>0</v>
      </c>
      <c r="AI13" s="87">
        <v>0</v>
      </c>
      <c r="AJ13" s="87">
        <f>SUM(AK13:AS13)</f>
        <v>1929</v>
      </c>
      <c r="AK13" s="87">
        <v>0</v>
      </c>
      <c r="AL13" s="87">
        <v>0</v>
      </c>
      <c r="AM13" s="87">
        <v>1910</v>
      </c>
      <c r="AN13" s="87">
        <v>0</v>
      </c>
      <c r="AO13" s="87">
        <v>0</v>
      </c>
      <c r="AP13" s="87">
        <v>0</v>
      </c>
      <c r="AQ13" s="87">
        <v>0</v>
      </c>
      <c r="AR13" s="87">
        <v>19</v>
      </c>
      <c r="AS13" s="87">
        <v>0</v>
      </c>
      <c r="AT13" s="87">
        <f>SUM(AU13:AY13)</f>
        <v>0</v>
      </c>
      <c r="AU13" s="87">
        <v>0</v>
      </c>
      <c r="AV13" s="87">
        <v>0</v>
      </c>
      <c r="AW13" s="87">
        <v>0</v>
      </c>
      <c r="AX13" s="87">
        <v>0</v>
      </c>
      <c r="AY13" s="87">
        <v>0</v>
      </c>
      <c r="AZ13" s="87">
        <f>SUM(BA13:BC13)</f>
        <v>0</v>
      </c>
      <c r="BA13" s="87">
        <v>0</v>
      </c>
      <c r="BB13" s="87">
        <v>0</v>
      </c>
      <c r="BC13" s="87">
        <v>0</v>
      </c>
    </row>
    <row r="14" spans="1:55" ht="13.5" customHeight="1">
      <c r="A14" s="98" t="s">
        <v>20</v>
      </c>
      <c r="B14" s="96" t="s">
        <v>274</v>
      </c>
      <c r="C14" s="85" t="s">
        <v>275</v>
      </c>
      <c r="D14" s="87">
        <f>SUM(E14,+H14,+K14)</f>
        <v>20448</v>
      </c>
      <c r="E14" s="87">
        <f>SUM(F14:G14)</f>
        <v>0</v>
      </c>
      <c r="F14" s="87">
        <v>0</v>
      </c>
      <c r="G14" s="87">
        <v>0</v>
      </c>
      <c r="H14" s="87">
        <f>SUM(I14:J14)</f>
        <v>0</v>
      </c>
      <c r="I14" s="87">
        <v>0</v>
      </c>
      <c r="J14" s="87">
        <v>0</v>
      </c>
      <c r="K14" s="87">
        <f>SUM(L14:M14)</f>
        <v>20448</v>
      </c>
      <c r="L14" s="87">
        <v>5153</v>
      </c>
      <c r="M14" s="87">
        <v>15295</v>
      </c>
      <c r="N14" s="87">
        <f>SUM(O14,+V14,+AC14)</f>
        <v>20462</v>
      </c>
      <c r="O14" s="87">
        <f>SUM(P14:U14)</f>
        <v>5153</v>
      </c>
      <c r="P14" s="87">
        <v>5153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15295</v>
      </c>
      <c r="W14" s="87">
        <v>15295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14</v>
      </c>
      <c r="AD14" s="87">
        <v>14</v>
      </c>
      <c r="AE14" s="87">
        <v>0</v>
      </c>
      <c r="AF14" s="87">
        <f>SUM(AG14:AI14)</f>
        <v>473</v>
      </c>
      <c r="AG14" s="87">
        <v>473</v>
      </c>
      <c r="AH14" s="87">
        <v>0</v>
      </c>
      <c r="AI14" s="87">
        <v>0</v>
      </c>
      <c r="AJ14" s="87">
        <f>SUM(AK14:AS14)</f>
        <v>473</v>
      </c>
      <c r="AK14" s="87">
        <v>0</v>
      </c>
      <c r="AL14" s="87">
        <v>0</v>
      </c>
      <c r="AM14" s="87">
        <v>473</v>
      </c>
      <c r="AN14" s="87">
        <v>0</v>
      </c>
      <c r="AO14" s="87">
        <v>0</v>
      </c>
      <c r="AP14" s="87">
        <v>0</v>
      </c>
      <c r="AQ14" s="87">
        <v>0</v>
      </c>
      <c r="AR14" s="87">
        <v>0</v>
      </c>
      <c r="AS14" s="87">
        <v>0</v>
      </c>
      <c r="AT14" s="87">
        <f>SUM(AU14:AY14)</f>
        <v>0</v>
      </c>
      <c r="AU14" s="87">
        <v>0</v>
      </c>
      <c r="AV14" s="87">
        <v>0</v>
      </c>
      <c r="AW14" s="87">
        <v>0</v>
      </c>
      <c r="AX14" s="87">
        <v>0</v>
      </c>
      <c r="AY14" s="87">
        <v>0</v>
      </c>
      <c r="AZ14" s="87">
        <f>SUM(BA14:BC14)</f>
        <v>0</v>
      </c>
      <c r="BA14" s="87">
        <v>0</v>
      </c>
      <c r="BB14" s="87">
        <v>0</v>
      </c>
      <c r="BC14" s="87">
        <v>0</v>
      </c>
    </row>
    <row r="15" spans="1:55" ht="13.5" customHeight="1">
      <c r="A15" s="98" t="s">
        <v>20</v>
      </c>
      <c r="B15" s="96" t="s">
        <v>276</v>
      </c>
      <c r="C15" s="85" t="s">
        <v>277</v>
      </c>
      <c r="D15" s="87">
        <f>SUM(E15,+H15,+K15)</f>
        <v>30129</v>
      </c>
      <c r="E15" s="87">
        <f>SUM(F15:G15)</f>
        <v>0</v>
      </c>
      <c r="F15" s="87">
        <v>0</v>
      </c>
      <c r="G15" s="87">
        <v>0</v>
      </c>
      <c r="H15" s="87">
        <f>SUM(I15:J15)</f>
        <v>0</v>
      </c>
      <c r="I15" s="87">
        <v>0</v>
      </c>
      <c r="J15" s="87">
        <v>0</v>
      </c>
      <c r="K15" s="87">
        <f>SUM(L15:M15)</f>
        <v>30129</v>
      </c>
      <c r="L15" s="87">
        <v>7286</v>
      </c>
      <c r="M15" s="87">
        <v>22843</v>
      </c>
      <c r="N15" s="87">
        <f>SUM(O15,+V15,+AC15)</f>
        <v>30324</v>
      </c>
      <c r="O15" s="87">
        <f>SUM(P15:U15)</f>
        <v>7286</v>
      </c>
      <c r="P15" s="87">
        <v>7286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f>SUM(W15:AB15)</f>
        <v>22843</v>
      </c>
      <c r="W15" s="87">
        <v>22843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f>SUM(AD15:AE15)</f>
        <v>195</v>
      </c>
      <c r="AD15" s="87">
        <v>195</v>
      </c>
      <c r="AE15" s="87">
        <v>0</v>
      </c>
      <c r="AF15" s="87">
        <f>SUM(AG15:AI15)</f>
        <v>54</v>
      </c>
      <c r="AG15" s="87">
        <v>54</v>
      </c>
      <c r="AH15" s="87">
        <v>0</v>
      </c>
      <c r="AI15" s="87">
        <v>0</v>
      </c>
      <c r="AJ15" s="87">
        <f>SUM(AK15:AS15)</f>
        <v>54</v>
      </c>
      <c r="AK15" s="87">
        <v>0</v>
      </c>
      <c r="AL15" s="87">
        <v>0</v>
      </c>
      <c r="AM15" s="87">
        <v>0</v>
      </c>
      <c r="AN15" s="87">
        <v>0</v>
      </c>
      <c r="AO15" s="87">
        <v>0</v>
      </c>
      <c r="AP15" s="87">
        <v>0</v>
      </c>
      <c r="AQ15" s="87">
        <v>28</v>
      </c>
      <c r="AR15" s="87">
        <v>26</v>
      </c>
      <c r="AS15" s="87">
        <v>0</v>
      </c>
      <c r="AT15" s="87">
        <f>SUM(AU15:AY15)</f>
        <v>0</v>
      </c>
      <c r="AU15" s="87">
        <v>0</v>
      </c>
      <c r="AV15" s="87">
        <v>0</v>
      </c>
      <c r="AW15" s="87">
        <v>0</v>
      </c>
      <c r="AX15" s="87">
        <v>0</v>
      </c>
      <c r="AY15" s="87">
        <v>0</v>
      </c>
      <c r="AZ15" s="87">
        <f>SUM(BA15:BC15)</f>
        <v>28</v>
      </c>
      <c r="BA15" s="87">
        <v>28</v>
      </c>
      <c r="BB15" s="87">
        <v>0</v>
      </c>
      <c r="BC15" s="87">
        <v>0</v>
      </c>
    </row>
    <row r="16" spans="1:55" ht="13.5" customHeight="1">
      <c r="A16" s="98" t="s">
        <v>20</v>
      </c>
      <c r="B16" s="96" t="s">
        <v>278</v>
      </c>
      <c r="C16" s="85" t="s">
        <v>279</v>
      </c>
      <c r="D16" s="87">
        <f>SUM(E16,+H16,+K16)</f>
        <v>14803</v>
      </c>
      <c r="E16" s="87">
        <f>SUM(F16:G16)</f>
        <v>0</v>
      </c>
      <c r="F16" s="87">
        <v>0</v>
      </c>
      <c r="G16" s="87">
        <v>0</v>
      </c>
      <c r="H16" s="87">
        <f>SUM(I16:J16)</f>
        <v>0</v>
      </c>
      <c r="I16" s="87">
        <v>0</v>
      </c>
      <c r="J16" s="87">
        <v>0</v>
      </c>
      <c r="K16" s="87">
        <f>SUM(L16:M16)</f>
        <v>14803</v>
      </c>
      <c r="L16" s="87">
        <v>5611</v>
      </c>
      <c r="M16" s="87">
        <v>9192</v>
      </c>
      <c r="N16" s="87">
        <f>SUM(O16,+V16,+AC16)</f>
        <v>16206</v>
      </c>
      <c r="O16" s="87">
        <f>SUM(P16:U16)</f>
        <v>5611</v>
      </c>
      <c r="P16" s="87">
        <v>5611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f>SUM(W16:AB16)</f>
        <v>9192</v>
      </c>
      <c r="W16" s="87">
        <v>9192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f>SUM(AD16:AE16)</f>
        <v>1403</v>
      </c>
      <c r="AD16" s="87">
        <v>1403</v>
      </c>
      <c r="AE16" s="87">
        <v>0</v>
      </c>
      <c r="AF16" s="87">
        <f>SUM(AG16:AI16)</f>
        <v>37</v>
      </c>
      <c r="AG16" s="87">
        <v>37</v>
      </c>
      <c r="AH16" s="87">
        <v>0</v>
      </c>
      <c r="AI16" s="87">
        <v>0</v>
      </c>
      <c r="AJ16" s="87">
        <f>SUM(AK16:AS16)</f>
        <v>37</v>
      </c>
      <c r="AK16" s="87">
        <v>0</v>
      </c>
      <c r="AL16" s="87">
        <v>0</v>
      </c>
      <c r="AM16" s="87">
        <v>37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0</v>
      </c>
      <c r="AT16" s="87">
        <f>SUM(AU16:AY16)</f>
        <v>0</v>
      </c>
      <c r="AU16" s="87">
        <v>0</v>
      </c>
      <c r="AV16" s="87">
        <v>0</v>
      </c>
      <c r="AW16" s="87">
        <v>0</v>
      </c>
      <c r="AX16" s="87">
        <v>0</v>
      </c>
      <c r="AY16" s="87">
        <v>0</v>
      </c>
      <c r="AZ16" s="87">
        <f>SUM(BA16:BC16)</f>
        <v>0</v>
      </c>
      <c r="BA16" s="87">
        <v>0</v>
      </c>
      <c r="BB16" s="87">
        <v>0</v>
      </c>
      <c r="BC16" s="87">
        <v>0</v>
      </c>
    </row>
    <row r="17" spans="1:55" ht="13.5" customHeight="1">
      <c r="A17" s="98" t="s">
        <v>20</v>
      </c>
      <c r="B17" s="96" t="s">
        <v>280</v>
      </c>
      <c r="C17" s="85" t="s">
        <v>281</v>
      </c>
      <c r="D17" s="87">
        <f>SUM(E17,+H17,+K17)</f>
        <v>2892</v>
      </c>
      <c r="E17" s="87">
        <f>SUM(F17:G17)</f>
        <v>0</v>
      </c>
      <c r="F17" s="87">
        <v>0</v>
      </c>
      <c r="G17" s="87">
        <v>0</v>
      </c>
      <c r="H17" s="87">
        <f>SUM(I17:J17)</f>
        <v>494</v>
      </c>
      <c r="I17" s="87">
        <v>494</v>
      </c>
      <c r="J17" s="87">
        <v>0</v>
      </c>
      <c r="K17" s="87">
        <f>SUM(L17:M17)</f>
        <v>2398</v>
      </c>
      <c r="L17" s="87">
        <v>0</v>
      </c>
      <c r="M17" s="87">
        <v>2398</v>
      </c>
      <c r="N17" s="87">
        <f>SUM(O17,+V17,+AC17)</f>
        <v>2892</v>
      </c>
      <c r="O17" s="87">
        <f>SUM(P17:U17)</f>
        <v>494</v>
      </c>
      <c r="P17" s="87">
        <v>0</v>
      </c>
      <c r="Q17" s="87">
        <v>0</v>
      </c>
      <c r="R17" s="87">
        <v>0</v>
      </c>
      <c r="S17" s="87">
        <v>494</v>
      </c>
      <c r="T17" s="87">
        <v>0</v>
      </c>
      <c r="U17" s="87">
        <v>0</v>
      </c>
      <c r="V17" s="87">
        <f>SUM(W17:AB17)</f>
        <v>2398</v>
      </c>
      <c r="W17" s="87">
        <v>0</v>
      </c>
      <c r="X17" s="87">
        <v>0</v>
      </c>
      <c r="Y17" s="87">
        <v>0</v>
      </c>
      <c r="Z17" s="87">
        <v>2398</v>
      </c>
      <c r="AA17" s="87">
        <v>0</v>
      </c>
      <c r="AB17" s="87">
        <v>0</v>
      </c>
      <c r="AC17" s="87">
        <f>SUM(AD17:AE17)</f>
        <v>0</v>
      </c>
      <c r="AD17" s="87">
        <v>0</v>
      </c>
      <c r="AE17" s="87">
        <v>0</v>
      </c>
      <c r="AF17" s="87">
        <f>SUM(AG17:AI17)</f>
        <v>0</v>
      </c>
      <c r="AG17" s="87">
        <v>0</v>
      </c>
      <c r="AH17" s="87">
        <v>0</v>
      </c>
      <c r="AI17" s="87">
        <v>0</v>
      </c>
      <c r="AJ17" s="87">
        <f>SUM(AK17:AS17)</f>
        <v>0</v>
      </c>
      <c r="AK17" s="87">
        <v>0</v>
      </c>
      <c r="AL17" s="87">
        <v>0</v>
      </c>
      <c r="AM17" s="87">
        <v>0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0</v>
      </c>
      <c r="AT17" s="87">
        <f>SUM(AU17:AY17)</f>
        <v>0</v>
      </c>
      <c r="AU17" s="87">
        <v>0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0</v>
      </c>
      <c r="BA17" s="87">
        <v>0</v>
      </c>
      <c r="BB17" s="87">
        <v>0</v>
      </c>
      <c r="BC17" s="87">
        <v>0</v>
      </c>
    </row>
    <row r="18" spans="1:55" ht="13.5" customHeight="1">
      <c r="A18" s="98" t="s">
        <v>20</v>
      </c>
      <c r="B18" s="96" t="s">
        <v>282</v>
      </c>
      <c r="C18" s="85" t="s">
        <v>283</v>
      </c>
      <c r="D18" s="87">
        <f>SUM(E18,+H18,+K18)</f>
        <v>82158</v>
      </c>
      <c r="E18" s="87">
        <f>SUM(F18:G18)</f>
        <v>0</v>
      </c>
      <c r="F18" s="87">
        <v>0</v>
      </c>
      <c r="G18" s="87">
        <v>0</v>
      </c>
      <c r="H18" s="87">
        <f>SUM(I18:J18)</f>
        <v>0</v>
      </c>
      <c r="I18" s="87">
        <v>0</v>
      </c>
      <c r="J18" s="87">
        <v>0</v>
      </c>
      <c r="K18" s="87">
        <f>SUM(L18:M18)</f>
        <v>82158</v>
      </c>
      <c r="L18" s="87">
        <v>13295</v>
      </c>
      <c r="M18" s="87">
        <v>68863</v>
      </c>
      <c r="N18" s="87">
        <f>SUM(O18,+V18,+AC18)</f>
        <v>82158</v>
      </c>
      <c r="O18" s="87">
        <f>SUM(P18:U18)</f>
        <v>13295</v>
      </c>
      <c r="P18" s="87">
        <v>13295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f>SUM(W18:AB18)</f>
        <v>68863</v>
      </c>
      <c r="W18" s="87">
        <v>68863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f>SUM(AD18:AE18)</f>
        <v>0</v>
      </c>
      <c r="AD18" s="87">
        <v>0</v>
      </c>
      <c r="AE18" s="87">
        <v>0</v>
      </c>
      <c r="AF18" s="87">
        <f>SUM(AG18:AI18)</f>
        <v>2461</v>
      </c>
      <c r="AG18" s="87">
        <v>2461</v>
      </c>
      <c r="AH18" s="87">
        <v>0</v>
      </c>
      <c r="AI18" s="87">
        <v>0</v>
      </c>
      <c r="AJ18" s="87">
        <f>SUM(AK18:AS18)</f>
        <v>2461</v>
      </c>
      <c r="AK18" s="87">
        <v>0</v>
      </c>
      <c r="AL18" s="87">
        <v>0</v>
      </c>
      <c r="AM18" s="87">
        <v>2461</v>
      </c>
      <c r="AN18" s="87">
        <v>0</v>
      </c>
      <c r="AO18" s="87">
        <v>0</v>
      </c>
      <c r="AP18" s="87">
        <v>0</v>
      </c>
      <c r="AQ18" s="87">
        <v>0</v>
      </c>
      <c r="AR18" s="87">
        <v>0</v>
      </c>
      <c r="AS18" s="87">
        <v>0</v>
      </c>
      <c r="AT18" s="87">
        <f>SUM(AU18:AY18)</f>
        <v>0</v>
      </c>
      <c r="AU18" s="87">
        <v>0</v>
      </c>
      <c r="AV18" s="87">
        <v>0</v>
      </c>
      <c r="AW18" s="87">
        <v>0</v>
      </c>
      <c r="AX18" s="87">
        <v>0</v>
      </c>
      <c r="AY18" s="87">
        <v>0</v>
      </c>
      <c r="AZ18" s="87">
        <f>SUM(BA18:BC18)</f>
        <v>0</v>
      </c>
      <c r="BA18" s="87">
        <v>0</v>
      </c>
      <c r="BB18" s="87">
        <v>0</v>
      </c>
      <c r="BC18" s="87">
        <v>0</v>
      </c>
    </row>
    <row r="19" spans="1:55" ht="13.5" customHeight="1">
      <c r="A19" s="98" t="s">
        <v>20</v>
      </c>
      <c r="B19" s="96" t="s">
        <v>284</v>
      </c>
      <c r="C19" s="85" t="s">
        <v>285</v>
      </c>
      <c r="D19" s="87">
        <f>SUM(E19,+H19,+K19)</f>
        <v>31424</v>
      </c>
      <c r="E19" s="87">
        <f>SUM(F19:G19)</f>
        <v>0</v>
      </c>
      <c r="F19" s="87">
        <v>0</v>
      </c>
      <c r="G19" s="87">
        <v>0</v>
      </c>
      <c r="H19" s="87">
        <f>SUM(I19:J19)</f>
        <v>1829</v>
      </c>
      <c r="I19" s="87">
        <v>1829</v>
      </c>
      <c r="J19" s="87">
        <v>0</v>
      </c>
      <c r="K19" s="87">
        <f>SUM(L19:M19)</f>
        <v>29595</v>
      </c>
      <c r="L19" s="87">
        <v>3112</v>
      </c>
      <c r="M19" s="87">
        <v>26483</v>
      </c>
      <c r="N19" s="87">
        <f>SUM(O19,+V19,+AC19)</f>
        <v>31424</v>
      </c>
      <c r="O19" s="87">
        <f>SUM(P19:U19)</f>
        <v>4941</v>
      </c>
      <c r="P19" s="87">
        <v>4934</v>
      </c>
      <c r="Q19" s="87">
        <v>0</v>
      </c>
      <c r="R19" s="87">
        <v>0</v>
      </c>
      <c r="S19" s="87">
        <v>7</v>
      </c>
      <c r="T19" s="87">
        <v>0</v>
      </c>
      <c r="U19" s="87">
        <v>0</v>
      </c>
      <c r="V19" s="87">
        <f>SUM(W19:AB19)</f>
        <v>26483</v>
      </c>
      <c r="W19" s="87">
        <v>26456</v>
      </c>
      <c r="X19" s="87">
        <v>0</v>
      </c>
      <c r="Y19" s="87">
        <v>0</v>
      </c>
      <c r="Z19" s="87">
        <v>27</v>
      </c>
      <c r="AA19" s="87">
        <v>0</v>
      </c>
      <c r="AB19" s="87">
        <v>0</v>
      </c>
      <c r="AC19" s="87">
        <f>SUM(AD19:AE19)</f>
        <v>0</v>
      </c>
      <c r="AD19" s="87">
        <v>0</v>
      </c>
      <c r="AE19" s="87">
        <v>0</v>
      </c>
      <c r="AF19" s="87">
        <f>SUM(AG19:AI19)</f>
        <v>871</v>
      </c>
      <c r="AG19" s="87">
        <v>871</v>
      </c>
      <c r="AH19" s="87">
        <v>0</v>
      </c>
      <c r="AI19" s="87">
        <v>0</v>
      </c>
      <c r="AJ19" s="87">
        <f>SUM(AK19:AS19)</f>
        <v>871</v>
      </c>
      <c r="AK19" s="87">
        <v>0</v>
      </c>
      <c r="AL19" s="87">
        <v>0</v>
      </c>
      <c r="AM19" s="87">
        <v>837</v>
      </c>
      <c r="AN19" s="87">
        <v>0</v>
      </c>
      <c r="AO19" s="87">
        <v>0</v>
      </c>
      <c r="AP19" s="87">
        <v>34</v>
      </c>
      <c r="AQ19" s="87">
        <v>0</v>
      </c>
      <c r="AR19" s="87">
        <v>0</v>
      </c>
      <c r="AS19" s="87">
        <v>0</v>
      </c>
      <c r="AT19" s="87">
        <f>SUM(AU19:AY19)</f>
        <v>0</v>
      </c>
      <c r="AU19" s="87">
        <v>0</v>
      </c>
      <c r="AV19" s="87">
        <v>0</v>
      </c>
      <c r="AW19" s="87">
        <v>0</v>
      </c>
      <c r="AX19" s="87">
        <v>0</v>
      </c>
      <c r="AY19" s="87">
        <v>0</v>
      </c>
      <c r="AZ19" s="87">
        <f>SUM(BA19:BC19)</f>
        <v>0</v>
      </c>
      <c r="BA19" s="87">
        <v>0</v>
      </c>
      <c r="BB19" s="87">
        <v>0</v>
      </c>
      <c r="BC19" s="87">
        <v>0</v>
      </c>
    </row>
    <row r="20" spans="1:55" ht="13.5" customHeight="1">
      <c r="A20" s="98" t="s">
        <v>20</v>
      </c>
      <c r="B20" s="96" t="s">
        <v>286</v>
      </c>
      <c r="C20" s="85" t="s">
        <v>287</v>
      </c>
      <c r="D20" s="87">
        <f>SUM(E20,+H20,+K20)</f>
        <v>20033</v>
      </c>
      <c r="E20" s="87">
        <f>SUM(F20:G20)</f>
        <v>0</v>
      </c>
      <c r="F20" s="87">
        <v>0</v>
      </c>
      <c r="G20" s="87">
        <v>0</v>
      </c>
      <c r="H20" s="87">
        <f>SUM(I20:J20)</f>
        <v>11003</v>
      </c>
      <c r="I20" s="87">
        <v>3353</v>
      </c>
      <c r="J20" s="87">
        <v>7650</v>
      </c>
      <c r="K20" s="87">
        <f>SUM(L20:M20)</f>
        <v>9030</v>
      </c>
      <c r="L20" s="87">
        <v>0</v>
      </c>
      <c r="M20" s="87">
        <v>9030</v>
      </c>
      <c r="N20" s="87">
        <f>SUM(O20,+V20,+AC20)</f>
        <v>20033</v>
      </c>
      <c r="O20" s="87">
        <f>SUM(P20:U20)</f>
        <v>3353</v>
      </c>
      <c r="P20" s="87">
        <v>3353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f>SUM(W20:AB20)</f>
        <v>16680</v>
      </c>
      <c r="W20" s="87">
        <v>16680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f>SUM(AD20:AE20)</f>
        <v>0</v>
      </c>
      <c r="AD20" s="87">
        <v>0</v>
      </c>
      <c r="AE20" s="87">
        <v>0</v>
      </c>
      <c r="AF20" s="87">
        <f>SUM(AG20:AI20)</f>
        <v>395</v>
      </c>
      <c r="AG20" s="87">
        <v>395</v>
      </c>
      <c r="AH20" s="87">
        <v>0</v>
      </c>
      <c r="AI20" s="87">
        <v>0</v>
      </c>
      <c r="AJ20" s="87">
        <f>SUM(AK20:AS20)</f>
        <v>395</v>
      </c>
      <c r="AK20" s="87">
        <v>0</v>
      </c>
      <c r="AL20" s="87">
        <v>0</v>
      </c>
      <c r="AM20" s="87">
        <v>0</v>
      </c>
      <c r="AN20" s="87">
        <v>0</v>
      </c>
      <c r="AO20" s="87">
        <v>0</v>
      </c>
      <c r="AP20" s="87">
        <v>0</v>
      </c>
      <c r="AQ20" s="87">
        <v>0</v>
      </c>
      <c r="AR20" s="87">
        <v>0</v>
      </c>
      <c r="AS20" s="87">
        <v>395</v>
      </c>
      <c r="AT20" s="87">
        <f>SUM(AU20:AY20)</f>
        <v>0</v>
      </c>
      <c r="AU20" s="87">
        <v>0</v>
      </c>
      <c r="AV20" s="87">
        <v>0</v>
      </c>
      <c r="AW20" s="87">
        <v>0</v>
      </c>
      <c r="AX20" s="87">
        <v>0</v>
      </c>
      <c r="AY20" s="87">
        <v>0</v>
      </c>
      <c r="AZ20" s="87">
        <f>SUM(BA20:BC20)</f>
        <v>0</v>
      </c>
      <c r="BA20" s="87">
        <v>0</v>
      </c>
      <c r="BB20" s="87">
        <v>0</v>
      </c>
      <c r="BC20" s="87">
        <v>0</v>
      </c>
    </row>
    <row r="21" spans="1:55" ht="13.5" customHeight="1">
      <c r="A21" s="98" t="s">
        <v>20</v>
      </c>
      <c r="B21" s="96" t="s">
        <v>288</v>
      </c>
      <c r="C21" s="85" t="s">
        <v>289</v>
      </c>
      <c r="D21" s="87">
        <f>SUM(E21,+H21,+K21)</f>
        <v>8276</v>
      </c>
      <c r="E21" s="87">
        <f>SUM(F21:G21)</f>
        <v>0</v>
      </c>
      <c r="F21" s="87">
        <v>0</v>
      </c>
      <c r="G21" s="87">
        <v>0</v>
      </c>
      <c r="H21" s="87">
        <f>SUM(I21:J21)</f>
        <v>0</v>
      </c>
      <c r="I21" s="87">
        <v>0</v>
      </c>
      <c r="J21" s="87">
        <v>0</v>
      </c>
      <c r="K21" s="87">
        <f>SUM(L21:M21)</f>
        <v>8276</v>
      </c>
      <c r="L21" s="87">
        <v>4068</v>
      </c>
      <c r="M21" s="87">
        <v>4208</v>
      </c>
      <c r="N21" s="87">
        <f>SUM(O21,+V21,+AC21)</f>
        <v>8276</v>
      </c>
      <c r="O21" s="87">
        <f>SUM(P21:U21)</f>
        <v>4068</v>
      </c>
      <c r="P21" s="87">
        <v>0</v>
      </c>
      <c r="Q21" s="87">
        <v>0</v>
      </c>
      <c r="R21" s="87">
        <v>0</v>
      </c>
      <c r="S21" s="87">
        <v>4068</v>
      </c>
      <c r="T21" s="87">
        <v>0</v>
      </c>
      <c r="U21" s="87">
        <v>0</v>
      </c>
      <c r="V21" s="87">
        <f>SUM(W21:AB21)</f>
        <v>4208</v>
      </c>
      <c r="W21" s="87">
        <v>0</v>
      </c>
      <c r="X21" s="87">
        <v>0</v>
      </c>
      <c r="Y21" s="87">
        <v>0</v>
      </c>
      <c r="Z21" s="87">
        <v>4208</v>
      </c>
      <c r="AA21" s="87">
        <v>0</v>
      </c>
      <c r="AB21" s="87">
        <v>0</v>
      </c>
      <c r="AC21" s="87">
        <f>SUM(AD21:AE21)</f>
        <v>0</v>
      </c>
      <c r="AD21" s="87">
        <v>0</v>
      </c>
      <c r="AE21" s="87">
        <v>0</v>
      </c>
      <c r="AF21" s="87">
        <f>SUM(AG21:AI21)</f>
        <v>0</v>
      </c>
      <c r="AG21" s="87">
        <v>0</v>
      </c>
      <c r="AH21" s="87">
        <v>0</v>
      </c>
      <c r="AI21" s="87">
        <v>0</v>
      </c>
      <c r="AJ21" s="87">
        <f>SUM(AK21:AS21)</f>
        <v>0</v>
      </c>
      <c r="AK21" s="87">
        <v>0</v>
      </c>
      <c r="AL21" s="87">
        <v>0</v>
      </c>
      <c r="AM21" s="87">
        <v>0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f>SUM(AU21:AY21)</f>
        <v>0</v>
      </c>
      <c r="AU21" s="87">
        <v>0</v>
      </c>
      <c r="AV21" s="87">
        <v>0</v>
      </c>
      <c r="AW21" s="87">
        <v>0</v>
      </c>
      <c r="AX21" s="87">
        <v>0</v>
      </c>
      <c r="AY21" s="87">
        <v>0</v>
      </c>
      <c r="AZ21" s="87">
        <f>SUM(BA21:BC21)</f>
        <v>0</v>
      </c>
      <c r="BA21" s="87">
        <v>0</v>
      </c>
      <c r="BB21" s="87">
        <v>0</v>
      </c>
      <c r="BC21" s="87">
        <v>0</v>
      </c>
    </row>
    <row r="22" spans="1:55" ht="13.5" customHeight="1">
      <c r="A22" s="98" t="s">
        <v>20</v>
      </c>
      <c r="B22" s="96" t="s">
        <v>290</v>
      </c>
      <c r="C22" s="85" t="s">
        <v>291</v>
      </c>
      <c r="D22" s="87">
        <f>SUM(E22,+H22,+K22)</f>
        <v>3391</v>
      </c>
      <c r="E22" s="87">
        <f>SUM(F22:G22)</f>
        <v>0</v>
      </c>
      <c r="F22" s="87">
        <v>0</v>
      </c>
      <c r="G22" s="87">
        <v>0</v>
      </c>
      <c r="H22" s="87">
        <f>SUM(I22:J22)</f>
        <v>890</v>
      </c>
      <c r="I22" s="87">
        <v>890</v>
      </c>
      <c r="J22" s="87">
        <v>0</v>
      </c>
      <c r="K22" s="87">
        <f>SUM(L22:M22)</f>
        <v>2501</v>
      </c>
      <c r="L22" s="87">
        <v>0</v>
      </c>
      <c r="M22" s="87">
        <v>2501</v>
      </c>
      <c r="N22" s="87">
        <f>SUM(O22,+V22,+AC22)</f>
        <v>3391</v>
      </c>
      <c r="O22" s="87">
        <f>SUM(P22:U22)</f>
        <v>890</v>
      </c>
      <c r="P22" s="87">
        <v>890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f>SUM(W22:AB22)</f>
        <v>2501</v>
      </c>
      <c r="W22" s="87">
        <v>2501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f>SUM(AD22:AE22)</f>
        <v>0</v>
      </c>
      <c r="AD22" s="87">
        <v>0</v>
      </c>
      <c r="AE22" s="87">
        <v>0</v>
      </c>
      <c r="AF22" s="87">
        <f>SUM(AG22:AI22)</f>
        <v>85</v>
      </c>
      <c r="AG22" s="87">
        <v>85</v>
      </c>
      <c r="AH22" s="87">
        <v>0</v>
      </c>
      <c r="AI22" s="87">
        <v>0</v>
      </c>
      <c r="AJ22" s="87">
        <f>SUM(AK22:AS22)</f>
        <v>85</v>
      </c>
      <c r="AK22" s="87">
        <v>0</v>
      </c>
      <c r="AL22" s="87">
        <v>0</v>
      </c>
      <c r="AM22" s="87">
        <v>1</v>
      </c>
      <c r="AN22" s="87">
        <v>84</v>
      </c>
      <c r="AO22" s="87">
        <v>0</v>
      </c>
      <c r="AP22" s="87">
        <v>0</v>
      </c>
      <c r="AQ22" s="87">
        <v>0</v>
      </c>
      <c r="AR22" s="87">
        <v>0</v>
      </c>
      <c r="AS22" s="87">
        <v>0</v>
      </c>
      <c r="AT22" s="87">
        <f>SUM(AU22:AY22)</f>
        <v>0</v>
      </c>
      <c r="AU22" s="87">
        <v>0</v>
      </c>
      <c r="AV22" s="87">
        <v>0</v>
      </c>
      <c r="AW22" s="87">
        <v>0</v>
      </c>
      <c r="AX22" s="87">
        <v>0</v>
      </c>
      <c r="AY22" s="87">
        <v>0</v>
      </c>
      <c r="AZ22" s="87">
        <f>SUM(BA22:BC22)</f>
        <v>0</v>
      </c>
      <c r="BA22" s="87">
        <v>0</v>
      </c>
      <c r="BB22" s="87">
        <v>0</v>
      </c>
      <c r="BC22" s="87">
        <v>0</v>
      </c>
    </row>
    <row r="23" spans="1:55" ht="13.5" customHeight="1">
      <c r="A23" s="98" t="s">
        <v>20</v>
      </c>
      <c r="B23" s="96" t="s">
        <v>292</v>
      </c>
      <c r="C23" s="85" t="s">
        <v>293</v>
      </c>
      <c r="D23" s="87">
        <f>SUM(E23,+H23,+K23)</f>
        <v>1029</v>
      </c>
      <c r="E23" s="87">
        <f>SUM(F23:G23)</f>
        <v>0</v>
      </c>
      <c r="F23" s="87">
        <v>0</v>
      </c>
      <c r="G23" s="87">
        <v>0</v>
      </c>
      <c r="H23" s="87">
        <f>SUM(I23:J23)</f>
        <v>403</v>
      </c>
      <c r="I23" s="87">
        <v>403</v>
      </c>
      <c r="J23" s="87">
        <v>0</v>
      </c>
      <c r="K23" s="87">
        <f>SUM(L23:M23)</f>
        <v>626</v>
      </c>
      <c r="L23" s="87">
        <v>0</v>
      </c>
      <c r="M23" s="87">
        <v>626</v>
      </c>
      <c r="N23" s="87">
        <f>SUM(O23,+V23,+AC23)</f>
        <v>1029</v>
      </c>
      <c r="O23" s="87">
        <f>SUM(P23:U23)</f>
        <v>403</v>
      </c>
      <c r="P23" s="87">
        <v>403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f>SUM(W23:AB23)</f>
        <v>626</v>
      </c>
      <c r="W23" s="87">
        <v>626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f>SUM(AD23:AE23)</f>
        <v>0</v>
      </c>
      <c r="AD23" s="87">
        <v>0</v>
      </c>
      <c r="AE23" s="87">
        <v>0</v>
      </c>
      <c r="AF23" s="87">
        <f>SUM(AG23:AI23)</f>
        <v>1</v>
      </c>
      <c r="AG23" s="87">
        <v>1</v>
      </c>
      <c r="AH23" s="87">
        <v>0</v>
      </c>
      <c r="AI23" s="87">
        <v>0</v>
      </c>
      <c r="AJ23" s="87">
        <f>SUM(AK23:AS23)</f>
        <v>1</v>
      </c>
      <c r="AK23" s="87">
        <v>0</v>
      </c>
      <c r="AL23" s="87">
        <v>0</v>
      </c>
      <c r="AM23" s="87">
        <v>1</v>
      </c>
      <c r="AN23" s="87">
        <v>0</v>
      </c>
      <c r="AO23" s="87">
        <v>0</v>
      </c>
      <c r="AP23" s="87">
        <v>0</v>
      </c>
      <c r="AQ23" s="87">
        <v>0</v>
      </c>
      <c r="AR23" s="87">
        <v>0</v>
      </c>
      <c r="AS23" s="87">
        <v>0</v>
      </c>
      <c r="AT23" s="87">
        <f>SUM(AU23:AY23)</f>
        <v>0</v>
      </c>
      <c r="AU23" s="87">
        <v>0</v>
      </c>
      <c r="AV23" s="87">
        <v>0</v>
      </c>
      <c r="AW23" s="87">
        <v>0</v>
      </c>
      <c r="AX23" s="87">
        <v>0</v>
      </c>
      <c r="AY23" s="87">
        <v>0</v>
      </c>
      <c r="AZ23" s="87">
        <f>SUM(BA23:BC23)</f>
        <v>25</v>
      </c>
      <c r="BA23" s="87">
        <v>25</v>
      </c>
      <c r="BB23" s="87">
        <v>0</v>
      </c>
      <c r="BC23" s="87">
        <v>0</v>
      </c>
    </row>
    <row r="24" spans="1:55" ht="13.5" customHeight="1">
      <c r="A24" s="98" t="s">
        <v>20</v>
      </c>
      <c r="B24" s="96" t="s">
        <v>294</v>
      </c>
      <c r="C24" s="85" t="s">
        <v>295</v>
      </c>
      <c r="D24" s="87">
        <f>SUM(E24,+H24,+K24)</f>
        <v>3003</v>
      </c>
      <c r="E24" s="87">
        <f>SUM(F24:G24)</f>
        <v>0</v>
      </c>
      <c r="F24" s="87">
        <v>0</v>
      </c>
      <c r="G24" s="87">
        <v>0</v>
      </c>
      <c r="H24" s="87">
        <f>SUM(I24:J24)</f>
        <v>936</v>
      </c>
      <c r="I24" s="87">
        <v>936</v>
      </c>
      <c r="J24" s="87">
        <v>0</v>
      </c>
      <c r="K24" s="87">
        <f>SUM(L24:M24)</f>
        <v>2067</v>
      </c>
      <c r="L24" s="87">
        <v>0</v>
      </c>
      <c r="M24" s="87">
        <v>2067</v>
      </c>
      <c r="N24" s="87">
        <f>SUM(O24,+V24,+AC24)</f>
        <v>3003</v>
      </c>
      <c r="O24" s="87">
        <f>SUM(P24:U24)</f>
        <v>936</v>
      </c>
      <c r="P24" s="87">
        <v>936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f>SUM(W24:AB24)</f>
        <v>2067</v>
      </c>
      <c r="W24" s="87">
        <v>2067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f>SUM(AD24:AE24)</f>
        <v>0</v>
      </c>
      <c r="AD24" s="87">
        <v>0</v>
      </c>
      <c r="AE24" s="87">
        <v>0</v>
      </c>
      <c r="AF24" s="87">
        <f>SUM(AG24:AI24)</f>
        <v>76</v>
      </c>
      <c r="AG24" s="87">
        <v>76</v>
      </c>
      <c r="AH24" s="87">
        <v>0</v>
      </c>
      <c r="AI24" s="87">
        <v>0</v>
      </c>
      <c r="AJ24" s="87">
        <f>SUM(AK24:AS24)</f>
        <v>76</v>
      </c>
      <c r="AK24" s="87">
        <v>0</v>
      </c>
      <c r="AL24" s="87">
        <v>0</v>
      </c>
      <c r="AM24" s="87">
        <v>1</v>
      </c>
      <c r="AN24" s="87">
        <v>0</v>
      </c>
      <c r="AO24" s="87">
        <v>0</v>
      </c>
      <c r="AP24" s="87">
        <v>0</v>
      </c>
      <c r="AQ24" s="87">
        <v>0</v>
      </c>
      <c r="AR24" s="87">
        <v>0</v>
      </c>
      <c r="AS24" s="87">
        <v>75</v>
      </c>
      <c r="AT24" s="87">
        <f>SUM(AU24:AY24)</f>
        <v>0</v>
      </c>
      <c r="AU24" s="87">
        <v>0</v>
      </c>
      <c r="AV24" s="87">
        <v>0</v>
      </c>
      <c r="AW24" s="87">
        <v>0</v>
      </c>
      <c r="AX24" s="87">
        <v>0</v>
      </c>
      <c r="AY24" s="87">
        <v>0</v>
      </c>
      <c r="AZ24" s="87">
        <f>SUM(BA24:BC24)</f>
        <v>0</v>
      </c>
      <c r="BA24" s="87">
        <v>0</v>
      </c>
      <c r="BB24" s="87">
        <v>0</v>
      </c>
      <c r="BC24" s="87">
        <v>0</v>
      </c>
    </row>
    <row r="25" spans="1:55" ht="13.5" customHeight="1">
      <c r="A25" s="98" t="s">
        <v>20</v>
      </c>
      <c r="B25" s="96" t="s">
        <v>296</v>
      </c>
      <c r="C25" s="85" t="s">
        <v>297</v>
      </c>
      <c r="D25" s="87">
        <f>SUM(E25,+H25,+K25)</f>
        <v>516</v>
      </c>
      <c r="E25" s="87">
        <f>SUM(F25:G25)</f>
        <v>0</v>
      </c>
      <c r="F25" s="87">
        <v>0</v>
      </c>
      <c r="G25" s="87">
        <v>0</v>
      </c>
      <c r="H25" s="87">
        <f>SUM(I25:J25)</f>
        <v>149</v>
      </c>
      <c r="I25" s="87">
        <v>149</v>
      </c>
      <c r="J25" s="87">
        <v>0</v>
      </c>
      <c r="K25" s="87">
        <f>SUM(L25:M25)</f>
        <v>367</v>
      </c>
      <c r="L25" s="87">
        <v>0</v>
      </c>
      <c r="M25" s="87">
        <v>367</v>
      </c>
      <c r="N25" s="87">
        <f>SUM(O25,+V25,+AC25)</f>
        <v>516</v>
      </c>
      <c r="O25" s="87">
        <f>SUM(P25:U25)</f>
        <v>149</v>
      </c>
      <c r="P25" s="87">
        <v>149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f>SUM(W25:AB25)</f>
        <v>367</v>
      </c>
      <c r="W25" s="87">
        <v>367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f>SUM(AD25:AE25)</f>
        <v>0</v>
      </c>
      <c r="AD25" s="87">
        <v>0</v>
      </c>
      <c r="AE25" s="87">
        <v>0</v>
      </c>
      <c r="AF25" s="87">
        <f>SUM(AG25:AI25)</f>
        <v>13</v>
      </c>
      <c r="AG25" s="87">
        <v>13</v>
      </c>
      <c r="AH25" s="87">
        <v>0</v>
      </c>
      <c r="AI25" s="87">
        <v>0</v>
      </c>
      <c r="AJ25" s="87">
        <f>SUM(AK25:AS25)</f>
        <v>13</v>
      </c>
      <c r="AK25" s="87">
        <v>0</v>
      </c>
      <c r="AL25" s="87">
        <v>0</v>
      </c>
      <c r="AM25" s="87">
        <v>0</v>
      </c>
      <c r="AN25" s="87">
        <v>13</v>
      </c>
      <c r="AO25" s="87">
        <v>0</v>
      </c>
      <c r="AP25" s="87">
        <v>0</v>
      </c>
      <c r="AQ25" s="87">
        <v>0</v>
      </c>
      <c r="AR25" s="87">
        <v>0</v>
      </c>
      <c r="AS25" s="87">
        <v>0</v>
      </c>
      <c r="AT25" s="87">
        <f>SUM(AU25:AY25)</f>
        <v>0</v>
      </c>
      <c r="AU25" s="87">
        <v>0</v>
      </c>
      <c r="AV25" s="87">
        <v>0</v>
      </c>
      <c r="AW25" s="87">
        <v>0</v>
      </c>
      <c r="AX25" s="87">
        <v>0</v>
      </c>
      <c r="AY25" s="87">
        <v>0</v>
      </c>
      <c r="AZ25" s="87">
        <f>SUM(BA25:BC25)</f>
        <v>0</v>
      </c>
      <c r="BA25" s="87">
        <v>0</v>
      </c>
      <c r="BB25" s="87">
        <v>0</v>
      </c>
      <c r="BC25" s="87">
        <v>0</v>
      </c>
    </row>
    <row r="26" spans="1:55" ht="13.5" customHeight="1">
      <c r="A26" s="98" t="s">
        <v>20</v>
      </c>
      <c r="B26" s="96" t="s">
        <v>298</v>
      </c>
      <c r="C26" s="85" t="s">
        <v>299</v>
      </c>
      <c r="D26" s="87">
        <f>SUM(E26,+H26,+K26)</f>
        <v>3912</v>
      </c>
      <c r="E26" s="87">
        <f>SUM(F26:G26)</f>
        <v>0</v>
      </c>
      <c r="F26" s="87">
        <v>0</v>
      </c>
      <c r="G26" s="87">
        <v>0</v>
      </c>
      <c r="H26" s="87">
        <f>SUM(I26:J26)</f>
        <v>0</v>
      </c>
      <c r="I26" s="87">
        <v>0</v>
      </c>
      <c r="J26" s="87">
        <v>0</v>
      </c>
      <c r="K26" s="87">
        <f>SUM(L26:M26)</f>
        <v>3912</v>
      </c>
      <c r="L26" s="87">
        <v>754</v>
      </c>
      <c r="M26" s="87">
        <v>3158</v>
      </c>
      <c r="N26" s="87">
        <f>SUM(O26,+V26,+AC26)</f>
        <v>3958</v>
      </c>
      <c r="O26" s="87">
        <f>SUM(P26:U26)</f>
        <v>754</v>
      </c>
      <c r="P26" s="87">
        <v>0</v>
      </c>
      <c r="Q26" s="87">
        <v>0</v>
      </c>
      <c r="R26" s="87">
        <v>0</v>
      </c>
      <c r="S26" s="87">
        <v>754</v>
      </c>
      <c r="T26" s="87">
        <v>0</v>
      </c>
      <c r="U26" s="87">
        <v>0</v>
      </c>
      <c r="V26" s="87">
        <f>SUM(W26:AB26)</f>
        <v>3158</v>
      </c>
      <c r="W26" s="87">
        <v>0</v>
      </c>
      <c r="X26" s="87">
        <v>0</v>
      </c>
      <c r="Y26" s="87">
        <v>0</v>
      </c>
      <c r="Z26" s="87">
        <v>3158</v>
      </c>
      <c r="AA26" s="87">
        <v>0</v>
      </c>
      <c r="AB26" s="87">
        <v>0</v>
      </c>
      <c r="AC26" s="87">
        <f>SUM(AD26:AE26)</f>
        <v>46</v>
      </c>
      <c r="AD26" s="87">
        <v>46</v>
      </c>
      <c r="AE26" s="87">
        <v>0</v>
      </c>
      <c r="AF26" s="87">
        <f>SUM(AG26:AI26)</f>
        <v>0</v>
      </c>
      <c r="AG26" s="87">
        <v>0</v>
      </c>
      <c r="AH26" s="87">
        <v>0</v>
      </c>
      <c r="AI26" s="87">
        <v>0</v>
      </c>
      <c r="AJ26" s="87">
        <f>SUM(AK26:AS26)</f>
        <v>0</v>
      </c>
      <c r="AK26" s="87">
        <v>0</v>
      </c>
      <c r="AL26" s="87">
        <v>0</v>
      </c>
      <c r="AM26" s="87">
        <v>0</v>
      </c>
      <c r="AN26" s="87">
        <v>0</v>
      </c>
      <c r="AO26" s="87">
        <v>0</v>
      </c>
      <c r="AP26" s="87">
        <v>0</v>
      </c>
      <c r="AQ26" s="87">
        <v>0</v>
      </c>
      <c r="AR26" s="87">
        <v>0</v>
      </c>
      <c r="AS26" s="87">
        <v>0</v>
      </c>
      <c r="AT26" s="87">
        <f>SUM(AU26:AY26)</f>
        <v>0</v>
      </c>
      <c r="AU26" s="87">
        <v>0</v>
      </c>
      <c r="AV26" s="87">
        <v>0</v>
      </c>
      <c r="AW26" s="87">
        <v>0</v>
      </c>
      <c r="AX26" s="87">
        <v>0</v>
      </c>
      <c r="AY26" s="87">
        <v>0</v>
      </c>
      <c r="AZ26" s="87">
        <f>SUM(BA26:BC26)</f>
        <v>0</v>
      </c>
      <c r="BA26" s="87">
        <v>0</v>
      </c>
      <c r="BB26" s="87">
        <v>0</v>
      </c>
      <c r="BC26" s="87">
        <v>0</v>
      </c>
    </row>
    <row r="27" spans="1:55" ht="13.5" customHeight="1">
      <c r="A27" s="98" t="s">
        <v>20</v>
      </c>
      <c r="B27" s="96" t="s">
        <v>300</v>
      </c>
      <c r="C27" s="85" t="s">
        <v>301</v>
      </c>
      <c r="D27" s="87">
        <f>SUM(E27,+H27,+K27)</f>
        <v>7765</v>
      </c>
      <c r="E27" s="87">
        <f>SUM(F27:G27)</f>
        <v>0</v>
      </c>
      <c r="F27" s="87">
        <v>0</v>
      </c>
      <c r="G27" s="87">
        <v>0</v>
      </c>
      <c r="H27" s="87">
        <f>SUM(I27:J27)</f>
        <v>0</v>
      </c>
      <c r="I27" s="87">
        <v>0</v>
      </c>
      <c r="J27" s="87">
        <v>0</v>
      </c>
      <c r="K27" s="87">
        <f>SUM(L27:M27)</f>
        <v>7765</v>
      </c>
      <c r="L27" s="87">
        <v>1255</v>
      </c>
      <c r="M27" s="87">
        <v>6510</v>
      </c>
      <c r="N27" s="87">
        <f>SUM(O27,+V27,+AC27)</f>
        <v>7804</v>
      </c>
      <c r="O27" s="87">
        <f>SUM(P27:U27)</f>
        <v>1255</v>
      </c>
      <c r="P27" s="87">
        <v>1255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f>SUM(W27:AB27)</f>
        <v>6510</v>
      </c>
      <c r="W27" s="87">
        <v>6510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f>SUM(AD27:AE27)</f>
        <v>39</v>
      </c>
      <c r="AD27" s="87">
        <v>39</v>
      </c>
      <c r="AE27" s="87">
        <v>0</v>
      </c>
      <c r="AF27" s="87">
        <f>SUM(AG27:AI27)</f>
        <v>239</v>
      </c>
      <c r="AG27" s="87">
        <v>239</v>
      </c>
      <c r="AH27" s="87">
        <v>0</v>
      </c>
      <c r="AI27" s="87">
        <v>0</v>
      </c>
      <c r="AJ27" s="87">
        <f>SUM(AK27:AS27)</f>
        <v>239</v>
      </c>
      <c r="AK27" s="87">
        <v>0</v>
      </c>
      <c r="AL27" s="87">
        <v>0</v>
      </c>
      <c r="AM27" s="87">
        <v>0</v>
      </c>
      <c r="AN27" s="87">
        <v>0</v>
      </c>
      <c r="AO27" s="87">
        <v>0</v>
      </c>
      <c r="AP27" s="87">
        <v>0</v>
      </c>
      <c r="AQ27" s="87">
        <v>239</v>
      </c>
      <c r="AR27" s="87">
        <v>0</v>
      </c>
      <c r="AS27" s="87">
        <v>0</v>
      </c>
      <c r="AT27" s="87">
        <f>SUM(AU27:AY27)</f>
        <v>0</v>
      </c>
      <c r="AU27" s="87">
        <v>0</v>
      </c>
      <c r="AV27" s="87">
        <v>0</v>
      </c>
      <c r="AW27" s="87">
        <v>0</v>
      </c>
      <c r="AX27" s="87">
        <v>0</v>
      </c>
      <c r="AY27" s="87">
        <v>0</v>
      </c>
      <c r="AZ27" s="87">
        <f>SUM(BA27:BC27)</f>
        <v>0</v>
      </c>
      <c r="BA27" s="87">
        <v>0</v>
      </c>
      <c r="BB27" s="87">
        <v>0</v>
      </c>
      <c r="BC27" s="87">
        <v>0</v>
      </c>
    </row>
    <row r="28" spans="1:55" ht="13.5" customHeight="1">
      <c r="A28" s="98" t="s">
        <v>20</v>
      </c>
      <c r="B28" s="96" t="s">
        <v>302</v>
      </c>
      <c r="C28" s="85" t="s">
        <v>303</v>
      </c>
      <c r="D28" s="87">
        <f>SUM(E28,+H28,+K28)</f>
        <v>4735</v>
      </c>
      <c r="E28" s="87">
        <f>SUM(F28:G28)</f>
        <v>0</v>
      </c>
      <c r="F28" s="87">
        <v>0</v>
      </c>
      <c r="G28" s="87">
        <v>0</v>
      </c>
      <c r="H28" s="87">
        <f>SUM(I28:J28)</f>
        <v>0</v>
      </c>
      <c r="I28" s="87">
        <v>0</v>
      </c>
      <c r="J28" s="87">
        <v>0</v>
      </c>
      <c r="K28" s="87">
        <f>SUM(L28:M28)</f>
        <v>4735</v>
      </c>
      <c r="L28" s="87">
        <v>1403</v>
      </c>
      <c r="M28" s="87">
        <v>3332</v>
      </c>
      <c r="N28" s="87">
        <f>SUM(O28,+V28,+AC28)</f>
        <v>4735</v>
      </c>
      <c r="O28" s="87">
        <f>SUM(P28:U28)</f>
        <v>1403</v>
      </c>
      <c r="P28" s="87">
        <v>1403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7">
        <f>SUM(W28:AB28)</f>
        <v>3332</v>
      </c>
      <c r="W28" s="87">
        <v>3332</v>
      </c>
      <c r="X28" s="87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f>SUM(AD28:AE28)</f>
        <v>0</v>
      </c>
      <c r="AD28" s="87">
        <v>0</v>
      </c>
      <c r="AE28" s="87">
        <v>0</v>
      </c>
      <c r="AF28" s="87">
        <f>SUM(AG28:AI28)</f>
        <v>147</v>
      </c>
      <c r="AG28" s="87">
        <v>147</v>
      </c>
      <c r="AH28" s="87">
        <v>0</v>
      </c>
      <c r="AI28" s="87">
        <v>0</v>
      </c>
      <c r="AJ28" s="87">
        <f>SUM(AK28:AS28)</f>
        <v>147</v>
      </c>
      <c r="AK28" s="87">
        <v>0</v>
      </c>
      <c r="AL28" s="87">
        <v>0</v>
      </c>
      <c r="AM28" s="87">
        <v>147</v>
      </c>
      <c r="AN28" s="87">
        <v>0</v>
      </c>
      <c r="AO28" s="87">
        <v>0</v>
      </c>
      <c r="AP28" s="87">
        <v>0</v>
      </c>
      <c r="AQ28" s="87">
        <v>0</v>
      </c>
      <c r="AR28" s="87">
        <v>0</v>
      </c>
      <c r="AS28" s="87">
        <v>0</v>
      </c>
      <c r="AT28" s="87">
        <f>SUM(AU28:AY28)</f>
        <v>0</v>
      </c>
      <c r="AU28" s="87">
        <v>0</v>
      </c>
      <c r="AV28" s="87">
        <v>0</v>
      </c>
      <c r="AW28" s="87">
        <v>0</v>
      </c>
      <c r="AX28" s="87">
        <v>0</v>
      </c>
      <c r="AY28" s="87">
        <v>0</v>
      </c>
      <c r="AZ28" s="87">
        <f>SUM(BA28:BC28)</f>
        <v>0</v>
      </c>
      <c r="BA28" s="87">
        <v>0</v>
      </c>
      <c r="BB28" s="87">
        <v>0</v>
      </c>
      <c r="BC28" s="87">
        <v>0</v>
      </c>
    </row>
    <row r="29" spans="1:55" ht="13.5" customHeight="1">
      <c r="A29" s="98" t="s">
        <v>20</v>
      </c>
      <c r="B29" s="96" t="s">
        <v>304</v>
      </c>
      <c r="C29" s="85" t="s">
        <v>305</v>
      </c>
      <c r="D29" s="87">
        <f>SUM(E29,+H29,+K29)</f>
        <v>14073</v>
      </c>
      <c r="E29" s="87">
        <f>SUM(F29:G29)</f>
        <v>0</v>
      </c>
      <c r="F29" s="87">
        <v>0</v>
      </c>
      <c r="G29" s="87">
        <v>0</v>
      </c>
      <c r="H29" s="87">
        <f>SUM(I29:J29)</f>
        <v>0</v>
      </c>
      <c r="I29" s="87">
        <v>0</v>
      </c>
      <c r="J29" s="87">
        <v>0</v>
      </c>
      <c r="K29" s="87">
        <f>SUM(L29:M29)</f>
        <v>14073</v>
      </c>
      <c r="L29" s="87">
        <v>2955</v>
      </c>
      <c r="M29" s="87">
        <v>11118</v>
      </c>
      <c r="N29" s="87">
        <f>SUM(O29,+V29,+AC29)</f>
        <v>14073</v>
      </c>
      <c r="O29" s="87">
        <f>SUM(P29:U29)</f>
        <v>2955</v>
      </c>
      <c r="P29" s="87">
        <v>2955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f>SUM(W29:AB29)</f>
        <v>11118</v>
      </c>
      <c r="W29" s="87">
        <v>11118</v>
      </c>
      <c r="X29" s="87">
        <v>0</v>
      </c>
      <c r="Y29" s="87">
        <v>0</v>
      </c>
      <c r="Z29" s="87">
        <v>0</v>
      </c>
      <c r="AA29" s="87">
        <v>0</v>
      </c>
      <c r="AB29" s="87">
        <v>0</v>
      </c>
      <c r="AC29" s="87">
        <f>SUM(AD29:AE29)</f>
        <v>0</v>
      </c>
      <c r="AD29" s="87">
        <v>0</v>
      </c>
      <c r="AE29" s="87">
        <v>0</v>
      </c>
      <c r="AF29" s="87">
        <f>SUM(AG29:AI29)</f>
        <v>312</v>
      </c>
      <c r="AG29" s="87">
        <v>312</v>
      </c>
      <c r="AH29" s="87">
        <v>0</v>
      </c>
      <c r="AI29" s="87">
        <v>0</v>
      </c>
      <c r="AJ29" s="87">
        <f>SUM(AK29:AS29)</f>
        <v>312</v>
      </c>
      <c r="AK29" s="87">
        <v>0</v>
      </c>
      <c r="AL29" s="87">
        <v>0</v>
      </c>
      <c r="AM29" s="87">
        <v>0</v>
      </c>
      <c r="AN29" s="87">
        <v>0</v>
      </c>
      <c r="AO29" s="87">
        <v>0</v>
      </c>
      <c r="AP29" s="87">
        <v>0</v>
      </c>
      <c r="AQ29" s="87">
        <v>0</v>
      </c>
      <c r="AR29" s="87">
        <v>0</v>
      </c>
      <c r="AS29" s="87">
        <v>312</v>
      </c>
      <c r="AT29" s="87">
        <f>SUM(AU29:AY29)</f>
        <v>0</v>
      </c>
      <c r="AU29" s="87">
        <v>0</v>
      </c>
      <c r="AV29" s="87">
        <v>0</v>
      </c>
      <c r="AW29" s="87">
        <v>0</v>
      </c>
      <c r="AX29" s="87">
        <v>0</v>
      </c>
      <c r="AY29" s="87">
        <v>0</v>
      </c>
      <c r="AZ29" s="87">
        <f>SUM(BA29:BC29)</f>
        <v>0</v>
      </c>
      <c r="BA29" s="87">
        <v>0</v>
      </c>
      <c r="BB29" s="87">
        <v>0</v>
      </c>
      <c r="BC29" s="87">
        <v>0</v>
      </c>
    </row>
    <row r="30" spans="1:55" ht="13.5" customHeight="1">
      <c r="A30" s="98" t="s">
        <v>20</v>
      </c>
      <c r="B30" s="96" t="s">
        <v>306</v>
      </c>
      <c r="C30" s="85" t="s">
        <v>307</v>
      </c>
      <c r="D30" s="87">
        <f>SUM(E30,+H30,+K30)</f>
        <v>5714</v>
      </c>
      <c r="E30" s="87">
        <f>SUM(F30:G30)</f>
        <v>852</v>
      </c>
      <c r="F30" s="87">
        <v>852</v>
      </c>
      <c r="G30" s="87">
        <v>0</v>
      </c>
      <c r="H30" s="87">
        <f>SUM(I30:J30)</f>
        <v>0</v>
      </c>
      <c r="I30" s="87">
        <v>0</v>
      </c>
      <c r="J30" s="87">
        <v>0</v>
      </c>
      <c r="K30" s="87">
        <f>SUM(L30:M30)</f>
        <v>4862</v>
      </c>
      <c r="L30" s="87">
        <v>0</v>
      </c>
      <c r="M30" s="87">
        <v>4862</v>
      </c>
      <c r="N30" s="87">
        <f>SUM(O30,+V30,+AC30)</f>
        <v>5747</v>
      </c>
      <c r="O30" s="87">
        <f>SUM(P30:U30)</f>
        <v>852</v>
      </c>
      <c r="P30" s="87">
        <v>852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f>SUM(W30:AB30)</f>
        <v>4862</v>
      </c>
      <c r="W30" s="87">
        <v>4862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f>SUM(AD30:AE30)</f>
        <v>33</v>
      </c>
      <c r="AD30" s="87">
        <v>33</v>
      </c>
      <c r="AE30" s="87">
        <v>0</v>
      </c>
      <c r="AF30" s="87">
        <f>SUM(AG30:AI30)</f>
        <v>43</v>
      </c>
      <c r="AG30" s="87">
        <v>43</v>
      </c>
      <c r="AH30" s="87">
        <v>0</v>
      </c>
      <c r="AI30" s="87">
        <v>0</v>
      </c>
      <c r="AJ30" s="87">
        <f>SUM(AK30:AS30)</f>
        <v>43</v>
      </c>
      <c r="AK30" s="87">
        <v>0</v>
      </c>
      <c r="AL30" s="87">
        <v>0</v>
      </c>
      <c r="AM30" s="87">
        <v>0</v>
      </c>
      <c r="AN30" s="87">
        <v>0</v>
      </c>
      <c r="AO30" s="87">
        <v>0</v>
      </c>
      <c r="AP30" s="87">
        <v>0</v>
      </c>
      <c r="AQ30" s="87">
        <v>38</v>
      </c>
      <c r="AR30" s="87">
        <v>0</v>
      </c>
      <c r="AS30" s="87">
        <v>5</v>
      </c>
      <c r="AT30" s="87">
        <f>SUM(AU30:AY30)</f>
        <v>0</v>
      </c>
      <c r="AU30" s="87">
        <v>0</v>
      </c>
      <c r="AV30" s="87">
        <v>0</v>
      </c>
      <c r="AW30" s="87">
        <v>0</v>
      </c>
      <c r="AX30" s="87">
        <v>0</v>
      </c>
      <c r="AY30" s="87">
        <v>0</v>
      </c>
      <c r="AZ30" s="87">
        <f>SUM(BA30:BC30)</f>
        <v>0</v>
      </c>
      <c r="BA30" s="87">
        <v>0</v>
      </c>
      <c r="BB30" s="87">
        <v>0</v>
      </c>
      <c r="BC30" s="87">
        <v>0</v>
      </c>
    </row>
    <row r="31" spans="1:55" ht="13.5" customHeight="1">
      <c r="A31" s="98"/>
      <c r="B31" s="96"/>
      <c r="C31" s="85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</row>
    <row r="32" spans="1:55" ht="13.5" customHeight="1">
      <c r="A32" s="98"/>
      <c r="B32" s="96"/>
      <c r="C32" s="85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</row>
    <row r="33" spans="1:55" ht="13.5" customHeight="1">
      <c r="A33" s="98"/>
      <c r="B33" s="96"/>
      <c r="C33" s="85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</row>
    <row r="34" spans="1:55" ht="13.5" customHeight="1">
      <c r="A34" s="98"/>
      <c r="B34" s="96"/>
      <c r="C34" s="85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</row>
    <row r="35" spans="1:55" ht="13.5" customHeight="1">
      <c r="A35" s="98"/>
      <c r="B35" s="96"/>
      <c r="C35" s="85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</row>
    <row r="36" spans="1:55" ht="13.5" customHeight="1">
      <c r="A36" s="98"/>
      <c r="B36" s="96"/>
      <c r="C36" s="85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</row>
    <row r="37" spans="1:55" ht="13.5" customHeight="1">
      <c r="A37" s="98"/>
      <c r="B37" s="96"/>
      <c r="C37" s="85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</row>
    <row r="38" spans="1:55" ht="13.5" customHeight="1">
      <c r="A38" s="98"/>
      <c r="B38" s="96"/>
      <c r="C38" s="85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</row>
    <row r="39" spans="1:55" ht="13.5" customHeight="1">
      <c r="A39" s="98"/>
      <c r="B39" s="96"/>
      <c r="C39" s="85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</row>
    <row r="40" spans="1:55" ht="13.5" customHeight="1">
      <c r="A40" s="98"/>
      <c r="B40" s="96"/>
      <c r="C40" s="85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</row>
    <row r="41" spans="1:55" ht="13.5" customHeight="1">
      <c r="A41" s="98"/>
      <c r="B41" s="96"/>
      <c r="C41" s="85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</row>
    <row r="42" spans="1:55" ht="13.5" customHeight="1">
      <c r="A42" s="98"/>
      <c r="B42" s="96"/>
      <c r="C42" s="85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</row>
    <row r="43" spans="1:55" ht="13.5" customHeight="1">
      <c r="A43" s="98"/>
      <c r="B43" s="96"/>
      <c r="C43" s="85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</row>
    <row r="44" spans="1:55" ht="13.5" customHeight="1">
      <c r="A44" s="98"/>
      <c r="B44" s="96"/>
      <c r="C44" s="85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</row>
    <row r="45" spans="1:55" ht="13.5" customHeight="1">
      <c r="A45" s="98"/>
      <c r="B45" s="96"/>
      <c r="C45" s="85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</row>
    <row r="46" spans="1:55" ht="13.5" customHeight="1">
      <c r="A46" s="98"/>
      <c r="B46" s="96"/>
      <c r="C46" s="85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</row>
    <row r="47" spans="1:55" ht="13.5" customHeight="1">
      <c r="A47" s="98"/>
      <c r="B47" s="96"/>
      <c r="C47" s="85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</row>
    <row r="48" spans="1:55" ht="13.5" customHeight="1">
      <c r="A48" s="98"/>
      <c r="B48" s="96"/>
      <c r="C48" s="85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</row>
    <row r="49" spans="1:55" ht="13.5" customHeight="1">
      <c r="A49" s="98"/>
      <c r="B49" s="96"/>
      <c r="C49" s="85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</row>
    <row r="50" spans="1:55" ht="13.5" customHeight="1">
      <c r="A50" s="98"/>
      <c r="B50" s="96"/>
      <c r="C50" s="85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</row>
    <row r="51" spans="1:55" ht="13.5" customHeight="1">
      <c r="A51" s="98"/>
      <c r="B51" s="96"/>
      <c r="C51" s="85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</row>
    <row r="52" spans="1:55" ht="13.5" customHeight="1">
      <c r="A52" s="98"/>
      <c r="B52" s="96"/>
      <c r="C52" s="85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</row>
    <row r="53" spans="1:55" ht="13.5" customHeight="1">
      <c r="A53" s="98"/>
      <c r="B53" s="96"/>
      <c r="C53" s="85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</row>
    <row r="54" spans="1:55" ht="13.5" customHeight="1">
      <c r="A54" s="98"/>
      <c r="B54" s="96"/>
      <c r="C54" s="8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</row>
    <row r="55" spans="1:55" ht="13.5" customHeight="1">
      <c r="A55" s="98"/>
      <c r="B55" s="96"/>
      <c r="C55" s="85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</row>
    <row r="56" spans="1:55" ht="13.5" customHeight="1">
      <c r="A56" s="98"/>
      <c r="B56" s="96"/>
      <c r="C56" s="85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</row>
    <row r="57" spans="1:55" ht="13.5" customHeight="1">
      <c r="A57" s="98"/>
      <c r="B57" s="96"/>
      <c r="C57" s="85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</row>
    <row r="58" spans="1:55" ht="13.5" customHeight="1">
      <c r="A58" s="98"/>
      <c r="B58" s="96"/>
      <c r="C58" s="85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</row>
    <row r="59" spans="1:55" ht="13.5" customHeight="1">
      <c r="A59" s="98"/>
      <c r="B59" s="96"/>
      <c r="C59" s="85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</row>
    <row r="60" spans="1:55" ht="13.5" customHeight="1">
      <c r="A60" s="98"/>
      <c r="B60" s="96"/>
      <c r="C60" s="85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</row>
    <row r="61" spans="1:55" ht="13.5" customHeight="1">
      <c r="A61" s="98"/>
      <c r="B61" s="96"/>
      <c r="C61" s="85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</row>
    <row r="62" spans="1:55" ht="13.5" customHeight="1">
      <c r="A62" s="98"/>
      <c r="B62" s="96"/>
      <c r="C62" s="8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</row>
    <row r="63" spans="1:55" ht="13.5" customHeight="1">
      <c r="A63" s="98"/>
      <c r="B63" s="96"/>
      <c r="C63" s="85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</row>
    <row r="64" spans="1:55" ht="13.5" customHeight="1">
      <c r="A64" s="98"/>
      <c r="B64" s="96"/>
      <c r="C64" s="85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</row>
    <row r="65" spans="1:55" ht="13.5" customHeight="1">
      <c r="A65" s="98"/>
      <c r="B65" s="96"/>
      <c r="C65" s="8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</row>
    <row r="66" spans="1:55" ht="13.5" customHeight="1">
      <c r="A66" s="98"/>
      <c r="B66" s="96"/>
      <c r="C66" s="85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</row>
    <row r="67" spans="1:55" ht="13.5" customHeight="1">
      <c r="A67" s="98"/>
      <c r="B67" s="96"/>
      <c r="C67" s="85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</row>
    <row r="68" spans="1:55" ht="13.5" customHeight="1">
      <c r="A68" s="98"/>
      <c r="B68" s="96"/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55" ht="13.5" customHeight="1">
      <c r="A69" s="98"/>
      <c r="B69" s="96"/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55" ht="13.5" customHeight="1">
      <c r="A70" s="98"/>
      <c r="B70" s="96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55" ht="13.5" customHeight="1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30">
    <sortCondition ref="A8:A30"/>
    <sortCondition ref="B8:B30"/>
    <sortCondition ref="C8:C30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29" man="1"/>
    <brk id="31" min="1" max="29" man="1"/>
    <brk id="45" min="1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2"/>
  <cols>
    <col min="1" max="1" width="4.77734375" style="3" customWidth="1"/>
    <col min="2" max="2" width="8.109375" style="3" customWidth="1"/>
    <col min="3" max="3" width="19.109375" style="3" customWidth="1"/>
    <col min="4" max="4" width="15.21875" style="3" customWidth="1"/>
    <col min="5" max="5" width="3.33203125" style="3" customWidth="1"/>
    <col min="6" max="6" width="3.88671875" style="3" customWidth="1"/>
    <col min="7" max="7" width="17" style="3" customWidth="1"/>
    <col min="8" max="10" width="15.88671875" style="3" customWidth="1"/>
    <col min="11" max="11" width="8" style="3" customWidth="1"/>
    <col min="12" max="13" width="15.88671875" style="3" customWidth="1"/>
    <col min="14" max="14" width="2.6640625" style="3" customWidth="1"/>
    <col min="15" max="26" width="8.88671875" style="3" customWidth="1"/>
    <col min="27" max="28" width="14.44140625" style="3" hidden="1" customWidth="1"/>
    <col min="29" max="29" width="3" style="3" hidden="1" customWidth="1"/>
    <col min="30" max="30" width="10.88671875" style="3" hidden="1" customWidth="1"/>
    <col min="31" max="31" width="8.88671875" style="3" hidden="1" customWidth="1"/>
    <col min="32" max="32" width="8.88671875" style="2" hidden="1" customWidth="1"/>
    <col min="33" max="33" width="5" style="2" hidden="1" customWidth="1"/>
    <col min="34" max="34" width="8.88671875" style="3" hidden="1" customWidth="1"/>
    <col min="35" max="35" width="4" style="3" hidden="1" customWidth="1"/>
    <col min="36" max="36" width="10" style="3" hidden="1" customWidth="1"/>
    <col min="37" max="16384" width="8.88671875" style="3" hidden="1"/>
  </cols>
  <sheetData>
    <row r="1" spans="1:36" ht="13.8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3.8" thickBot="1">
      <c r="J5" s="14"/>
      <c r="AF5" s="2">
        <f>+水洗化人口等!B5</f>
        <v>0</v>
      </c>
      <c r="AG5" s="2">
        <v>5</v>
      </c>
    </row>
    <row r="6" spans="1:36" ht="27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34000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34100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34202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34203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34204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34205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34207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34208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34209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34210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34211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34212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34213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34214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34215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34302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34304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34307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34309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 t="str">
        <f>+水洗化人口等!B26</f>
        <v>34368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 t="str">
        <f>+水洗化人口等!B27</f>
        <v>34369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 t="str">
        <f>+水洗化人口等!B28</f>
        <v>34431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 t="str">
        <f>+水洗化人口等!B29</f>
        <v>34462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 t="str">
        <f>+水洗化人口等!B30</f>
        <v>34545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>
        <f>+水洗化人口等!B31</f>
        <v>0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>
        <f>+水洗化人口等!B32</f>
        <v>0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>
        <f>+水洗化人口等!B33</f>
        <v>0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>
        <f>+水洗化人口等!B34</f>
        <v>0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>
        <f>+水洗化人口等!B35</f>
        <v>0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>
        <f>+水洗化人口等!B36</f>
        <v>0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>
        <f>+水洗化人口等!B37</f>
        <v>0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>
        <f>+水洗化人口等!B38</f>
        <v>0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>
        <f>+水洗化人口等!B39</f>
        <v>0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>
        <f>+水洗化人口等!B40</f>
        <v>0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>
        <f>+水洗化人口等!B41</f>
        <v>0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>
        <f>+水洗化人口等!B42</f>
        <v>0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>
        <f>+水洗化人口等!B43</f>
        <v>0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>
        <f>+水洗化人口等!B44</f>
        <v>0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>
        <f>+水洗化人口等!B45</f>
        <v>0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>
        <f>+水洗化人口等!B46</f>
        <v>0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>
        <f>+水洗化人口等!B47</f>
        <v>0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>
        <f>+水洗化人口等!B48</f>
        <v>0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>
        <f>+水洗化人口等!B49</f>
        <v>0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>
        <f>+水洗化人口等!B50</f>
        <v>0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>
        <f>+水洗化人口等!B51</f>
        <v>0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>
        <f>+水洗化人口等!B52</f>
        <v>0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>
        <f>+水洗化人口等!B53</f>
        <v>0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>
        <f>+水洗化人口等!B54</f>
        <v>0</v>
      </c>
      <c r="AG54" s="2">
        <v>54</v>
      </c>
    </row>
    <row r="55" spans="27:36">
      <c r="AD55" s="2"/>
      <c r="AF55" s="2">
        <f>+水洗化人口等!B55</f>
        <v>0</v>
      </c>
      <c r="AG55" s="2">
        <v>55</v>
      </c>
    </row>
    <row r="56" spans="27:36">
      <c r="AF56" s="2">
        <f>+水洗化人口等!B56</f>
        <v>0</v>
      </c>
      <c r="AG56" s="2">
        <v>56</v>
      </c>
    </row>
    <row r="57" spans="27:36">
      <c r="AF57" s="2">
        <f>+水洗化人口等!B57</f>
        <v>0</v>
      </c>
      <c r="AG57" s="2">
        <v>57</v>
      </c>
    </row>
    <row r="58" spans="27:36">
      <c r="AF58" s="2">
        <f>+水洗化人口等!B58</f>
        <v>0</v>
      </c>
      <c r="AG58" s="2">
        <v>58</v>
      </c>
    </row>
    <row r="59" spans="27:36">
      <c r="AF59" s="2">
        <f>+水洗化人口等!B59</f>
        <v>0</v>
      </c>
      <c r="AG59" s="2">
        <v>59</v>
      </c>
    </row>
    <row r="60" spans="27:36">
      <c r="AF60" s="2">
        <f>+水洗化人口等!B60</f>
        <v>0</v>
      </c>
      <c r="AG60" s="2">
        <v>60</v>
      </c>
    </row>
    <row r="61" spans="27:36">
      <c r="AF61" s="2">
        <f>+水洗化人口等!B61</f>
        <v>0</v>
      </c>
      <c r="AG61" s="2">
        <v>61</v>
      </c>
    </row>
    <row r="62" spans="27:36">
      <c r="AF62" s="2">
        <f>+水洗化人口等!B62</f>
        <v>0</v>
      </c>
      <c r="AG62" s="2">
        <v>62</v>
      </c>
    </row>
    <row r="63" spans="27:36">
      <c r="AF63" s="2">
        <f>+水洗化人口等!B63</f>
        <v>0</v>
      </c>
      <c r="AG63" s="2">
        <v>63</v>
      </c>
    </row>
    <row r="64" spans="27:36">
      <c r="AF64" s="2">
        <f>+水洗化人口等!B64</f>
        <v>0</v>
      </c>
      <c r="AG64" s="2">
        <v>64</v>
      </c>
    </row>
    <row r="65" spans="32:33">
      <c r="AF65" s="2">
        <f>+水洗化人口等!B65</f>
        <v>0</v>
      </c>
      <c r="AG65" s="2">
        <v>65</v>
      </c>
    </row>
    <row r="66" spans="32:33">
      <c r="AF66" s="2">
        <f>+水洗化人口等!B66</f>
        <v>0</v>
      </c>
      <c r="AG66" s="2">
        <v>66</v>
      </c>
    </row>
    <row r="67" spans="32:33">
      <c r="AF67" s="2">
        <f>+水洗化人口等!B67</f>
        <v>0</v>
      </c>
      <c r="AG67" s="2">
        <v>67</v>
      </c>
    </row>
    <row r="68" spans="32:33">
      <c r="AF68" s="2">
        <f>+水洗化人口等!B68</f>
        <v>0</v>
      </c>
      <c r="AG68" s="2">
        <v>68</v>
      </c>
    </row>
    <row r="69" spans="32:33">
      <c r="AF69" s="2">
        <f>+水洗化人口等!B69</f>
        <v>0</v>
      </c>
      <c r="AG69" s="2">
        <v>69</v>
      </c>
    </row>
    <row r="70" spans="32:33">
      <c r="AF70" s="2">
        <f>+水洗化人口等!B70</f>
        <v>0</v>
      </c>
      <c r="AG70" s="2">
        <v>70</v>
      </c>
    </row>
    <row r="71" spans="32:33">
      <c r="AF71" s="2">
        <f>+水洗化人口等!B71</f>
        <v>0</v>
      </c>
      <c r="AG71" s="2">
        <v>71</v>
      </c>
    </row>
    <row r="72" spans="32:33">
      <c r="AF72" s="2">
        <f>+水洗化人口等!B72</f>
        <v>0</v>
      </c>
      <c r="AG72" s="2">
        <v>72</v>
      </c>
    </row>
    <row r="73" spans="32:33">
      <c r="AF73" s="2">
        <f>+水洗化人口等!B73</f>
        <v>0</v>
      </c>
      <c r="AG73" s="2">
        <v>73</v>
      </c>
    </row>
    <row r="74" spans="32:33">
      <c r="AF74" s="2">
        <f>+水洗化人口等!B74</f>
        <v>0</v>
      </c>
      <c r="AG74" s="2">
        <v>74</v>
      </c>
    </row>
    <row r="75" spans="32:33">
      <c r="AF75" s="2">
        <f>+水洗化人口等!B75</f>
        <v>0</v>
      </c>
      <c r="AG75" s="2">
        <v>75</v>
      </c>
    </row>
    <row r="76" spans="32:33">
      <c r="AF76" s="2">
        <f>+水洗化人口等!B76</f>
        <v>0</v>
      </c>
      <c r="AG76" s="2">
        <v>76</v>
      </c>
    </row>
    <row r="77" spans="32:33">
      <c r="AF77" s="2">
        <f>+水洗化人口等!B77</f>
        <v>0</v>
      </c>
      <c r="AG77" s="2">
        <v>77</v>
      </c>
    </row>
    <row r="78" spans="32:33">
      <c r="AF78" s="2">
        <f>+水洗化人口等!B78</f>
        <v>0</v>
      </c>
      <c r="AG78" s="2">
        <v>78</v>
      </c>
    </row>
    <row r="79" spans="32:33">
      <c r="AF79" s="2">
        <f>+水洗化人口等!B79</f>
        <v>0</v>
      </c>
      <c r="AG79" s="2">
        <v>79</v>
      </c>
    </row>
    <row r="80" spans="32:33">
      <c r="AF80" s="2">
        <f>+水洗化人口等!B80</f>
        <v>0</v>
      </c>
      <c r="AG80" s="2">
        <v>80</v>
      </c>
    </row>
    <row r="81" spans="32:33">
      <c r="AF81" s="2">
        <f>+水洗化人口等!B81</f>
        <v>0</v>
      </c>
      <c r="AG81" s="2">
        <v>81</v>
      </c>
    </row>
    <row r="82" spans="32:33">
      <c r="AF82" s="2">
        <f>+水洗化人口等!B82</f>
        <v>0</v>
      </c>
      <c r="AG82" s="2">
        <v>82</v>
      </c>
    </row>
    <row r="83" spans="32:33">
      <c r="AF83" s="2">
        <f>+水洗化人口等!B83</f>
        <v>0</v>
      </c>
      <c r="AG83" s="2">
        <v>83</v>
      </c>
    </row>
    <row r="84" spans="32:33">
      <c r="AF84" s="2">
        <f>+水洗化人口等!B84</f>
        <v>0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2024-01-22T10:08:28Z</dcterms:modified>
</cp:coreProperties>
</file>