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3岡山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水洗化人口等!$A$6:$AD$33</definedName>
    <definedName name="_xlnm.Print_Area" localSheetId="2">し尿集計結果!$A$1:$M$37</definedName>
    <definedName name="_xlnm.Print_Area" localSheetId="1">し尿処理状況!$2:$34</definedName>
    <definedName name="_xlnm.Print_Area" localSheetId="0">水洗化人口等!$2:$34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V8" i="2"/>
  <c r="N8" i="2" s="1"/>
  <c r="V9" i="2"/>
  <c r="V10" i="2"/>
  <c r="N10" i="2" s="1"/>
  <c r="V11" i="2"/>
  <c r="V12" i="2"/>
  <c r="V13" i="2"/>
  <c r="N13" i="2" s="1"/>
  <c r="V14" i="2"/>
  <c r="V15" i="2"/>
  <c r="N15" i="2" s="1"/>
  <c r="V16" i="2"/>
  <c r="N16" i="2" s="1"/>
  <c r="V17" i="2"/>
  <c r="V18" i="2"/>
  <c r="N18" i="2" s="1"/>
  <c r="V19" i="2"/>
  <c r="V20" i="2"/>
  <c r="V21" i="2"/>
  <c r="N21" i="2" s="1"/>
  <c r="V22" i="2"/>
  <c r="V23" i="2"/>
  <c r="N23" i="2" s="1"/>
  <c r="V24" i="2"/>
  <c r="N24" i="2" s="1"/>
  <c r="V25" i="2"/>
  <c r="V26" i="2"/>
  <c r="N26" i="2" s="1"/>
  <c r="V27" i="2"/>
  <c r="V28" i="2"/>
  <c r="V29" i="2"/>
  <c r="N29" i="2" s="1"/>
  <c r="V30" i="2"/>
  <c r="V31" i="2"/>
  <c r="N31" i="2" s="1"/>
  <c r="V32" i="2"/>
  <c r="N32" i="2" s="1"/>
  <c r="V33" i="2"/>
  <c r="V34" i="2"/>
  <c r="N34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N9" i="2"/>
  <c r="N11" i="2"/>
  <c r="N12" i="2"/>
  <c r="N14" i="2"/>
  <c r="N17" i="2"/>
  <c r="N19" i="2"/>
  <c r="N20" i="2"/>
  <c r="N22" i="2"/>
  <c r="N25" i="2"/>
  <c r="N27" i="2"/>
  <c r="N28" i="2"/>
  <c r="N30" i="2"/>
  <c r="N33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H8" i="2"/>
  <c r="H9" i="2"/>
  <c r="D9" i="2" s="1"/>
  <c r="H10" i="2"/>
  <c r="H11" i="2"/>
  <c r="D11" i="2" s="1"/>
  <c r="H12" i="2"/>
  <c r="D12" i="2" s="1"/>
  <c r="H13" i="2"/>
  <c r="H14" i="2"/>
  <c r="D14" i="2" s="1"/>
  <c r="H15" i="2"/>
  <c r="H16" i="2"/>
  <c r="H17" i="2"/>
  <c r="D17" i="2" s="1"/>
  <c r="H18" i="2"/>
  <c r="H19" i="2"/>
  <c r="D19" i="2" s="1"/>
  <c r="H20" i="2"/>
  <c r="D20" i="2" s="1"/>
  <c r="H21" i="2"/>
  <c r="H22" i="2"/>
  <c r="D22" i="2" s="1"/>
  <c r="H23" i="2"/>
  <c r="H24" i="2"/>
  <c r="H25" i="2"/>
  <c r="D25" i="2" s="1"/>
  <c r="H26" i="2"/>
  <c r="H27" i="2"/>
  <c r="D27" i="2" s="1"/>
  <c r="H28" i="2"/>
  <c r="D28" i="2" s="1"/>
  <c r="H29" i="2"/>
  <c r="H30" i="2"/>
  <c r="D30" i="2" s="1"/>
  <c r="H31" i="2"/>
  <c r="H32" i="2"/>
  <c r="H33" i="2"/>
  <c r="D33" i="2" s="1"/>
  <c r="H34" i="2"/>
  <c r="E8" i="2"/>
  <c r="D8" i="2" s="1"/>
  <c r="E9" i="2"/>
  <c r="E10" i="2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E23" i="2"/>
  <c r="E24" i="2"/>
  <c r="D24" i="2" s="1"/>
  <c r="E25" i="2"/>
  <c r="E26" i="2"/>
  <c r="E27" i="2"/>
  <c r="E28" i="2"/>
  <c r="E29" i="2"/>
  <c r="E30" i="2"/>
  <c r="E31" i="2"/>
  <c r="E32" i="2"/>
  <c r="D32" i="2" s="1"/>
  <c r="E33" i="2"/>
  <c r="E34" i="2"/>
  <c r="D10" i="2"/>
  <c r="D13" i="2"/>
  <c r="D15" i="2"/>
  <c r="D18" i="2"/>
  <c r="D21" i="2"/>
  <c r="D23" i="2"/>
  <c r="D26" i="2"/>
  <c r="D29" i="2"/>
  <c r="D31" i="2"/>
  <c r="D34" i="2"/>
  <c r="P8" i="1"/>
  <c r="I8" i="1" s="1"/>
  <c r="D8" i="1" s="1"/>
  <c r="P9" i="1"/>
  <c r="P10" i="1"/>
  <c r="I10" i="1" s="1"/>
  <c r="D10" i="1" s="1"/>
  <c r="P11" i="1"/>
  <c r="P12" i="1"/>
  <c r="P13" i="1"/>
  <c r="I13" i="1" s="1"/>
  <c r="D13" i="1" s="1"/>
  <c r="P14" i="1"/>
  <c r="P15" i="1"/>
  <c r="I15" i="1" s="1"/>
  <c r="D15" i="1" s="1"/>
  <c r="P16" i="1"/>
  <c r="I16" i="1" s="1"/>
  <c r="D16" i="1" s="1"/>
  <c r="P17" i="1"/>
  <c r="P18" i="1"/>
  <c r="I18" i="1" s="1"/>
  <c r="D18" i="1" s="1"/>
  <c r="P19" i="1"/>
  <c r="P20" i="1"/>
  <c r="P21" i="1"/>
  <c r="I21" i="1" s="1"/>
  <c r="D21" i="1" s="1"/>
  <c r="P22" i="1"/>
  <c r="P23" i="1"/>
  <c r="I23" i="1" s="1"/>
  <c r="D23" i="1" s="1"/>
  <c r="P24" i="1"/>
  <c r="I24" i="1" s="1"/>
  <c r="D24" i="1" s="1"/>
  <c r="P25" i="1"/>
  <c r="P26" i="1"/>
  <c r="I26" i="1" s="1"/>
  <c r="D26" i="1" s="1"/>
  <c r="P27" i="1"/>
  <c r="P28" i="1"/>
  <c r="P29" i="1"/>
  <c r="I29" i="1" s="1"/>
  <c r="D29" i="1" s="1"/>
  <c r="P30" i="1"/>
  <c r="P31" i="1"/>
  <c r="I31" i="1" s="1"/>
  <c r="D31" i="1" s="1"/>
  <c r="P32" i="1"/>
  <c r="I32" i="1" s="1"/>
  <c r="D32" i="1" s="1"/>
  <c r="P33" i="1"/>
  <c r="P34" i="1"/>
  <c r="I34" i="1" s="1"/>
  <c r="D34" i="1" s="1"/>
  <c r="I9" i="1"/>
  <c r="D9" i="1" s="1"/>
  <c r="I11" i="1"/>
  <c r="D11" i="1" s="1"/>
  <c r="I12" i="1"/>
  <c r="D12" i="1" s="1"/>
  <c r="I14" i="1"/>
  <c r="D14" i="1" s="1"/>
  <c r="I17" i="1"/>
  <c r="D17" i="1" s="1"/>
  <c r="I19" i="1"/>
  <c r="D19" i="1" s="1"/>
  <c r="I20" i="1"/>
  <c r="D20" i="1" s="1"/>
  <c r="I22" i="1"/>
  <c r="D22" i="1" s="1"/>
  <c r="I25" i="1"/>
  <c r="D25" i="1" s="1"/>
  <c r="I27" i="1"/>
  <c r="D27" i="1" s="1"/>
  <c r="I28" i="1"/>
  <c r="D28" i="1" s="1"/>
  <c r="I30" i="1"/>
  <c r="D30" i="1" s="1"/>
  <c r="I33" i="1"/>
  <c r="D33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J25" i="1" l="1"/>
  <c r="L25" i="1"/>
  <c r="N25" i="1"/>
  <c r="T25" i="1"/>
  <c r="F25" i="1"/>
  <c r="F18" i="1"/>
  <c r="J18" i="1"/>
  <c r="T18" i="1"/>
  <c r="N18" i="1"/>
  <c r="L18" i="1"/>
  <c r="L19" i="1"/>
  <c r="J19" i="1"/>
  <c r="N19" i="1"/>
  <c r="F19" i="1"/>
  <c r="T19" i="1"/>
  <c r="J32" i="1"/>
  <c r="N32" i="1"/>
  <c r="T32" i="1"/>
  <c r="L32" i="1"/>
  <c r="F32" i="1"/>
  <c r="J24" i="1"/>
  <c r="N24" i="1"/>
  <c r="F24" i="1"/>
  <c r="T24" i="1"/>
  <c r="L24" i="1"/>
  <c r="J16" i="1"/>
  <c r="N16" i="1"/>
  <c r="T16" i="1"/>
  <c r="F16" i="1"/>
  <c r="L16" i="1"/>
  <c r="J8" i="1"/>
  <c r="N8" i="1"/>
  <c r="F8" i="1"/>
  <c r="T8" i="1"/>
  <c r="L8" i="1"/>
  <c r="F26" i="1"/>
  <c r="J26" i="1"/>
  <c r="N26" i="1"/>
  <c r="T26" i="1"/>
  <c r="L26" i="1"/>
  <c r="J17" i="1"/>
  <c r="N17" i="1"/>
  <c r="L17" i="1"/>
  <c r="T17" i="1"/>
  <c r="F17" i="1"/>
  <c r="J9" i="1"/>
  <c r="L9" i="1"/>
  <c r="N9" i="1"/>
  <c r="T9" i="1"/>
  <c r="F9" i="1"/>
  <c r="N22" i="1"/>
  <c r="T22" i="1"/>
  <c r="L22" i="1"/>
  <c r="F22" i="1"/>
  <c r="J22" i="1"/>
  <c r="F10" i="1"/>
  <c r="J10" i="1"/>
  <c r="N10" i="1"/>
  <c r="T10" i="1"/>
  <c r="L10" i="1"/>
  <c r="T20" i="1"/>
  <c r="L20" i="1"/>
  <c r="F20" i="1"/>
  <c r="J20" i="1"/>
  <c r="N20" i="1"/>
  <c r="J33" i="1"/>
  <c r="N33" i="1"/>
  <c r="T33" i="1"/>
  <c r="L33" i="1"/>
  <c r="F33" i="1"/>
  <c r="N23" i="1"/>
  <c r="T23" i="1"/>
  <c r="L23" i="1"/>
  <c r="F23" i="1"/>
  <c r="J23" i="1"/>
  <c r="N15" i="1"/>
  <c r="L15" i="1"/>
  <c r="T15" i="1"/>
  <c r="F15" i="1"/>
  <c r="J15" i="1"/>
  <c r="N30" i="1"/>
  <c r="T30" i="1"/>
  <c r="L30" i="1"/>
  <c r="F30" i="1"/>
  <c r="J30" i="1"/>
  <c r="N14" i="1"/>
  <c r="T14" i="1"/>
  <c r="F14" i="1"/>
  <c r="L14" i="1"/>
  <c r="J14" i="1"/>
  <c r="T28" i="1"/>
  <c r="L28" i="1"/>
  <c r="F28" i="1"/>
  <c r="J28" i="1"/>
  <c r="N28" i="1"/>
  <c r="T12" i="1"/>
  <c r="L12" i="1"/>
  <c r="F12" i="1"/>
  <c r="J12" i="1"/>
  <c r="N12" i="1"/>
  <c r="T29" i="1"/>
  <c r="L29" i="1"/>
  <c r="F29" i="1"/>
  <c r="J29" i="1"/>
  <c r="N29" i="1"/>
  <c r="T21" i="1"/>
  <c r="L21" i="1"/>
  <c r="F21" i="1"/>
  <c r="J21" i="1"/>
  <c r="N21" i="1"/>
  <c r="T13" i="1"/>
  <c r="L13" i="1"/>
  <c r="F13" i="1"/>
  <c r="J13" i="1"/>
  <c r="N13" i="1"/>
  <c r="F34" i="1"/>
  <c r="J34" i="1"/>
  <c r="N34" i="1"/>
  <c r="T34" i="1"/>
  <c r="L34" i="1"/>
  <c r="N31" i="1"/>
  <c r="L31" i="1"/>
  <c r="T31" i="1"/>
  <c r="F31" i="1"/>
  <c r="J31" i="1"/>
  <c r="L27" i="1"/>
  <c r="F27" i="1"/>
  <c r="J27" i="1"/>
  <c r="N27" i="1"/>
  <c r="T27" i="1"/>
  <c r="L11" i="1"/>
  <c r="F11" i="1"/>
  <c r="J11" i="1"/>
  <c r="N11" i="1"/>
  <c r="T11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I7" i="1"/>
  <c r="E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<sst xmlns="http://schemas.openxmlformats.org/spreadsheetml/2006/main" count="737" uniqueCount="316">
  <si>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</si>
  <si>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</si>
  <si>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</si>
  <si>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</si>
  <si>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</si>
  <si>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</si>
  <si>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</si>
  <si>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</si>
  <si>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</si>
  <si>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</si>
  <si>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</si>
  <si>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</si>
  <si>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</si>
  <si>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</si>
  <si>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</si>
  <si>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</si>
  <si>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</si>
  <si>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</si>
  <si>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</si>
  <si>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</si>
  <si>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</si>
  <si>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</si>
  <si>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</si>
  <si>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</si>
  <si>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</si>
  <si>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</si>
  <si>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</si>
  <si>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</si>
  <si>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</si>
  <si>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</si>
  <si>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</si>
  <si>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</si>
  <si>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</si>
  <si>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</si>
  <si>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</si>
  <si>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</si>
  <si>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</si>
  <si>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</si>
  <si>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</si>
  <si>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</si>
  <si>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</si>
  <si>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</si>
  <si>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</si>
  <si>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</si>
  <si>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</si>
  <si>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</si>
  <si>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</si>
  <si>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</si>
  <si>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</si>
  <si>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</si>
  <si>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</si>
  <si>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</si>
  <si>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</si>
  <si>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</si>
  <si>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</si>
  <si>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</si>
  <si>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</si>
  <si>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</si>
  <si>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</si>
  <si>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</si>
  <si>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</si>
  <si>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</si>
  <si>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</si>
  <si>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</si>
  <si>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</si>
  <si>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</si>
  <si>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</si>
  <si>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</si>
  <si>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</si>
  <si>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</si>
  <si>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</si>
  <si>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</si>
  <si>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</si>
  <si>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</si>
  <si>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</si>
  <si>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</si>
  <si>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</si>
  <si>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</si>
  <si>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</si>
  <si>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</si>
  <si>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</si>
  <si>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</si>
  <si>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</si>
  <si>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</si>
  <si>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</si>
  <si>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</si>
  <si>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</si>
  <si>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</si>
  <si>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</si>
  <si>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</si>
  <si>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</si>
  <si>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</si>
  <si>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</si>
  <si>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</si>
  <si>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</si>
  <si>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</si>
  <si>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</si>
  <si>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</si>
  <si>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</si>
  <si>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</si>
  <si>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</si>
  <si>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</si>
  <si>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</si>
  <si>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</si>
  <si>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</si>
  <si>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</si>
  <si>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</si>
  <si>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</si>
  <si>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</si>
  <si>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</si>
  <si>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</si>
  <si>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</si>
  <si>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</si>
  <si>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</si>
  <si>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</si>
  <si>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</si>
  <si>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</si>
  <si>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</si>
  <si>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</si>
  <si>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</si>
  <si>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</si>
  <si>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</si>
  <si>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</si>
  <si>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</si>
  <si>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</si>
  <si>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</si>
  <si>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</si>
  <si>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</si>
  <si>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</si>
  <si>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</si>
  <si>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</si>
  <si>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</si>
  <si>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</si>
  <si>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</si>
  <si>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</si>
  <si>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</si>
  <si>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</si>
  <si>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</si>
  <si>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</si>
  <si>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</si>
  <si>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</si>
  <si>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</si>
  <si>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</si>
  <si>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</si>
  <si>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</si>
  <si>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</si>
  <si>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</si>
  <si>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</si>
  <si>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</si>
  <si>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</si>
  <si>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</si>
  <si>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</si>
  <si>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</si>
  <si>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</si>
  <si>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</si>
  <si>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</si>
  <si>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</si>
  <si>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</si>
  <si>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</si>
  <si>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</si>
  <si>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</si>
  <si>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</si>
  <si>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</si>
  <si>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</si>
  <si>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</si>
  <si>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</si>
  <si>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</si>
  <si>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</si>
  <si>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</si>
  <si>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</si>
  <si>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</si>
  <si>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</si>
  <si>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</si>
  <si>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</si>
  <si>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</si>
  <si>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</si>
  <si>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</si>
  <si>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</si>
  <si>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</si>
  <si>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</si>
  <si>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</si>
  <si>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</si>
  <si>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</si>
  <si>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</si>
  <si>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</si>
  <si>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</si>
  <si>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</si>
  <si>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</si>
  <si>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</si>
  <si>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</si>
  <si>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</si>
  <si>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</si>
  <si>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</si>
  <si>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</si>
  <si>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</si>
  <si>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</si>
  <si>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</si>
  <si>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</si>
  <si>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</si>
  <si>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</si>
  <si>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</si>
  <si>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</si>
  <si>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</si>
  <si>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</si>
  <si>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</si>
  <si>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</si>
  <si>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</si>
  <si>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</si>
  <si>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</si>
  <si>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</si>
  <si>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</si>
  <si>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</si>
  <si>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</si>
  <si>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</si>
  <si>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</si>
  <si>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</si>
  <si>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</si>
  <si>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</si>
  <si>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</si>
  <si>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</si>
  <si>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</si>
  <si>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</si>
  <si>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</si>
  <si>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</si>
  <si>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</si>
  <si>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</si>
  <si>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</si>
  <si>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</si>
  <si>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</si>
  <si>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</si>
  <si>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</si>
  <si>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</si>
  <si>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</si>
  <si>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</si>
  <si>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</si>
  <si>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</si>
  <si>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</si>
  <si>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</si>
  <si>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</si>
  <si>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</si>
  <si>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</si>
  <si>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</si>
  <si>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</si>
  <si>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</si>
  <si>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</si>
  <si>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</si>
  <si>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</si>
  <si>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</si>
  <si>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</si>
  <si>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</si>
  <si>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</si>
  <si>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</si>
  <si>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</si>
  <si>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</si>
  <si>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</si>
  <si>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</si>
  <si>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</si>
  <si>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33000</t>
  </si>
  <si>
    <t>水洗化人口等（令和4年度実績）</t>
    <phoneticPr fontId="3"/>
  </si>
  <si>
    <t>し尿処理の状況（令和4年度実績）</t>
    <phoneticPr fontId="3"/>
  </si>
  <si>
    <t>33100</t>
  </si>
  <si>
    <t>岡山市</t>
  </si>
  <si>
    <t/>
  </si>
  <si>
    <t>○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</si>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</sst>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1.7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21</v>
      </c>
      <c r="B7" s="108" t="s">
        <v>257</v>
      </c>
      <c r="C7" s="92" t="s">
        <v>199</v>
      </c>
      <c r="D7" s="93">
        <f>+SUM(E7,+I7)</f>
        <v>1866595</v>
      </c>
      <c r="E7" s="93">
        <f>+SUM(G7+H7)</f>
        <v>173636</v>
      </c>
      <c r="F7" s="94">
        <f>IF(D7&gt;0,E7/D7*100,"-")</f>
        <v>9.3022857127550438</v>
      </c>
      <c r="G7" s="93">
        <f>SUM(G$8:G$207)</f>
        <v>163842</v>
      </c>
      <c r="H7" s="93">
        <f>SUM(H$8:H$207)</f>
        <v>9794</v>
      </c>
      <c r="I7" s="93">
        <f>+SUM(K7,+M7,O7+P7)</f>
        <v>1692959</v>
      </c>
      <c r="J7" s="94">
        <f>IF(D7&gt;0,I7/D7*100,"-")</f>
        <v>90.697714287244963</v>
      </c>
      <c r="K7" s="93">
        <f>SUM(K$8:K$207)</f>
        <v>1193445</v>
      </c>
      <c r="L7" s="94">
        <f>IF(D7&gt;0,K7/D7*100,"-")</f>
        <v>63.937008295854213</v>
      </c>
      <c r="M7" s="93">
        <f>SUM(M$8:M$207)</f>
        <v>0</v>
      </c>
      <c r="N7" s="94">
        <f>IF(D7&gt;0,M7/D7*100,"-")</f>
        <v>0</v>
      </c>
      <c r="O7" s="91">
        <f>SUM(O$8:O$207)</f>
        <v>32016</v>
      </c>
      <c r="P7" s="93">
        <f>SUM(Q7:S7)</f>
        <v>467498</v>
      </c>
      <c r="Q7" s="93">
        <f>SUM(Q$8:Q$207)</f>
        <v>142092</v>
      </c>
      <c r="R7" s="93">
        <f>SUM(R$8:R$207)</f>
        <v>325391</v>
      </c>
      <c r="S7" s="93">
        <f>SUM(S$8:S$207)</f>
        <v>15</v>
      </c>
      <c r="T7" s="94">
        <f>IF(D7&gt;0,P7/D7*100,"-")</f>
        <v>25.045497282484952</v>
      </c>
      <c r="U7" s="93">
        <f>SUM(U$8:U$207)</f>
        <v>31106</v>
      </c>
      <c r="V7" s="95">
        <f t="shared" ref="V7:AC7" si="0">COUNTIF(V$8:V$207,"○")</f>
        <v>20</v>
      </c>
      <c r="W7" s="95">
        <f t="shared" si="0"/>
        <v>2</v>
      </c>
      <c r="X7" s="95">
        <f t="shared" si="0"/>
        <v>0</v>
      </c>
      <c r="Y7" s="95">
        <f t="shared" si="0"/>
        <v>5</v>
      </c>
      <c r="Z7" s="95">
        <f t="shared" si="0"/>
        <v>11</v>
      </c>
      <c r="AA7" s="95">
        <f t="shared" si="0"/>
        <v>2</v>
      </c>
      <c r="AB7" s="95">
        <f t="shared" si="0"/>
        <v>0</v>
      </c>
      <c r="AC7" s="95">
        <f t="shared" si="0"/>
        <v>14</v>
      </c>
    </row>
    <row r="8" spans="1:31" ht="13.5" customHeight="1">
      <c r="A8" s="85" t="s">
        <v>21</v>
      </c>
      <c r="B8" s="86" t="s">
        <v>260</v>
      </c>
      <c r="C8" s="85" t="s">
        <v>261</v>
      </c>
      <c r="D8" s="87">
        <f>+SUM(E8,+I8)</f>
        <v>702808</v>
      </c>
      <c r="E8" s="87">
        <f>+SUM(G8+H8)</f>
        <v>52986</v>
      </c>
      <c r="F8" s="106">
        <f>IF(D8&gt;0,E8/D8*100,"-")</f>
        <v>7.5391856666401065</v>
      </c>
      <c r="G8" s="87">
        <v>52983</v>
      </c>
      <c r="H8" s="87">
        <v>3</v>
      </c>
      <c r="I8" s="87">
        <f>+SUM(K8,+M8,O8+P8)</f>
        <v>649822</v>
      </c>
      <c r="J8" s="88">
        <f>IF(D8&gt;0,I8/D8*100,"-")</f>
        <v>92.460814333359892</v>
      </c>
      <c r="K8" s="87">
        <v>445499</v>
      </c>
      <c r="L8" s="88">
        <f>IF(D8&gt;0,K8/D8*100,"-")</f>
        <v>63.388436102036408</v>
      </c>
      <c r="M8" s="87">
        <v>0</v>
      </c>
      <c r="N8" s="88">
        <f>IF(D8&gt;0,M8/D8*100,"-")</f>
        <v>0</v>
      </c>
      <c r="O8" s="87">
        <v>6450</v>
      </c>
      <c r="P8" s="87">
        <f>SUM(Q8:S8)</f>
        <v>197873</v>
      </c>
      <c r="Q8" s="87">
        <v>84370</v>
      </c>
      <c r="R8" s="87">
        <v>113503</v>
      </c>
      <c r="S8" s="87">
        <v>0</v>
      </c>
      <c r="T8" s="88">
        <f>IF(D8&gt;0,P8/D8*100,"-")</f>
        <v>28.154631136811194</v>
      </c>
      <c r="U8" s="87">
        <v>14001</v>
      </c>
      <c r="V8" s="85"/>
      <c r="W8" s="85" t="s">
        <v>263</v>
      </c>
      <c r="X8" s="85"/>
      <c r="Y8" s="85"/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21</v>
      </c>
      <c r="B9" s="86" t="s">
        <v>264</v>
      </c>
      <c r="C9" s="85" t="s">
        <v>265</v>
      </c>
      <c r="D9" s="87">
        <f>+SUM(E9,+I9)</f>
        <v>478570</v>
      </c>
      <c r="E9" s="87">
        <f>+SUM(G9+H9)</f>
        <v>27074</v>
      </c>
      <c r="F9" s="106">
        <f>IF(D9&gt;0,E9/D9*100,"-")</f>
        <v>5.6572706187182655</v>
      </c>
      <c r="G9" s="87">
        <v>18773</v>
      </c>
      <c r="H9" s="87">
        <v>8301</v>
      </c>
      <c r="I9" s="87">
        <f>+SUM(K9,+M9,O9+P9)</f>
        <v>451496</v>
      </c>
      <c r="J9" s="88">
        <f>IF(D9&gt;0,I9/D9*100,"-")</f>
        <v>94.342729381281728</v>
      </c>
      <c r="K9" s="87">
        <v>365855</v>
      </c>
      <c r="L9" s="88">
        <f>IF(D9&gt;0,K9/D9*100,"-")</f>
        <v>76.447541634452648</v>
      </c>
      <c r="M9" s="87">
        <v>0</v>
      </c>
      <c r="N9" s="88">
        <f>IF(D9&gt;0,M9/D9*100,"-")</f>
        <v>0</v>
      </c>
      <c r="O9" s="87">
        <v>816</v>
      </c>
      <c r="P9" s="87">
        <f>SUM(Q9:S9)</f>
        <v>84825</v>
      </c>
      <c r="Q9" s="87">
        <v>22082</v>
      </c>
      <c r="R9" s="87">
        <v>62743</v>
      </c>
      <c r="S9" s="87">
        <v>0</v>
      </c>
      <c r="T9" s="88">
        <f>IF(D9&gt;0,P9/D9*100,"-")</f>
        <v>17.724679775163509</v>
      </c>
      <c r="U9" s="87">
        <v>6995</v>
      </c>
      <c r="V9" s="85"/>
      <c r="W9" s="85"/>
      <c r="X9" s="85"/>
      <c r="Y9" s="85" t="s">
        <v>263</v>
      </c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21</v>
      </c>
      <c r="B10" s="86" t="s">
        <v>266</v>
      </c>
      <c r="C10" s="85" t="s">
        <v>267</v>
      </c>
      <c r="D10" s="87">
        <f>+SUM(E10,+I10)</f>
        <v>97910</v>
      </c>
      <c r="E10" s="87">
        <f>+SUM(G10+H10)</f>
        <v>15301</v>
      </c>
      <c r="F10" s="106">
        <f>IF(D10&gt;0,E10/D10*100,"-")</f>
        <v>15.627617199468899</v>
      </c>
      <c r="G10" s="87">
        <v>15301</v>
      </c>
      <c r="H10" s="87">
        <v>0</v>
      </c>
      <c r="I10" s="87">
        <f>+SUM(K10,+M10,O10+P10)</f>
        <v>82609</v>
      </c>
      <c r="J10" s="88">
        <f>IF(D10&gt;0,I10/D10*100,"-")</f>
        <v>84.372382800531099</v>
      </c>
      <c r="K10" s="87">
        <v>30341</v>
      </c>
      <c r="L10" s="88">
        <f>IF(D10&gt;0,K10/D10*100,"-")</f>
        <v>30.988663057910326</v>
      </c>
      <c r="M10" s="87">
        <v>0</v>
      </c>
      <c r="N10" s="88">
        <f>IF(D10&gt;0,M10/D10*100,"-")</f>
        <v>0</v>
      </c>
      <c r="O10" s="87">
        <v>1035</v>
      </c>
      <c r="P10" s="87">
        <f>SUM(Q10:S10)</f>
        <v>51233</v>
      </c>
      <c r="Q10" s="87">
        <v>14326</v>
      </c>
      <c r="R10" s="87">
        <v>36907</v>
      </c>
      <c r="S10" s="87">
        <v>0</v>
      </c>
      <c r="T10" s="88">
        <f>IF(D10&gt;0,P10/D10*100,"-")</f>
        <v>52.32662649371872</v>
      </c>
      <c r="U10" s="87">
        <v>1116</v>
      </c>
      <c r="V10" s="85"/>
      <c r="W10" s="85"/>
      <c r="X10" s="85"/>
      <c r="Y10" s="85" t="s">
        <v>263</v>
      </c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21</v>
      </c>
      <c r="B11" s="86" t="s">
        <v>268</v>
      </c>
      <c r="C11" s="85" t="s">
        <v>269</v>
      </c>
      <c r="D11" s="87">
        <f>+SUM(E11,+I11)</f>
        <v>55987</v>
      </c>
      <c r="E11" s="87">
        <f>+SUM(G11+H11)</f>
        <v>2275</v>
      </c>
      <c r="F11" s="106">
        <f>IF(D11&gt;0,E11/D11*100,"-")</f>
        <v>4.0634432993373464</v>
      </c>
      <c r="G11" s="87">
        <v>2275</v>
      </c>
      <c r="H11" s="87">
        <v>0</v>
      </c>
      <c r="I11" s="87">
        <f>+SUM(K11,+M11,O11+P11)</f>
        <v>53712</v>
      </c>
      <c r="J11" s="88">
        <f>IF(D11&gt;0,I11/D11*100,"-")</f>
        <v>95.936556700662663</v>
      </c>
      <c r="K11" s="87">
        <v>51242</v>
      </c>
      <c r="L11" s="88">
        <f>IF(D11&gt;0,K11/D11*100,"-")</f>
        <v>91.524818261382109</v>
      </c>
      <c r="M11" s="87">
        <v>0</v>
      </c>
      <c r="N11" s="88">
        <f>IF(D11&gt;0,M11/D11*100,"-")</f>
        <v>0</v>
      </c>
      <c r="O11" s="87">
        <v>0</v>
      </c>
      <c r="P11" s="87">
        <f>SUM(Q11:S11)</f>
        <v>2470</v>
      </c>
      <c r="Q11" s="87">
        <v>909</v>
      </c>
      <c r="R11" s="87">
        <v>1561</v>
      </c>
      <c r="S11" s="87">
        <v>0</v>
      </c>
      <c r="T11" s="88">
        <f>IF(D11&gt;0,P11/D11*100,"-")</f>
        <v>4.4117384392805468</v>
      </c>
      <c r="U11" s="87">
        <v>625</v>
      </c>
      <c r="V11" s="85"/>
      <c r="W11" s="85" t="s">
        <v>263</v>
      </c>
      <c r="X11" s="85"/>
      <c r="Y11" s="85"/>
      <c r="Z11" s="85"/>
      <c r="AA11" s="85" t="s">
        <v>263</v>
      </c>
      <c r="AB11" s="85"/>
      <c r="AC11" s="85"/>
      <c r="AD11" s="184" t="s">
        <v>262</v>
      </c>
    </row>
    <row r="12" spans="1:31" ht="13.5" customHeight="1">
      <c r="A12" s="85" t="s">
        <v>21</v>
      </c>
      <c r="B12" s="86" t="s">
        <v>270</v>
      </c>
      <c r="C12" s="85" t="s">
        <v>271</v>
      </c>
      <c r="D12" s="87">
        <f>+SUM(E12,+I12)</f>
        <v>45732</v>
      </c>
      <c r="E12" s="87">
        <f>+SUM(G12+H12)</f>
        <v>9217</v>
      </c>
      <c r="F12" s="106">
        <f>IF(D12&gt;0,E12/D12*100,"-")</f>
        <v>20.154377678649524</v>
      </c>
      <c r="G12" s="87">
        <v>9217</v>
      </c>
      <c r="H12" s="87">
        <v>0</v>
      </c>
      <c r="I12" s="87">
        <f>+SUM(K12,+M12,O12+P12)</f>
        <v>36515</v>
      </c>
      <c r="J12" s="88">
        <f>IF(D12&gt;0,I12/D12*100,"-")</f>
        <v>79.845622321350476</v>
      </c>
      <c r="K12" s="87">
        <v>24392</v>
      </c>
      <c r="L12" s="88">
        <f>IF(D12&gt;0,K12/D12*100,"-")</f>
        <v>53.336831977608682</v>
      </c>
      <c r="M12" s="87">
        <v>0</v>
      </c>
      <c r="N12" s="88">
        <f>IF(D12&gt;0,M12/D12*100,"-")</f>
        <v>0</v>
      </c>
      <c r="O12" s="87">
        <v>138</v>
      </c>
      <c r="P12" s="87">
        <f>SUM(Q12:S12)</f>
        <v>11985</v>
      </c>
      <c r="Q12" s="87">
        <v>1835</v>
      </c>
      <c r="R12" s="87">
        <v>10150</v>
      </c>
      <c r="S12" s="87">
        <v>0</v>
      </c>
      <c r="T12" s="88">
        <f>IF(D12&gt;0,P12/D12*100,"-")</f>
        <v>26.207032274993441</v>
      </c>
      <c r="U12" s="87">
        <v>676</v>
      </c>
      <c r="V12" s="85" t="s">
        <v>263</v>
      </c>
      <c r="W12" s="85"/>
      <c r="X12" s="85"/>
      <c r="Y12" s="85"/>
      <c r="Z12" s="85" t="s">
        <v>263</v>
      </c>
      <c r="AA12" s="85"/>
      <c r="AB12" s="85"/>
      <c r="AC12" s="85"/>
      <c r="AD12" s="184" t="s">
        <v>262</v>
      </c>
    </row>
    <row r="13" spans="1:31" ht="13.5" customHeight="1">
      <c r="A13" s="85" t="s">
        <v>21</v>
      </c>
      <c r="B13" s="86" t="s">
        <v>272</v>
      </c>
      <c r="C13" s="85" t="s">
        <v>273</v>
      </c>
      <c r="D13" s="87">
        <f>+SUM(E13,+I13)</f>
        <v>37238</v>
      </c>
      <c r="E13" s="87">
        <f>+SUM(G13+H13)</f>
        <v>7252</v>
      </c>
      <c r="F13" s="106">
        <f>IF(D13&gt;0,E13/D13*100,"-")</f>
        <v>19.474730114399268</v>
      </c>
      <c r="G13" s="87">
        <v>7144</v>
      </c>
      <c r="H13" s="87">
        <v>108</v>
      </c>
      <c r="I13" s="87">
        <f>+SUM(K13,+M13,O13+P13)</f>
        <v>29986</v>
      </c>
      <c r="J13" s="88">
        <f>IF(D13&gt;0,I13/D13*100,"-")</f>
        <v>80.525269885600721</v>
      </c>
      <c r="K13" s="87">
        <v>17502</v>
      </c>
      <c r="L13" s="88">
        <f>IF(D13&gt;0,K13/D13*100,"-")</f>
        <v>47.00037596004082</v>
      </c>
      <c r="M13" s="87">
        <v>0</v>
      </c>
      <c r="N13" s="88">
        <f>IF(D13&gt;0,M13/D13*100,"-")</f>
        <v>0</v>
      </c>
      <c r="O13" s="87">
        <v>0</v>
      </c>
      <c r="P13" s="87">
        <f>SUM(Q13:S13)</f>
        <v>12484</v>
      </c>
      <c r="Q13" s="87">
        <v>3926</v>
      </c>
      <c r="R13" s="87">
        <v>8558</v>
      </c>
      <c r="S13" s="87">
        <v>0</v>
      </c>
      <c r="T13" s="88">
        <f>IF(D13&gt;0,P13/D13*100,"-")</f>
        <v>33.524893925559915</v>
      </c>
      <c r="U13" s="87">
        <v>473</v>
      </c>
      <c r="V13" s="85"/>
      <c r="W13" s="85"/>
      <c r="X13" s="85"/>
      <c r="Y13" s="85" t="s">
        <v>263</v>
      </c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21</v>
      </c>
      <c r="B14" s="86" t="s">
        <v>274</v>
      </c>
      <c r="C14" s="85" t="s">
        <v>275</v>
      </c>
      <c r="D14" s="87">
        <f>+SUM(E14,+I14)</f>
        <v>69696</v>
      </c>
      <c r="E14" s="87">
        <f>+SUM(G14+H14)</f>
        <v>2122</v>
      </c>
      <c r="F14" s="106">
        <f>IF(D14&gt;0,E14/D14*100,"-")</f>
        <v>3.0446510560146924</v>
      </c>
      <c r="G14" s="87">
        <v>2122</v>
      </c>
      <c r="H14" s="87">
        <v>0</v>
      </c>
      <c r="I14" s="87">
        <f>+SUM(K14,+M14,O14+P14)</f>
        <v>67574</v>
      </c>
      <c r="J14" s="88">
        <f>IF(D14&gt;0,I14/D14*100,"-")</f>
        <v>96.955348943985314</v>
      </c>
      <c r="K14" s="87">
        <v>42528</v>
      </c>
      <c r="L14" s="88">
        <f>IF(D14&gt;0,K14/D14*100,"-")</f>
        <v>61.019283746556475</v>
      </c>
      <c r="M14" s="87">
        <v>0</v>
      </c>
      <c r="N14" s="88">
        <f>IF(D14&gt;0,M14/D14*100,"-")</f>
        <v>0</v>
      </c>
      <c r="O14" s="87">
        <v>5411</v>
      </c>
      <c r="P14" s="87">
        <f>SUM(Q14:S14)</f>
        <v>19635</v>
      </c>
      <c r="Q14" s="87">
        <v>1742</v>
      </c>
      <c r="R14" s="87">
        <v>17893</v>
      </c>
      <c r="S14" s="87">
        <v>0</v>
      </c>
      <c r="T14" s="88">
        <f>IF(D14&gt;0,P14/D14*100,"-")</f>
        <v>28.172348484848484</v>
      </c>
      <c r="U14" s="87">
        <v>1585</v>
      </c>
      <c r="V14" s="85" t="s">
        <v>263</v>
      </c>
      <c r="W14" s="85"/>
      <c r="X14" s="85"/>
      <c r="Y14" s="85"/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21</v>
      </c>
      <c r="B15" s="86" t="s">
        <v>276</v>
      </c>
      <c r="C15" s="85" t="s">
        <v>277</v>
      </c>
      <c r="D15" s="87">
        <f>+SUM(E15,+I15)</f>
        <v>27869</v>
      </c>
      <c r="E15" s="87">
        <f>+SUM(G15+H15)</f>
        <v>3308</v>
      </c>
      <c r="F15" s="106">
        <f>IF(D15&gt;0,E15/D15*100,"-")</f>
        <v>11.869819512720227</v>
      </c>
      <c r="G15" s="87">
        <v>2977</v>
      </c>
      <c r="H15" s="87">
        <v>331</v>
      </c>
      <c r="I15" s="87">
        <f>+SUM(K15,+M15,O15+P15)</f>
        <v>24561</v>
      </c>
      <c r="J15" s="88">
        <f>IF(D15&gt;0,I15/D15*100,"-")</f>
        <v>88.130180487279773</v>
      </c>
      <c r="K15" s="87">
        <v>11821</v>
      </c>
      <c r="L15" s="88">
        <f>IF(D15&gt;0,K15/D15*100,"-")</f>
        <v>42.416304854856648</v>
      </c>
      <c r="M15" s="87">
        <v>0</v>
      </c>
      <c r="N15" s="88">
        <f>IF(D15&gt;0,M15/D15*100,"-")</f>
        <v>0</v>
      </c>
      <c r="O15" s="87">
        <v>50</v>
      </c>
      <c r="P15" s="87">
        <f>SUM(Q15:S15)</f>
        <v>12690</v>
      </c>
      <c r="Q15" s="87">
        <v>1995</v>
      </c>
      <c r="R15" s="87">
        <v>10695</v>
      </c>
      <c r="S15" s="87">
        <v>0</v>
      </c>
      <c r="T15" s="88">
        <f>IF(D15&gt;0,P15/D15*100,"-")</f>
        <v>45.534464817539202</v>
      </c>
      <c r="U15" s="87">
        <v>945</v>
      </c>
      <c r="V15" s="85" t="s">
        <v>263</v>
      </c>
      <c r="W15" s="85"/>
      <c r="X15" s="85"/>
      <c r="Y15" s="85"/>
      <c r="Z15" s="85"/>
      <c r="AA15" s="85"/>
      <c r="AB15" s="85"/>
      <c r="AC15" s="85" t="s">
        <v>263</v>
      </c>
      <c r="AD15" s="184" t="s">
        <v>262</v>
      </c>
    </row>
    <row r="16" spans="1:31" ht="13.5" customHeight="1">
      <c r="A16" s="85" t="s">
        <v>21</v>
      </c>
      <c r="B16" s="86" t="s">
        <v>278</v>
      </c>
      <c r="C16" s="85" t="s">
        <v>279</v>
      </c>
      <c r="D16" s="87">
        <f>+SUM(E16,+I16)</f>
        <v>27368</v>
      </c>
      <c r="E16" s="87">
        <f>+SUM(G16+H16)</f>
        <v>5881</v>
      </c>
      <c r="F16" s="106">
        <f>IF(D16&gt;0,E16/D16*100,"-")</f>
        <v>21.488599824612685</v>
      </c>
      <c r="G16" s="87">
        <v>5881</v>
      </c>
      <c r="H16" s="87">
        <v>0</v>
      </c>
      <c r="I16" s="87">
        <f>+SUM(K16,+M16,O16+P16)</f>
        <v>21487</v>
      </c>
      <c r="J16" s="88">
        <f>IF(D16&gt;0,I16/D16*100,"-")</f>
        <v>78.511400175387308</v>
      </c>
      <c r="K16" s="87">
        <v>14112</v>
      </c>
      <c r="L16" s="88">
        <f>IF(D16&gt;0,K16/D16*100,"-")</f>
        <v>51.563870213387894</v>
      </c>
      <c r="M16" s="87">
        <v>0</v>
      </c>
      <c r="N16" s="88">
        <f>IF(D16&gt;0,M16/D16*100,"-")</f>
        <v>0</v>
      </c>
      <c r="O16" s="87">
        <v>1173</v>
      </c>
      <c r="P16" s="87">
        <f>SUM(Q16:S16)</f>
        <v>6202</v>
      </c>
      <c r="Q16" s="87">
        <v>546</v>
      </c>
      <c r="R16" s="87">
        <v>5656</v>
      </c>
      <c r="S16" s="87">
        <v>0</v>
      </c>
      <c r="T16" s="88">
        <f>IF(D16&gt;0,P16/D16*100,"-")</f>
        <v>22.66150248465361</v>
      </c>
      <c r="U16" s="87">
        <v>330</v>
      </c>
      <c r="V16" s="85"/>
      <c r="W16" s="85"/>
      <c r="X16" s="85"/>
      <c r="Y16" s="85" t="s">
        <v>263</v>
      </c>
      <c r="Z16" s="85"/>
      <c r="AA16" s="85" t="s">
        <v>263</v>
      </c>
      <c r="AB16" s="85"/>
      <c r="AC16" s="85"/>
      <c r="AD16" s="184" t="s">
        <v>262</v>
      </c>
    </row>
    <row r="17" spans="1:30" ht="13.5" customHeight="1">
      <c r="A17" s="85" t="s">
        <v>21</v>
      </c>
      <c r="B17" s="86" t="s">
        <v>280</v>
      </c>
      <c r="C17" s="85" t="s">
        <v>281</v>
      </c>
      <c r="D17" s="87">
        <f>+SUM(E17,+I17)</f>
        <v>32186</v>
      </c>
      <c r="E17" s="87">
        <f>+SUM(G17+H17)</f>
        <v>3991</v>
      </c>
      <c r="F17" s="106">
        <f>IF(D17&gt;0,E17/D17*100,"-")</f>
        <v>12.399801155782017</v>
      </c>
      <c r="G17" s="87">
        <v>3737</v>
      </c>
      <c r="H17" s="87">
        <v>254</v>
      </c>
      <c r="I17" s="87">
        <f>+SUM(K17,+M17,O17+P17)</f>
        <v>28195</v>
      </c>
      <c r="J17" s="88">
        <f>IF(D17&gt;0,I17/D17*100,"-")</f>
        <v>87.600198844217985</v>
      </c>
      <c r="K17" s="87">
        <v>23301</v>
      </c>
      <c r="L17" s="88">
        <f>IF(D17&gt;0,K17/D17*100,"-")</f>
        <v>72.394830050332445</v>
      </c>
      <c r="M17" s="87">
        <v>0</v>
      </c>
      <c r="N17" s="88">
        <f>IF(D17&gt;0,M17/D17*100,"-")</f>
        <v>0</v>
      </c>
      <c r="O17" s="87">
        <v>867</v>
      </c>
      <c r="P17" s="87">
        <f>SUM(Q17:S17)</f>
        <v>4027</v>
      </c>
      <c r="Q17" s="87">
        <v>484</v>
      </c>
      <c r="R17" s="87">
        <v>3543</v>
      </c>
      <c r="S17" s="87">
        <v>0</v>
      </c>
      <c r="T17" s="88">
        <f>IF(D17&gt;0,P17/D17*100,"-")</f>
        <v>12.511651028397438</v>
      </c>
      <c r="U17" s="87">
        <v>593</v>
      </c>
      <c r="V17" s="85" t="s">
        <v>263</v>
      </c>
      <c r="W17" s="85"/>
      <c r="X17" s="85"/>
      <c r="Y17" s="85"/>
      <c r="Z17" s="85"/>
      <c r="AA17" s="85"/>
      <c r="AB17" s="85"/>
      <c r="AC17" s="85" t="s">
        <v>263</v>
      </c>
      <c r="AD17" s="184" t="s">
        <v>262</v>
      </c>
    </row>
    <row r="18" spans="1:30" ht="13.5" customHeight="1">
      <c r="A18" s="85" t="s">
        <v>21</v>
      </c>
      <c r="B18" s="86" t="s">
        <v>282</v>
      </c>
      <c r="C18" s="85" t="s">
        <v>283</v>
      </c>
      <c r="D18" s="87">
        <f>+SUM(E18,+I18)</f>
        <v>36409</v>
      </c>
      <c r="E18" s="87">
        <f>+SUM(G18+H18)</f>
        <v>6398</v>
      </c>
      <c r="F18" s="106">
        <f>IF(D18&gt;0,E18/D18*100,"-")</f>
        <v>17.572578208684668</v>
      </c>
      <c r="G18" s="87">
        <v>6348</v>
      </c>
      <c r="H18" s="87">
        <v>50</v>
      </c>
      <c r="I18" s="87">
        <f>+SUM(K18,+M18,O18+P18)</f>
        <v>30011</v>
      </c>
      <c r="J18" s="88">
        <f>IF(D18&gt;0,I18/D18*100,"-")</f>
        <v>82.427421791315339</v>
      </c>
      <c r="K18" s="87">
        <v>13053</v>
      </c>
      <c r="L18" s="88">
        <f>IF(D18&gt;0,K18/D18*100,"-")</f>
        <v>35.851025845258036</v>
      </c>
      <c r="M18" s="87">
        <v>0</v>
      </c>
      <c r="N18" s="88">
        <f>IF(D18&gt;0,M18/D18*100,"-")</f>
        <v>0</v>
      </c>
      <c r="O18" s="87">
        <v>2888</v>
      </c>
      <c r="P18" s="87">
        <f>SUM(Q18:S18)</f>
        <v>14070</v>
      </c>
      <c r="Q18" s="87">
        <v>1781</v>
      </c>
      <c r="R18" s="87">
        <v>12289</v>
      </c>
      <c r="S18" s="87">
        <v>0</v>
      </c>
      <c r="T18" s="88">
        <f>IF(D18&gt;0,P18/D18*100,"-")</f>
        <v>38.644291246669781</v>
      </c>
      <c r="U18" s="87">
        <v>628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21</v>
      </c>
      <c r="B19" s="86" t="s">
        <v>284</v>
      </c>
      <c r="C19" s="85" t="s">
        <v>285</v>
      </c>
      <c r="D19" s="87">
        <f>+SUM(E19,+I19)</f>
        <v>42105</v>
      </c>
      <c r="E19" s="87">
        <f>+SUM(G19+H19)</f>
        <v>3339</v>
      </c>
      <c r="F19" s="106">
        <f>IF(D19&gt;0,E19/D19*100,"-")</f>
        <v>7.9301745635910219</v>
      </c>
      <c r="G19" s="87">
        <v>3339</v>
      </c>
      <c r="H19" s="87">
        <v>0</v>
      </c>
      <c r="I19" s="87">
        <f>+SUM(K19,+M19,O19+P19)</f>
        <v>38766</v>
      </c>
      <c r="J19" s="88">
        <f>IF(D19&gt;0,I19/D19*100,"-")</f>
        <v>92.069825436408976</v>
      </c>
      <c r="K19" s="87">
        <v>32089</v>
      </c>
      <c r="L19" s="88">
        <f>IF(D19&gt;0,K19/D19*100,"-")</f>
        <v>76.211851324070778</v>
      </c>
      <c r="M19" s="87">
        <v>0</v>
      </c>
      <c r="N19" s="88">
        <f>IF(D19&gt;0,M19/D19*100,"-")</f>
        <v>0</v>
      </c>
      <c r="O19" s="87">
        <v>593</v>
      </c>
      <c r="P19" s="87">
        <f>SUM(Q19:S19)</f>
        <v>6084</v>
      </c>
      <c r="Q19" s="87">
        <v>1482</v>
      </c>
      <c r="R19" s="87">
        <v>4602</v>
      </c>
      <c r="S19" s="87">
        <v>0</v>
      </c>
      <c r="T19" s="88">
        <f>IF(D19&gt;0,P19/D19*100,"-")</f>
        <v>14.449590309939436</v>
      </c>
      <c r="U19" s="87">
        <v>519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21</v>
      </c>
      <c r="B20" s="86" t="s">
        <v>286</v>
      </c>
      <c r="C20" s="85" t="s">
        <v>287</v>
      </c>
      <c r="D20" s="87">
        <f>+SUM(E20,+I20)</f>
        <v>42827</v>
      </c>
      <c r="E20" s="87">
        <f>+SUM(G20+H20)</f>
        <v>9602</v>
      </c>
      <c r="F20" s="106">
        <f>IF(D20&gt;0,E20/D20*100,"-")</f>
        <v>22.420435706446867</v>
      </c>
      <c r="G20" s="87">
        <v>9594</v>
      </c>
      <c r="H20" s="87">
        <v>8</v>
      </c>
      <c r="I20" s="87">
        <f>+SUM(K20,+M20,O20+P20)</f>
        <v>33225</v>
      </c>
      <c r="J20" s="88">
        <f>IF(D20&gt;0,I20/D20*100,"-")</f>
        <v>77.579564293553133</v>
      </c>
      <c r="K20" s="87">
        <v>11615</v>
      </c>
      <c r="L20" s="88">
        <f>IF(D20&gt;0,K20/D20*100,"-")</f>
        <v>27.120741588250404</v>
      </c>
      <c r="M20" s="87">
        <v>0</v>
      </c>
      <c r="N20" s="88">
        <f>IF(D20&gt;0,M20/D20*100,"-")</f>
        <v>0</v>
      </c>
      <c r="O20" s="87">
        <v>3926</v>
      </c>
      <c r="P20" s="87">
        <f>SUM(Q20:S20)</f>
        <v>17684</v>
      </c>
      <c r="Q20" s="87">
        <v>2136</v>
      </c>
      <c r="R20" s="87">
        <v>15548</v>
      </c>
      <c r="S20" s="87">
        <v>0</v>
      </c>
      <c r="T20" s="88">
        <f>IF(D20&gt;0,P20/D20*100,"-")</f>
        <v>41.291708501646156</v>
      </c>
      <c r="U20" s="87">
        <v>331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21</v>
      </c>
      <c r="B21" s="86" t="s">
        <v>288</v>
      </c>
      <c r="C21" s="85" t="s">
        <v>289</v>
      </c>
      <c r="D21" s="87">
        <f>+SUM(E21,+I21)</f>
        <v>26168</v>
      </c>
      <c r="E21" s="87">
        <f>+SUM(G21+H21)</f>
        <v>3149</v>
      </c>
      <c r="F21" s="106">
        <f>IF(D21&gt;0,E21/D21*100,"-")</f>
        <v>12.033781718129012</v>
      </c>
      <c r="G21" s="87">
        <v>3149</v>
      </c>
      <c r="H21" s="87">
        <v>0</v>
      </c>
      <c r="I21" s="87">
        <f>+SUM(K21,+M21,O21+P21)</f>
        <v>23019</v>
      </c>
      <c r="J21" s="88">
        <f>IF(D21&gt;0,I21/D21*100,"-")</f>
        <v>87.966218281870994</v>
      </c>
      <c r="K21" s="87">
        <v>20011</v>
      </c>
      <c r="L21" s="88">
        <f>IF(D21&gt;0,K21/D21*100,"-")</f>
        <v>76.471262610822379</v>
      </c>
      <c r="M21" s="87">
        <v>0</v>
      </c>
      <c r="N21" s="88">
        <f>IF(D21&gt;0,M21/D21*100,"-")</f>
        <v>0</v>
      </c>
      <c r="O21" s="87">
        <v>2204</v>
      </c>
      <c r="P21" s="87">
        <f>SUM(Q21:S21)</f>
        <v>804</v>
      </c>
      <c r="Q21" s="87">
        <v>0</v>
      </c>
      <c r="R21" s="87">
        <v>804</v>
      </c>
      <c r="S21" s="87">
        <v>0</v>
      </c>
      <c r="T21" s="88">
        <f>IF(D21&gt;0,P21/D21*100,"-")</f>
        <v>3.0724549067563438</v>
      </c>
      <c r="U21" s="87">
        <v>459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21</v>
      </c>
      <c r="B22" s="86" t="s">
        <v>290</v>
      </c>
      <c r="C22" s="85" t="s">
        <v>291</v>
      </c>
      <c r="D22" s="87">
        <f>+SUM(E22,+I22)</f>
        <v>33449</v>
      </c>
      <c r="E22" s="87">
        <f>+SUM(G22+H22)</f>
        <v>7031</v>
      </c>
      <c r="F22" s="106">
        <f>IF(D22&gt;0,E22/D22*100,"-")</f>
        <v>21.020060390445156</v>
      </c>
      <c r="G22" s="87">
        <v>6979</v>
      </c>
      <c r="H22" s="87">
        <v>52</v>
      </c>
      <c r="I22" s="87">
        <f>+SUM(K22,+M22,O22+P22)</f>
        <v>26418</v>
      </c>
      <c r="J22" s="88">
        <f>IF(D22&gt;0,I22/D22*100,"-")</f>
        <v>78.979939609554847</v>
      </c>
      <c r="K22" s="87">
        <v>21251</v>
      </c>
      <c r="L22" s="88">
        <f>IF(D22&gt;0,K22/D22*100,"-")</f>
        <v>63.532542078985919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5167</v>
      </c>
      <c r="Q22" s="87">
        <v>1225</v>
      </c>
      <c r="R22" s="87">
        <v>3942</v>
      </c>
      <c r="S22" s="87">
        <v>0</v>
      </c>
      <c r="T22" s="88">
        <f>IF(D22&gt;0,P22/D22*100,"-")</f>
        <v>15.447397530568926</v>
      </c>
      <c r="U22" s="87">
        <v>327</v>
      </c>
      <c r="V22" s="85" t="s">
        <v>263</v>
      </c>
      <c r="W22" s="85"/>
      <c r="X22" s="85"/>
      <c r="Y22" s="85"/>
      <c r="Z22" s="85"/>
      <c r="AA22" s="85"/>
      <c r="AB22" s="85"/>
      <c r="AC22" s="85" t="s">
        <v>263</v>
      </c>
      <c r="AD22" s="184" t="s">
        <v>262</v>
      </c>
    </row>
    <row r="23" spans="1:30" ht="13.5" customHeight="1">
      <c r="A23" s="85" t="s">
        <v>21</v>
      </c>
      <c r="B23" s="86" t="s">
        <v>292</v>
      </c>
      <c r="C23" s="85" t="s">
        <v>293</v>
      </c>
      <c r="D23" s="87">
        <f>+SUM(E23,+I23)</f>
        <v>13339</v>
      </c>
      <c r="E23" s="87">
        <f>+SUM(G23+H23)</f>
        <v>446</v>
      </c>
      <c r="F23" s="106">
        <f>IF(D23&gt;0,E23/D23*100,"-")</f>
        <v>3.3435789789339534</v>
      </c>
      <c r="G23" s="87">
        <v>0</v>
      </c>
      <c r="H23" s="87">
        <v>446</v>
      </c>
      <c r="I23" s="87">
        <f>+SUM(K23,+M23,O23+P23)</f>
        <v>12893</v>
      </c>
      <c r="J23" s="88">
        <f>IF(D23&gt;0,I23/D23*100,"-")</f>
        <v>96.656421021066052</v>
      </c>
      <c r="K23" s="87">
        <v>12218</v>
      </c>
      <c r="L23" s="88">
        <f>IF(D23&gt;0,K23/D23*100,"-")</f>
        <v>91.59607166954045</v>
      </c>
      <c r="M23" s="87">
        <v>0</v>
      </c>
      <c r="N23" s="88">
        <f>IF(D23&gt;0,M23/D23*100,"-")</f>
        <v>0</v>
      </c>
      <c r="O23" s="87">
        <v>583</v>
      </c>
      <c r="P23" s="87">
        <f>SUM(Q23:S23)</f>
        <v>92</v>
      </c>
      <c r="Q23" s="87">
        <v>0</v>
      </c>
      <c r="R23" s="87">
        <v>92</v>
      </c>
      <c r="S23" s="87">
        <v>0</v>
      </c>
      <c r="T23" s="88">
        <f>IF(D23&gt;0,P23/D23*100,"-")</f>
        <v>0.68970687457830426</v>
      </c>
      <c r="U23" s="87">
        <v>323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21</v>
      </c>
      <c r="B24" s="86" t="s">
        <v>294</v>
      </c>
      <c r="C24" s="85" t="s">
        <v>295</v>
      </c>
      <c r="D24" s="87">
        <f>+SUM(E24,+I24)</f>
        <v>12642</v>
      </c>
      <c r="E24" s="87">
        <f>+SUM(G24+H24)</f>
        <v>110</v>
      </c>
      <c r="F24" s="106">
        <f>IF(D24&gt;0,E24/D24*100,"-")</f>
        <v>0.87011548805568728</v>
      </c>
      <c r="G24" s="87">
        <v>110</v>
      </c>
      <c r="H24" s="87">
        <v>0</v>
      </c>
      <c r="I24" s="87">
        <f>+SUM(K24,+M24,O24+P24)</f>
        <v>12532</v>
      </c>
      <c r="J24" s="88">
        <f>IF(D24&gt;0,I24/D24*100,"-")</f>
        <v>99.129884511944311</v>
      </c>
      <c r="K24" s="87">
        <v>12132</v>
      </c>
      <c r="L24" s="88">
        <f>IF(D24&gt;0,K24/D24*100,"-")</f>
        <v>95.965828191741807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400</v>
      </c>
      <c r="Q24" s="87">
        <v>200</v>
      </c>
      <c r="R24" s="87">
        <v>200</v>
      </c>
      <c r="S24" s="87">
        <v>0</v>
      </c>
      <c r="T24" s="88">
        <f>IF(D24&gt;0,P24/D24*100,"-")</f>
        <v>3.1640563202024996</v>
      </c>
      <c r="U24" s="87">
        <v>72</v>
      </c>
      <c r="V24" s="85" t="s">
        <v>263</v>
      </c>
      <c r="W24" s="85"/>
      <c r="X24" s="85"/>
      <c r="Y24" s="85"/>
      <c r="Z24" s="85"/>
      <c r="AA24" s="85"/>
      <c r="AB24" s="85"/>
      <c r="AC24" s="85" t="s">
        <v>263</v>
      </c>
      <c r="AD24" s="184" t="s">
        <v>262</v>
      </c>
    </row>
    <row r="25" spans="1:30" ht="13.5" customHeight="1">
      <c r="A25" s="85" t="s">
        <v>21</v>
      </c>
      <c r="B25" s="86" t="s">
        <v>296</v>
      </c>
      <c r="C25" s="85" t="s">
        <v>297</v>
      </c>
      <c r="D25" s="87">
        <f>+SUM(E25,+I25)</f>
        <v>11058</v>
      </c>
      <c r="E25" s="87">
        <f>+SUM(G25+H25)</f>
        <v>3024</v>
      </c>
      <c r="F25" s="106">
        <f>IF(D25&gt;0,E25/D25*100,"-")</f>
        <v>27.346717308735759</v>
      </c>
      <c r="G25" s="87">
        <v>3024</v>
      </c>
      <c r="H25" s="87">
        <v>0</v>
      </c>
      <c r="I25" s="87">
        <f>+SUM(K25,+M25,O25+P25)</f>
        <v>8034</v>
      </c>
      <c r="J25" s="88">
        <f>IF(D25&gt;0,I25/D25*100,"-")</f>
        <v>72.653282691264238</v>
      </c>
      <c r="K25" s="87">
        <v>5801</v>
      </c>
      <c r="L25" s="88">
        <f>IF(D25&gt;0,K25/D25*100,"-")</f>
        <v>52.459757641526494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2233</v>
      </c>
      <c r="Q25" s="87">
        <v>278</v>
      </c>
      <c r="R25" s="87">
        <v>1955</v>
      </c>
      <c r="S25" s="87">
        <v>0</v>
      </c>
      <c r="T25" s="88">
        <f>IF(D25&gt;0,P25/D25*100,"-")</f>
        <v>20.193525049737744</v>
      </c>
      <c r="U25" s="87">
        <v>102</v>
      </c>
      <c r="V25" s="85" t="s">
        <v>263</v>
      </c>
      <c r="W25" s="85"/>
      <c r="X25" s="85"/>
      <c r="Y25" s="85"/>
      <c r="Z25" s="85"/>
      <c r="AA25" s="85"/>
      <c r="AB25" s="85"/>
      <c r="AC25" s="85" t="s">
        <v>263</v>
      </c>
      <c r="AD25" s="184" t="s">
        <v>262</v>
      </c>
    </row>
    <row r="26" spans="1:30" ht="13.5" customHeight="1">
      <c r="A26" s="85" t="s">
        <v>21</v>
      </c>
      <c r="B26" s="86" t="s">
        <v>298</v>
      </c>
      <c r="C26" s="85" t="s">
        <v>299</v>
      </c>
      <c r="D26" s="87">
        <f>+SUM(E26,+I26)</f>
        <v>13486</v>
      </c>
      <c r="E26" s="87">
        <f>+SUM(G26+H26)</f>
        <v>2368</v>
      </c>
      <c r="F26" s="106">
        <f>IF(D26&gt;0,E26/D26*100,"-")</f>
        <v>17.558950022245291</v>
      </c>
      <c r="G26" s="87">
        <v>2368</v>
      </c>
      <c r="H26" s="87">
        <v>0</v>
      </c>
      <c r="I26" s="87">
        <f>+SUM(K26,+M26,O26+P26)</f>
        <v>11118</v>
      </c>
      <c r="J26" s="88">
        <f>IF(D26&gt;0,I26/D26*100,"-")</f>
        <v>82.441049977754716</v>
      </c>
      <c r="K26" s="87">
        <v>9966</v>
      </c>
      <c r="L26" s="88">
        <f>IF(D26&gt;0,K26/D26*100,"-")</f>
        <v>73.898858075040792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1152</v>
      </c>
      <c r="Q26" s="87">
        <v>448</v>
      </c>
      <c r="R26" s="87">
        <v>704</v>
      </c>
      <c r="S26" s="87">
        <v>0</v>
      </c>
      <c r="T26" s="88">
        <f>IF(D26&gt;0,P26/D26*100,"-")</f>
        <v>8.5421919027139257</v>
      </c>
      <c r="U26" s="87">
        <v>334</v>
      </c>
      <c r="V26" s="85" t="s">
        <v>263</v>
      </c>
      <c r="W26" s="85"/>
      <c r="X26" s="85"/>
      <c r="Y26" s="85"/>
      <c r="Z26" s="85"/>
      <c r="AA26" s="85"/>
      <c r="AB26" s="85"/>
      <c r="AC26" s="85" t="s">
        <v>263</v>
      </c>
      <c r="AD26" s="184" t="s">
        <v>262</v>
      </c>
    </row>
    <row r="27" spans="1:30" ht="13.5" customHeight="1">
      <c r="A27" s="85" t="s">
        <v>21</v>
      </c>
      <c r="B27" s="86" t="s">
        <v>300</v>
      </c>
      <c r="C27" s="85" t="s">
        <v>301</v>
      </c>
      <c r="D27" s="87">
        <f>+SUM(E27,+I27)</f>
        <v>853</v>
      </c>
      <c r="E27" s="87">
        <f>+SUM(G27+H27)</f>
        <v>19</v>
      </c>
      <c r="F27" s="106">
        <f>IF(D27&gt;0,E27/D27*100,"-")</f>
        <v>2.2274325908558033</v>
      </c>
      <c r="G27" s="87">
        <v>19</v>
      </c>
      <c r="H27" s="87">
        <v>0</v>
      </c>
      <c r="I27" s="87">
        <f>+SUM(K27,+M27,O27+P27)</f>
        <v>834</v>
      </c>
      <c r="J27" s="88">
        <f>IF(D27&gt;0,I27/D27*100,"-")</f>
        <v>97.772567409144202</v>
      </c>
      <c r="K27" s="87">
        <v>638</v>
      </c>
      <c r="L27" s="88">
        <f>IF(D27&gt;0,K27/D27*100,"-")</f>
        <v>74.794841735052756</v>
      </c>
      <c r="M27" s="87">
        <v>0</v>
      </c>
      <c r="N27" s="88">
        <f>IF(D27&gt;0,M27/D27*100,"-")</f>
        <v>0</v>
      </c>
      <c r="O27" s="87">
        <v>0</v>
      </c>
      <c r="P27" s="87">
        <f>SUM(Q27:S27)</f>
        <v>196</v>
      </c>
      <c r="Q27" s="87">
        <v>0</v>
      </c>
      <c r="R27" s="87">
        <v>196</v>
      </c>
      <c r="S27" s="87">
        <v>0</v>
      </c>
      <c r="T27" s="88">
        <f>IF(D27&gt;0,P27/D27*100,"-")</f>
        <v>22.977725674091442</v>
      </c>
      <c r="U27" s="87">
        <v>13</v>
      </c>
      <c r="V27" s="85" t="s">
        <v>263</v>
      </c>
      <c r="W27" s="85"/>
      <c r="X27" s="85"/>
      <c r="Y27" s="85"/>
      <c r="Z27" s="85" t="s">
        <v>263</v>
      </c>
      <c r="AA27" s="85"/>
      <c r="AB27" s="85"/>
      <c r="AC27" s="85"/>
      <c r="AD27" s="184" t="s">
        <v>262</v>
      </c>
    </row>
    <row r="28" spans="1:30" ht="13.5" customHeight="1">
      <c r="A28" s="85" t="s">
        <v>21</v>
      </c>
      <c r="B28" s="86" t="s">
        <v>302</v>
      </c>
      <c r="C28" s="85" t="s">
        <v>303</v>
      </c>
      <c r="D28" s="87">
        <f>+SUM(E28,+I28)</f>
        <v>12485</v>
      </c>
      <c r="E28" s="87">
        <f>+SUM(G28+H28)</f>
        <v>1889</v>
      </c>
      <c r="F28" s="106">
        <f>IF(D28&gt;0,E28/D28*100,"-")</f>
        <v>15.130156187424909</v>
      </c>
      <c r="G28" s="87">
        <v>1886</v>
      </c>
      <c r="H28" s="87">
        <v>3</v>
      </c>
      <c r="I28" s="87">
        <f>+SUM(K28,+M28,O28+P28)</f>
        <v>10596</v>
      </c>
      <c r="J28" s="88">
        <f>IF(D28&gt;0,I28/D28*100,"-")</f>
        <v>84.869843812575084</v>
      </c>
      <c r="K28" s="87">
        <v>6327</v>
      </c>
      <c r="L28" s="88">
        <f>IF(D28&gt;0,K28/D28*100,"-")</f>
        <v>50.67681217460953</v>
      </c>
      <c r="M28" s="87">
        <v>0</v>
      </c>
      <c r="N28" s="88">
        <f>IF(D28&gt;0,M28/D28*100,"-")</f>
        <v>0</v>
      </c>
      <c r="O28" s="87">
        <v>1634</v>
      </c>
      <c r="P28" s="87">
        <f>SUM(Q28:S28)</f>
        <v>2635</v>
      </c>
      <c r="Q28" s="87">
        <v>356</v>
      </c>
      <c r="R28" s="87">
        <v>2264</v>
      </c>
      <c r="S28" s="87">
        <v>15</v>
      </c>
      <c r="T28" s="88">
        <f>IF(D28&gt;0,P28/D28*100,"-")</f>
        <v>21.105326391670005</v>
      </c>
      <c r="U28" s="87">
        <v>105</v>
      </c>
      <c r="V28" s="85" t="s">
        <v>263</v>
      </c>
      <c r="W28" s="85"/>
      <c r="X28" s="85"/>
      <c r="Y28" s="85"/>
      <c r="Z28" s="85" t="s">
        <v>263</v>
      </c>
      <c r="AA28" s="85"/>
      <c r="AB28" s="85"/>
      <c r="AC28" s="85"/>
      <c r="AD28" s="184" t="s">
        <v>262</v>
      </c>
    </row>
    <row r="29" spans="1:30" ht="13.5" customHeight="1">
      <c r="A29" s="85" t="s">
        <v>21</v>
      </c>
      <c r="B29" s="86" t="s">
        <v>304</v>
      </c>
      <c r="C29" s="85" t="s">
        <v>305</v>
      </c>
      <c r="D29" s="87">
        <f>+SUM(E29,+I29)</f>
        <v>10927</v>
      </c>
      <c r="E29" s="87">
        <f>+SUM(G29+H29)</f>
        <v>580</v>
      </c>
      <c r="F29" s="106">
        <f>IF(D29&gt;0,E29/D29*100,"-")</f>
        <v>5.3079527775235658</v>
      </c>
      <c r="G29" s="87">
        <v>580</v>
      </c>
      <c r="H29" s="87">
        <v>0</v>
      </c>
      <c r="I29" s="87">
        <f>+SUM(K29,+M29,O29+P29)</f>
        <v>10347</v>
      </c>
      <c r="J29" s="88">
        <f>IF(D29&gt;0,I29/D29*100,"-")</f>
        <v>94.692047222476432</v>
      </c>
      <c r="K29" s="87">
        <v>9415</v>
      </c>
      <c r="L29" s="88">
        <f>IF(D29&gt;0,K29/D29*100,"-")</f>
        <v>86.162716207559257</v>
      </c>
      <c r="M29" s="87">
        <v>0</v>
      </c>
      <c r="N29" s="88">
        <f>IF(D29&gt;0,M29/D29*100,"-")</f>
        <v>0</v>
      </c>
      <c r="O29" s="87">
        <v>661</v>
      </c>
      <c r="P29" s="87">
        <f>SUM(Q29:S29)</f>
        <v>271</v>
      </c>
      <c r="Q29" s="87">
        <v>48</v>
      </c>
      <c r="R29" s="87">
        <v>223</v>
      </c>
      <c r="S29" s="87">
        <v>0</v>
      </c>
      <c r="T29" s="88">
        <f>IF(D29&gt;0,P29/D29*100,"-")</f>
        <v>2.4800951770842867</v>
      </c>
      <c r="U29" s="87">
        <v>85</v>
      </c>
      <c r="V29" s="85" t="s">
        <v>263</v>
      </c>
      <c r="W29" s="85"/>
      <c r="X29" s="85"/>
      <c r="Y29" s="85"/>
      <c r="Z29" s="85" t="s">
        <v>263</v>
      </c>
      <c r="AA29" s="85"/>
      <c r="AB29" s="85"/>
      <c r="AC29" s="85"/>
      <c r="AD29" s="184" t="s">
        <v>262</v>
      </c>
    </row>
    <row r="30" spans="1:30" ht="13.5" customHeight="1">
      <c r="A30" s="85" t="s">
        <v>21</v>
      </c>
      <c r="B30" s="86" t="s">
        <v>306</v>
      </c>
      <c r="C30" s="85" t="s">
        <v>307</v>
      </c>
      <c r="D30" s="87">
        <f>+SUM(E30,+I30)</f>
        <v>5747</v>
      </c>
      <c r="E30" s="87">
        <f>+SUM(G30+H30)</f>
        <v>0</v>
      </c>
      <c r="F30" s="106">
        <f>IF(D30&gt;0,E30/D30*100,"-")</f>
        <v>0</v>
      </c>
      <c r="G30" s="87">
        <v>0</v>
      </c>
      <c r="H30" s="87">
        <v>0</v>
      </c>
      <c r="I30" s="87">
        <f>+SUM(K30,+M30,O30+P30)</f>
        <v>5747</v>
      </c>
      <c r="J30" s="88">
        <f>IF(D30&gt;0,I30/D30*100,"-")</f>
        <v>100</v>
      </c>
      <c r="K30" s="87">
        <v>4342</v>
      </c>
      <c r="L30" s="88">
        <f>IF(D30&gt;0,K30/D30*100,"-")</f>
        <v>75.552462154167387</v>
      </c>
      <c r="M30" s="87">
        <v>0</v>
      </c>
      <c r="N30" s="88">
        <f>IF(D30&gt;0,M30/D30*100,"-")</f>
        <v>0</v>
      </c>
      <c r="O30" s="87">
        <v>0</v>
      </c>
      <c r="P30" s="87">
        <f>SUM(Q30:S30)</f>
        <v>1405</v>
      </c>
      <c r="Q30" s="87">
        <v>0</v>
      </c>
      <c r="R30" s="87">
        <v>1405</v>
      </c>
      <c r="S30" s="87">
        <v>0</v>
      </c>
      <c r="T30" s="88">
        <f>IF(D30&gt;0,P30/D30*100,"-")</f>
        <v>24.44753784583261</v>
      </c>
      <c r="U30" s="87">
        <v>56</v>
      </c>
      <c r="V30" s="85"/>
      <c r="W30" s="85"/>
      <c r="X30" s="85"/>
      <c r="Y30" s="85" t="s">
        <v>263</v>
      </c>
      <c r="Z30" s="85"/>
      <c r="AA30" s="85"/>
      <c r="AB30" s="85"/>
      <c r="AC30" s="85" t="s">
        <v>263</v>
      </c>
      <c r="AD30" s="184" t="s">
        <v>262</v>
      </c>
    </row>
    <row r="31" spans="1:30" ht="13.5" customHeight="1">
      <c r="A31" s="85" t="s">
        <v>21</v>
      </c>
      <c r="B31" s="86" t="s">
        <v>308</v>
      </c>
      <c r="C31" s="85" t="s">
        <v>309</v>
      </c>
      <c r="D31" s="87">
        <f>+SUM(E31,+I31)</f>
        <v>1377</v>
      </c>
      <c r="E31" s="87">
        <f>+SUM(G31+H31)</f>
        <v>85</v>
      </c>
      <c r="F31" s="106">
        <f>IF(D31&gt;0,E31/D31*100,"-")</f>
        <v>6.1728395061728394</v>
      </c>
      <c r="G31" s="87">
        <v>0</v>
      </c>
      <c r="H31" s="87">
        <v>85</v>
      </c>
      <c r="I31" s="87">
        <f>+SUM(K31,+M31,O31+P31)</f>
        <v>1292</v>
      </c>
      <c r="J31" s="88">
        <f>IF(D31&gt;0,I31/D31*100,"-")</f>
        <v>93.827160493827151</v>
      </c>
      <c r="K31" s="87">
        <v>0</v>
      </c>
      <c r="L31" s="88">
        <f>IF(D31&gt;0,K31/D31*100,"-")</f>
        <v>0</v>
      </c>
      <c r="M31" s="87">
        <v>0</v>
      </c>
      <c r="N31" s="88">
        <f>IF(D31&gt;0,M31/D31*100,"-")</f>
        <v>0</v>
      </c>
      <c r="O31" s="87">
        <v>1279</v>
      </c>
      <c r="P31" s="87">
        <f>SUM(Q31:S31)</f>
        <v>13</v>
      </c>
      <c r="Q31" s="87">
        <v>10</v>
      </c>
      <c r="R31" s="87">
        <v>3</v>
      </c>
      <c r="S31" s="87">
        <v>0</v>
      </c>
      <c r="T31" s="88">
        <f>IF(D31&gt;0,P31/D31*100,"-")</f>
        <v>0.94408133623819901</v>
      </c>
      <c r="U31" s="87">
        <v>0</v>
      </c>
      <c r="V31" s="85" t="s">
        <v>263</v>
      </c>
      <c r="W31" s="85"/>
      <c r="X31" s="85"/>
      <c r="Y31" s="85"/>
      <c r="Z31" s="85" t="s">
        <v>263</v>
      </c>
      <c r="AA31" s="85"/>
      <c r="AB31" s="85"/>
      <c r="AC31" s="85"/>
      <c r="AD31" s="184" t="s">
        <v>262</v>
      </c>
    </row>
    <row r="32" spans="1:30" ht="13.5" customHeight="1">
      <c r="A32" s="85" t="s">
        <v>21</v>
      </c>
      <c r="B32" s="86" t="s">
        <v>310</v>
      </c>
      <c r="C32" s="85" t="s">
        <v>311</v>
      </c>
      <c r="D32" s="87">
        <f>+SUM(E32,+I32)</f>
        <v>4510</v>
      </c>
      <c r="E32" s="87">
        <f>+SUM(G32+H32)</f>
        <v>999</v>
      </c>
      <c r="F32" s="106">
        <f>IF(D32&gt;0,E32/D32*100,"-")</f>
        <v>22.150776053215075</v>
      </c>
      <c r="G32" s="87">
        <v>977</v>
      </c>
      <c r="H32" s="87">
        <v>22</v>
      </c>
      <c r="I32" s="87">
        <f>+SUM(K32,+M32,O32+P32)</f>
        <v>3511</v>
      </c>
      <c r="J32" s="88">
        <f>IF(D32&gt;0,I32/D32*100,"-")</f>
        <v>77.849223946784917</v>
      </c>
      <c r="K32" s="87">
        <v>2068</v>
      </c>
      <c r="L32" s="88">
        <f>IF(D32&gt;0,K32/D32*100,"-")</f>
        <v>45.853658536585371</v>
      </c>
      <c r="M32" s="87">
        <v>0</v>
      </c>
      <c r="N32" s="88">
        <f>IF(D32&gt;0,M32/D32*100,"-")</f>
        <v>0</v>
      </c>
      <c r="O32" s="87">
        <v>0</v>
      </c>
      <c r="P32" s="87">
        <f>SUM(Q32:S32)</f>
        <v>1443</v>
      </c>
      <c r="Q32" s="87">
        <v>187</v>
      </c>
      <c r="R32" s="87">
        <v>1256</v>
      </c>
      <c r="S32" s="87">
        <v>0</v>
      </c>
      <c r="T32" s="88">
        <f>IF(D32&gt;0,P32/D32*100,"-")</f>
        <v>31.995565410199557</v>
      </c>
      <c r="U32" s="87">
        <v>34</v>
      </c>
      <c r="V32" s="85" t="s">
        <v>263</v>
      </c>
      <c r="W32" s="85"/>
      <c r="X32" s="85"/>
      <c r="Y32" s="85"/>
      <c r="Z32" s="85"/>
      <c r="AA32" s="85"/>
      <c r="AB32" s="85"/>
      <c r="AC32" s="85" t="s">
        <v>263</v>
      </c>
      <c r="AD32" s="184" t="s">
        <v>262</v>
      </c>
    </row>
    <row r="33" spans="1:30" ht="13.5" customHeight="1">
      <c r="A33" s="85" t="s">
        <v>21</v>
      </c>
      <c r="B33" s="86" t="s">
        <v>312</v>
      </c>
      <c r="C33" s="85" t="s">
        <v>313</v>
      </c>
      <c r="D33" s="87">
        <f>+SUM(E33,+I33)</f>
        <v>13292</v>
      </c>
      <c r="E33" s="87">
        <f>+SUM(G33+H33)</f>
        <v>2888</v>
      </c>
      <c r="F33" s="106">
        <f>IF(D33&gt;0,E33/D33*100,"-")</f>
        <v>21.727354799879627</v>
      </c>
      <c r="G33" s="87">
        <v>2888</v>
      </c>
      <c r="H33" s="87">
        <v>0</v>
      </c>
      <c r="I33" s="87">
        <f>+SUM(K33,+M33,O33+P33)</f>
        <v>10404</v>
      </c>
      <c r="J33" s="88">
        <f>IF(D33&gt;0,I33/D33*100,"-")</f>
        <v>78.272645200120365</v>
      </c>
      <c r="K33" s="87">
        <v>4272</v>
      </c>
      <c r="L33" s="88">
        <f>IF(D33&gt;0,K33/D33*100,"-")</f>
        <v>32.139632861871803</v>
      </c>
      <c r="M33" s="87">
        <v>0</v>
      </c>
      <c r="N33" s="88">
        <f>IF(D33&gt;0,M33/D33*100,"-")</f>
        <v>0</v>
      </c>
      <c r="O33" s="87">
        <v>1380</v>
      </c>
      <c r="P33" s="87">
        <f>SUM(Q33:S33)</f>
        <v>4752</v>
      </c>
      <c r="Q33" s="87">
        <v>590</v>
      </c>
      <c r="R33" s="87">
        <v>4162</v>
      </c>
      <c r="S33" s="87">
        <v>0</v>
      </c>
      <c r="T33" s="88">
        <f>IF(D33&gt;0,P33/D33*100,"-")</f>
        <v>35.750827565452902</v>
      </c>
      <c r="U33" s="87">
        <v>165</v>
      </c>
      <c r="V33" s="85" t="s">
        <v>263</v>
      </c>
      <c r="W33" s="85"/>
      <c r="X33" s="85"/>
      <c r="Y33" s="85"/>
      <c r="Z33" s="85" t="s">
        <v>263</v>
      </c>
      <c r="AA33" s="85"/>
      <c r="AB33" s="85"/>
      <c r="AC33" s="85"/>
      <c r="AD33" s="184" t="s">
        <v>262</v>
      </c>
    </row>
    <row r="34" spans="1:30" ht="13.5" customHeight="1">
      <c r="A34" s="85" t="s">
        <v>21</v>
      </c>
      <c r="B34" s="86" t="s">
        <v>314</v>
      </c>
      <c r="C34" s="85" t="s">
        <v>315</v>
      </c>
      <c r="D34" s="87">
        <f>+SUM(E34,+I34)</f>
        <v>10557</v>
      </c>
      <c r="E34" s="87">
        <f>+SUM(G34+H34)</f>
        <v>2302</v>
      </c>
      <c r="F34" s="106">
        <f>IF(D34&gt;0,E34/D34*100,"-")</f>
        <v>21.805437150705693</v>
      </c>
      <c r="G34" s="87">
        <v>2171</v>
      </c>
      <c r="H34" s="87">
        <v>131</v>
      </c>
      <c r="I34" s="87">
        <f>+SUM(K34,+M34,O34+P34)</f>
        <v>8255</v>
      </c>
      <c r="J34" s="88">
        <f>IF(D34&gt;0,I34/D34*100,"-")</f>
        <v>78.1945628492943</v>
      </c>
      <c r="K34" s="87">
        <v>1654</v>
      </c>
      <c r="L34" s="88">
        <f>IF(D34&gt;0,K34/D34*100,"-")</f>
        <v>15.667329733825897</v>
      </c>
      <c r="M34" s="87">
        <v>0</v>
      </c>
      <c r="N34" s="88">
        <f>IF(D34&gt;0,M34/D34*100,"-")</f>
        <v>0</v>
      </c>
      <c r="O34" s="87">
        <v>928</v>
      </c>
      <c r="P34" s="87">
        <f>SUM(Q34:S34)</f>
        <v>5673</v>
      </c>
      <c r="Q34" s="87">
        <v>1136</v>
      </c>
      <c r="R34" s="87">
        <v>4537</v>
      </c>
      <c r="S34" s="87">
        <v>0</v>
      </c>
      <c r="T34" s="88">
        <f>IF(D34&gt;0,P34/D34*100,"-")</f>
        <v>53.736857061665248</v>
      </c>
      <c r="U34" s="87">
        <v>214</v>
      </c>
      <c r="V34" s="85" t="s">
        <v>263</v>
      </c>
      <c r="W34" s="85"/>
      <c r="X34" s="85"/>
      <c r="Y34" s="85"/>
      <c r="Z34" s="85"/>
      <c r="AA34" s="85"/>
      <c r="AB34" s="85"/>
      <c r="AC34" s="85" t="s">
        <v>263</v>
      </c>
      <c r="AD34" s="184" t="s">
        <v>262</v>
      </c>
    </row>
    <row r="35" spans="1:30" ht="13.5" customHeight="1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30" ht="13.5" customHeight="1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30" ht="13.5" customHeight="1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30" ht="13.5" customHeight="1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30" ht="13.5" customHeight="1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30" ht="13.5" customHeight="1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30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30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30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34">
    <sortCondition ref="A8:A34"/>
    <sortCondition ref="B8:B34"/>
    <sortCondition ref="C8:C34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岡山県</v>
      </c>
      <c r="B7" s="90" t="str">
        <f>水洗化人口等!B7</f>
        <v>33000</v>
      </c>
      <c r="C7" s="89" t="s">
        <v>199</v>
      </c>
      <c r="D7" s="91">
        <f>SUM(E7,+H7,+K7)</f>
        <v>558897</v>
      </c>
      <c r="E7" s="91">
        <f>SUM(F7:G7)</f>
        <v>8637</v>
      </c>
      <c r="F7" s="91">
        <f>SUM(F$8:F$207)</f>
        <v>8637</v>
      </c>
      <c r="G7" s="91">
        <f>SUM(G$8:G$207)</f>
        <v>0</v>
      </c>
      <c r="H7" s="91">
        <f>SUM(I7:J7)</f>
        <v>23561</v>
      </c>
      <c r="I7" s="91">
        <f>SUM(I$8:I$207)</f>
        <v>13298</v>
      </c>
      <c r="J7" s="91">
        <f>SUM(J$8:J$207)</f>
        <v>10263</v>
      </c>
      <c r="K7" s="91">
        <f>SUM(L7:M7)</f>
        <v>526699</v>
      </c>
      <c r="L7" s="91">
        <f>SUM(L$8:L$207)</f>
        <v>125065</v>
      </c>
      <c r="M7" s="91">
        <f>SUM(M$8:M$207)</f>
        <v>401634</v>
      </c>
      <c r="N7" s="91">
        <f>SUM(O7,+V7,+AC7)</f>
        <v>560184</v>
      </c>
      <c r="O7" s="91">
        <f>SUM(P7:U7)</f>
        <v>147000</v>
      </c>
      <c r="P7" s="91">
        <f t="shared" ref="P7:U7" si="0">SUM(P$8:P$207)</f>
        <v>143408</v>
      </c>
      <c r="Q7" s="91">
        <f t="shared" si="0"/>
        <v>0</v>
      </c>
      <c r="R7" s="91">
        <f t="shared" si="0"/>
        <v>0</v>
      </c>
      <c r="S7" s="91">
        <f t="shared" si="0"/>
        <v>3592</v>
      </c>
      <c r="T7" s="91">
        <f t="shared" si="0"/>
        <v>0</v>
      </c>
      <c r="U7" s="91">
        <f t="shared" si="0"/>
        <v>0</v>
      </c>
      <c r="V7" s="91">
        <f>SUM(W7:AB7)</f>
        <v>411897</v>
      </c>
      <c r="W7" s="91">
        <f t="shared" ref="W7:AB7" si="1">SUM(W$8:W$207)</f>
        <v>380307</v>
      </c>
      <c r="X7" s="91">
        <f t="shared" si="1"/>
        <v>0</v>
      </c>
      <c r="Y7" s="91">
        <f t="shared" si="1"/>
        <v>0</v>
      </c>
      <c r="Z7" s="91">
        <f t="shared" si="1"/>
        <v>31590</v>
      </c>
      <c r="AA7" s="91">
        <f t="shared" si="1"/>
        <v>0</v>
      </c>
      <c r="AB7" s="91">
        <f t="shared" si="1"/>
        <v>0</v>
      </c>
      <c r="AC7" s="91">
        <f>SUM(AD7:AE7)</f>
        <v>1287</v>
      </c>
      <c r="AD7" s="91">
        <f>SUM(AD$8:AD$207)</f>
        <v>1287</v>
      </c>
      <c r="AE7" s="91">
        <f>SUM(AE$8:AE$207)</f>
        <v>0</v>
      </c>
      <c r="AF7" s="91">
        <f>SUM(AG7:AI7)</f>
        <v>11499</v>
      </c>
      <c r="AG7" s="91">
        <f>SUM(AG$8:AG$207)</f>
        <v>11499</v>
      </c>
      <c r="AH7" s="91">
        <f>SUM(AH$8:AH$207)</f>
        <v>0</v>
      </c>
      <c r="AI7" s="91">
        <f>SUM(AI$8:AI$207)</f>
        <v>0</v>
      </c>
      <c r="AJ7" s="91">
        <f>SUM(AK7:AS7)</f>
        <v>11594</v>
      </c>
      <c r="AK7" s="91">
        <f t="shared" ref="AK7:AS7" si="2">SUM(AK$8:AK$207)</f>
        <v>99</v>
      </c>
      <c r="AL7" s="91">
        <f t="shared" si="2"/>
        <v>0</v>
      </c>
      <c r="AM7" s="91">
        <f t="shared" si="2"/>
        <v>4232</v>
      </c>
      <c r="AN7" s="91">
        <f t="shared" si="2"/>
        <v>1567</v>
      </c>
      <c r="AO7" s="91">
        <f t="shared" si="2"/>
        <v>7</v>
      </c>
      <c r="AP7" s="91">
        <f t="shared" si="2"/>
        <v>916</v>
      </c>
      <c r="AQ7" s="91">
        <f t="shared" si="2"/>
        <v>506</v>
      </c>
      <c r="AR7" s="91">
        <f t="shared" si="2"/>
        <v>75</v>
      </c>
      <c r="AS7" s="91">
        <f t="shared" si="2"/>
        <v>4192</v>
      </c>
      <c r="AT7" s="91">
        <f>SUM(AU7:AY7)</f>
        <v>49</v>
      </c>
      <c r="AU7" s="91">
        <f>SUM(AU$8:AU$207)</f>
        <v>4</v>
      </c>
      <c r="AV7" s="91">
        <f>SUM(AV$8:AV$207)</f>
        <v>0</v>
      </c>
      <c r="AW7" s="91">
        <f>SUM(AW$8:AW$207)</f>
        <v>45</v>
      </c>
      <c r="AX7" s="91">
        <f>SUM(AX$8:AX$207)</f>
        <v>0</v>
      </c>
      <c r="AY7" s="91">
        <f>SUM(AY$8:AY$207)</f>
        <v>0</v>
      </c>
      <c r="AZ7" s="91">
        <f>SUM(BA7:BC7)</f>
        <v>1437</v>
      </c>
      <c r="BA7" s="91">
        <f>SUM(BA$8:BA$207)</f>
        <v>1437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21</v>
      </c>
      <c r="B8" s="96" t="s">
        <v>260</v>
      </c>
      <c r="C8" s="85" t="s">
        <v>261</v>
      </c>
      <c r="D8" s="87">
        <f>SUM(E8,+H8,+K8)</f>
        <v>188828</v>
      </c>
      <c r="E8" s="87">
        <f>SUM(F8:G8)</f>
        <v>2719</v>
      </c>
      <c r="F8" s="87">
        <v>2719</v>
      </c>
      <c r="G8" s="87">
        <v>0</v>
      </c>
      <c r="H8" s="87">
        <f>SUM(I8:J8)</f>
        <v>7740</v>
      </c>
      <c r="I8" s="87">
        <v>0</v>
      </c>
      <c r="J8" s="87">
        <v>7740</v>
      </c>
      <c r="K8" s="87">
        <f>SUM(L8:M8)</f>
        <v>178369</v>
      </c>
      <c r="L8" s="87">
        <v>32063</v>
      </c>
      <c r="M8" s="87">
        <v>146306</v>
      </c>
      <c r="N8" s="87">
        <f>SUM(O8,+V8,+AC8)</f>
        <v>188830</v>
      </c>
      <c r="O8" s="87">
        <f>SUM(P8:U8)</f>
        <v>34782</v>
      </c>
      <c r="P8" s="87">
        <v>34782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154046</v>
      </c>
      <c r="W8" s="87">
        <v>154046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2</v>
      </c>
      <c r="AD8" s="87">
        <v>2</v>
      </c>
      <c r="AE8" s="87">
        <v>0</v>
      </c>
      <c r="AF8" s="87">
        <f>SUM(AG8:AI8)</f>
        <v>3501</v>
      </c>
      <c r="AG8" s="87">
        <v>3501</v>
      </c>
      <c r="AH8" s="87">
        <v>0</v>
      </c>
      <c r="AI8" s="87">
        <v>0</v>
      </c>
      <c r="AJ8" s="87">
        <f>SUM(AK8:AS8)</f>
        <v>3501</v>
      </c>
      <c r="AK8" s="87">
        <v>0</v>
      </c>
      <c r="AL8" s="87">
        <v>0</v>
      </c>
      <c r="AM8" s="87">
        <v>1110</v>
      </c>
      <c r="AN8" s="87">
        <v>0</v>
      </c>
      <c r="AO8" s="87">
        <v>0</v>
      </c>
      <c r="AP8" s="87">
        <v>0</v>
      </c>
      <c r="AQ8" s="87">
        <v>0</v>
      </c>
      <c r="AR8" s="87">
        <v>6</v>
      </c>
      <c r="AS8" s="87">
        <v>2385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21</v>
      </c>
      <c r="B9" s="96" t="s">
        <v>264</v>
      </c>
      <c r="C9" s="85" t="s">
        <v>265</v>
      </c>
      <c r="D9" s="87">
        <f>SUM(E9,+H9,+K9)</f>
        <v>103401</v>
      </c>
      <c r="E9" s="87">
        <f>SUM(F9:G9)</f>
        <v>3592</v>
      </c>
      <c r="F9" s="87">
        <v>3592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99809</v>
      </c>
      <c r="L9" s="87">
        <v>16375</v>
      </c>
      <c r="M9" s="87">
        <v>83434</v>
      </c>
      <c r="N9" s="87">
        <f>SUM(O9,+V9,+AC9)</f>
        <v>103797</v>
      </c>
      <c r="O9" s="87">
        <f>SUM(P9:U9)</f>
        <v>19967</v>
      </c>
      <c r="P9" s="87">
        <v>16375</v>
      </c>
      <c r="Q9" s="87">
        <v>0</v>
      </c>
      <c r="R9" s="87">
        <v>0</v>
      </c>
      <c r="S9" s="87">
        <v>3592</v>
      </c>
      <c r="T9" s="87">
        <v>0</v>
      </c>
      <c r="U9" s="87">
        <v>0</v>
      </c>
      <c r="V9" s="87">
        <f>SUM(W9:AB9)</f>
        <v>83434</v>
      </c>
      <c r="W9" s="87">
        <v>75675</v>
      </c>
      <c r="X9" s="87">
        <v>0</v>
      </c>
      <c r="Y9" s="87">
        <v>0</v>
      </c>
      <c r="Z9" s="87">
        <v>7759</v>
      </c>
      <c r="AA9" s="87">
        <v>0</v>
      </c>
      <c r="AB9" s="87">
        <v>0</v>
      </c>
      <c r="AC9" s="87">
        <f>SUM(AD9:AE9)</f>
        <v>396</v>
      </c>
      <c r="AD9" s="87">
        <v>396</v>
      </c>
      <c r="AE9" s="87">
        <v>0</v>
      </c>
      <c r="AF9" s="87">
        <f>SUM(AG9:AI9)</f>
        <v>2110</v>
      </c>
      <c r="AG9" s="87">
        <v>2110</v>
      </c>
      <c r="AH9" s="87">
        <v>0</v>
      </c>
      <c r="AI9" s="87">
        <v>0</v>
      </c>
      <c r="AJ9" s="87">
        <f>SUM(AK9:AS9)</f>
        <v>2110</v>
      </c>
      <c r="AK9" s="87">
        <v>0</v>
      </c>
      <c r="AL9" s="87">
        <v>0</v>
      </c>
      <c r="AM9" s="87">
        <v>2110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21</v>
      </c>
      <c r="B10" s="96" t="s">
        <v>266</v>
      </c>
      <c r="C10" s="85" t="s">
        <v>267</v>
      </c>
      <c r="D10" s="87">
        <f>SUM(E10,+H10,+K10)</f>
        <v>54108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54108</v>
      </c>
      <c r="L10" s="87">
        <v>15278</v>
      </c>
      <c r="M10" s="87">
        <v>38830</v>
      </c>
      <c r="N10" s="87">
        <f>SUM(O10,+V10,+AC10)</f>
        <v>54108</v>
      </c>
      <c r="O10" s="87">
        <f>SUM(P10:U10)</f>
        <v>15278</v>
      </c>
      <c r="P10" s="87">
        <v>15278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38830</v>
      </c>
      <c r="W10" s="87">
        <v>16890</v>
      </c>
      <c r="X10" s="87">
        <v>0</v>
      </c>
      <c r="Y10" s="87">
        <v>0</v>
      </c>
      <c r="Z10" s="87">
        <v>21940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123</v>
      </c>
      <c r="AG10" s="87">
        <v>123</v>
      </c>
      <c r="AH10" s="87">
        <v>0</v>
      </c>
      <c r="AI10" s="87">
        <v>0</v>
      </c>
      <c r="AJ10" s="87">
        <f>SUM(AK10:AS10)</f>
        <v>123</v>
      </c>
      <c r="AK10" s="87">
        <v>0</v>
      </c>
      <c r="AL10" s="87">
        <v>0</v>
      </c>
      <c r="AM10" s="87">
        <v>123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1273</v>
      </c>
      <c r="BA10" s="87">
        <v>1273</v>
      </c>
      <c r="BB10" s="87">
        <v>0</v>
      </c>
      <c r="BC10" s="87">
        <v>0</v>
      </c>
    </row>
    <row r="11" spans="1:55" ht="13.5" customHeight="1">
      <c r="A11" s="98" t="s">
        <v>21</v>
      </c>
      <c r="B11" s="96" t="s">
        <v>268</v>
      </c>
      <c r="C11" s="85" t="s">
        <v>269</v>
      </c>
      <c r="D11" s="87">
        <f>SUM(E11,+H11,+K11)</f>
        <v>7004</v>
      </c>
      <c r="E11" s="87">
        <f>SUM(F11:G11)</f>
        <v>0</v>
      </c>
      <c r="F11" s="87">
        <v>0</v>
      </c>
      <c r="G11" s="87">
        <v>0</v>
      </c>
      <c r="H11" s="87">
        <f>SUM(I11:J11)</f>
        <v>61</v>
      </c>
      <c r="I11" s="87">
        <v>61</v>
      </c>
      <c r="J11" s="87">
        <v>0</v>
      </c>
      <c r="K11" s="87">
        <f>SUM(L11:M11)</f>
        <v>6943</v>
      </c>
      <c r="L11" s="87">
        <v>2512</v>
      </c>
      <c r="M11" s="87">
        <v>4431</v>
      </c>
      <c r="N11" s="87">
        <f>SUM(O11,+V11,+AC11)</f>
        <v>7004</v>
      </c>
      <c r="O11" s="87">
        <f>SUM(P11:U11)</f>
        <v>2573</v>
      </c>
      <c r="P11" s="87">
        <v>2573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4431</v>
      </c>
      <c r="W11" s="87">
        <v>4431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139</v>
      </c>
      <c r="AG11" s="87">
        <v>139</v>
      </c>
      <c r="AH11" s="87">
        <v>0</v>
      </c>
      <c r="AI11" s="87">
        <v>0</v>
      </c>
      <c r="AJ11" s="87">
        <f>SUM(AK11:AS11)</f>
        <v>139</v>
      </c>
      <c r="AK11" s="87">
        <v>0</v>
      </c>
      <c r="AL11" s="87">
        <v>0</v>
      </c>
      <c r="AM11" s="87">
        <v>9</v>
      </c>
      <c r="AN11" s="87">
        <v>130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21</v>
      </c>
      <c r="B12" s="96" t="s">
        <v>270</v>
      </c>
      <c r="C12" s="85" t="s">
        <v>271</v>
      </c>
      <c r="D12" s="87">
        <f>SUM(E12,+H12,+K12)</f>
        <v>20648</v>
      </c>
      <c r="E12" s="87">
        <f>SUM(F12:G12)</f>
        <v>780</v>
      </c>
      <c r="F12" s="87">
        <v>780</v>
      </c>
      <c r="G12" s="87">
        <v>0</v>
      </c>
      <c r="H12" s="87">
        <f>SUM(I12:J12)</f>
        <v>7045</v>
      </c>
      <c r="I12" s="87">
        <v>7045</v>
      </c>
      <c r="J12" s="87">
        <v>0</v>
      </c>
      <c r="K12" s="87">
        <f>SUM(L12:M12)</f>
        <v>12823</v>
      </c>
      <c r="L12" s="87">
        <v>0</v>
      </c>
      <c r="M12" s="87">
        <v>12823</v>
      </c>
      <c r="N12" s="87">
        <f>SUM(O12,+V12,+AC12)</f>
        <v>20648</v>
      </c>
      <c r="O12" s="87">
        <f>SUM(P12:U12)</f>
        <v>7825</v>
      </c>
      <c r="P12" s="87">
        <v>7825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12823</v>
      </c>
      <c r="W12" s="87">
        <v>12823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468</v>
      </c>
      <c r="AG12" s="87">
        <v>468</v>
      </c>
      <c r="AH12" s="87">
        <v>0</v>
      </c>
      <c r="AI12" s="87">
        <v>0</v>
      </c>
      <c r="AJ12" s="87">
        <f>SUM(AK12:AS12)</f>
        <v>468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468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21</v>
      </c>
      <c r="B13" s="96" t="s">
        <v>272</v>
      </c>
      <c r="C13" s="85" t="s">
        <v>273</v>
      </c>
      <c r="D13" s="87">
        <f>SUM(E13,+H13,+K13)</f>
        <v>21657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21657</v>
      </c>
      <c r="L13" s="87">
        <v>7792</v>
      </c>
      <c r="M13" s="87">
        <v>13865</v>
      </c>
      <c r="N13" s="87">
        <f>SUM(O13,+V13,+AC13)</f>
        <v>21712</v>
      </c>
      <c r="O13" s="87">
        <f>SUM(P13:U13)</f>
        <v>7792</v>
      </c>
      <c r="P13" s="87">
        <v>7792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13865</v>
      </c>
      <c r="W13" s="87">
        <v>13865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55</v>
      </c>
      <c r="AD13" s="87">
        <v>55</v>
      </c>
      <c r="AE13" s="87">
        <v>0</v>
      </c>
      <c r="AF13" s="87">
        <f>SUM(AG13:AI13)</f>
        <v>491</v>
      </c>
      <c r="AG13" s="87">
        <v>491</v>
      </c>
      <c r="AH13" s="87">
        <v>0</v>
      </c>
      <c r="AI13" s="87">
        <v>0</v>
      </c>
      <c r="AJ13" s="87">
        <f>SUM(AK13:AS13)</f>
        <v>491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491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21</v>
      </c>
      <c r="B14" s="96" t="s">
        <v>274</v>
      </c>
      <c r="C14" s="85" t="s">
        <v>275</v>
      </c>
      <c r="D14" s="87">
        <f>SUM(E14,+H14,+K14)</f>
        <v>21175</v>
      </c>
      <c r="E14" s="87">
        <f>SUM(F14:G14)</f>
        <v>0</v>
      </c>
      <c r="F14" s="87">
        <v>0</v>
      </c>
      <c r="G14" s="87">
        <v>0</v>
      </c>
      <c r="H14" s="87">
        <f>SUM(I14:J14)</f>
        <v>5675</v>
      </c>
      <c r="I14" s="87">
        <v>3345</v>
      </c>
      <c r="J14" s="87">
        <v>2330</v>
      </c>
      <c r="K14" s="87">
        <f>SUM(L14:M14)</f>
        <v>15500</v>
      </c>
      <c r="L14" s="87">
        <v>273</v>
      </c>
      <c r="M14" s="87">
        <v>15227</v>
      </c>
      <c r="N14" s="87">
        <f>SUM(O14,+V14,+AC14)</f>
        <v>21175</v>
      </c>
      <c r="O14" s="87">
        <f>SUM(P14:U14)</f>
        <v>3618</v>
      </c>
      <c r="P14" s="87">
        <v>3618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17557</v>
      </c>
      <c r="W14" s="87">
        <v>17557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916</v>
      </c>
      <c r="AG14" s="87">
        <v>916</v>
      </c>
      <c r="AH14" s="87">
        <v>0</v>
      </c>
      <c r="AI14" s="87">
        <v>0</v>
      </c>
      <c r="AJ14" s="87">
        <f>SUM(AK14:AS14)</f>
        <v>916</v>
      </c>
      <c r="AK14" s="87">
        <v>0</v>
      </c>
      <c r="AL14" s="87">
        <v>0</v>
      </c>
      <c r="AM14" s="87">
        <v>408</v>
      </c>
      <c r="AN14" s="87">
        <v>508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21</v>
      </c>
      <c r="B15" s="96" t="s">
        <v>276</v>
      </c>
      <c r="C15" s="85" t="s">
        <v>277</v>
      </c>
      <c r="D15" s="87">
        <f>SUM(E15,+H15,+K15)</f>
        <v>11725</v>
      </c>
      <c r="E15" s="87">
        <f>SUM(F15:G15)</f>
        <v>1546</v>
      </c>
      <c r="F15" s="87">
        <v>1546</v>
      </c>
      <c r="G15" s="87">
        <v>0</v>
      </c>
      <c r="H15" s="87">
        <f>SUM(I15:J15)</f>
        <v>2797</v>
      </c>
      <c r="I15" s="87">
        <v>2797</v>
      </c>
      <c r="J15" s="87">
        <v>0</v>
      </c>
      <c r="K15" s="87">
        <f>SUM(L15:M15)</f>
        <v>7382</v>
      </c>
      <c r="L15" s="87">
        <v>0</v>
      </c>
      <c r="M15" s="87">
        <v>7382</v>
      </c>
      <c r="N15" s="87">
        <f>SUM(O15,+V15,+AC15)</f>
        <v>12208</v>
      </c>
      <c r="O15" s="87">
        <f>SUM(P15:U15)</f>
        <v>4343</v>
      </c>
      <c r="P15" s="87">
        <v>4343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7382</v>
      </c>
      <c r="W15" s="87">
        <v>7382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483</v>
      </c>
      <c r="AD15" s="87">
        <v>483</v>
      </c>
      <c r="AE15" s="87">
        <v>0</v>
      </c>
      <c r="AF15" s="87">
        <f>SUM(AG15:AI15)</f>
        <v>219</v>
      </c>
      <c r="AG15" s="87">
        <v>219</v>
      </c>
      <c r="AH15" s="87">
        <v>0</v>
      </c>
      <c r="AI15" s="87">
        <v>0</v>
      </c>
      <c r="AJ15" s="87">
        <f>SUM(AK15:AS15)</f>
        <v>219</v>
      </c>
      <c r="AK15" s="87">
        <v>0</v>
      </c>
      <c r="AL15" s="87">
        <v>0</v>
      </c>
      <c r="AM15" s="87">
        <v>219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33</v>
      </c>
      <c r="AU15" s="87">
        <v>0</v>
      </c>
      <c r="AV15" s="87">
        <v>0</v>
      </c>
      <c r="AW15" s="87">
        <v>33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21</v>
      </c>
      <c r="B16" s="96" t="s">
        <v>278</v>
      </c>
      <c r="C16" s="85" t="s">
        <v>279</v>
      </c>
      <c r="D16" s="87">
        <f>SUM(E16,+H16,+K16)</f>
        <v>10827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10827</v>
      </c>
      <c r="L16" s="87">
        <v>4312</v>
      </c>
      <c r="M16" s="87">
        <v>6515</v>
      </c>
      <c r="N16" s="87">
        <f>SUM(O16,+V16,+AC16)</f>
        <v>10827</v>
      </c>
      <c r="O16" s="87">
        <f>SUM(P16:U16)</f>
        <v>4312</v>
      </c>
      <c r="P16" s="87">
        <v>4312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6515</v>
      </c>
      <c r="W16" s="87">
        <v>6515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409</v>
      </c>
      <c r="AG16" s="87">
        <v>409</v>
      </c>
      <c r="AH16" s="87">
        <v>0</v>
      </c>
      <c r="AI16" s="87">
        <v>0</v>
      </c>
      <c r="AJ16" s="87">
        <f>SUM(AK16:AS16)</f>
        <v>409</v>
      </c>
      <c r="AK16" s="87">
        <v>0</v>
      </c>
      <c r="AL16" s="87">
        <v>0</v>
      </c>
      <c r="AM16" s="87">
        <v>24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385</v>
      </c>
      <c r="AT16" s="87">
        <f>SUM(AU16:AY16)</f>
        <v>4</v>
      </c>
      <c r="AU16" s="87">
        <v>0</v>
      </c>
      <c r="AV16" s="87">
        <v>0</v>
      </c>
      <c r="AW16" s="87">
        <v>4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21</v>
      </c>
      <c r="B17" s="96" t="s">
        <v>280</v>
      </c>
      <c r="C17" s="85" t="s">
        <v>281</v>
      </c>
      <c r="D17" s="87">
        <f>SUM(E17,+H17,+K17)</f>
        <v>8042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8042</v>
      </c>
      <c r="L17" s="87">
        <v>2688</v>
      </c>
      <c r="M17" s="87">
        <v>5354</v>
      </c>
      <c r="N17" s="87">
        <f>SUM(O17,+V17,+AC17)</f>
        <v>8224</v>
      </c>
      <c r="O17" s="87">
        <f>SUM(P17:U17)</f>
        <v>2688</v>
      </c>
      <c r="P17" s="87">
        <v>2688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5354</v>
      </c>
      <c r="W17" s="87">
        <v>5354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182</v>
      </c>
      <c r="AD17" s="87">
        <v>182</v>
      </c>
      <c r="AE17" s="87">
        <v>0</v>
      </c>
      <c r="AF17" s="87">
        <f>SUM(AG17:AI17)</f>
        <v>180</v>
      </c>
      <c r="AG17" s="87">
        <v>180</v>
      </c>
      <c r="AH17" s="87">
        <v>0</v>
      </c>
      <c r="AI17" s="87">
        <v>0</v>
      </c>
      <c r="AJ17" s="87">
        <f>SUM(AK17:AS17)</f>
        <v>180</v>
      </c>
      <c r="AK17" s="87">
        <v>0</v>
      </c>
      <c r="AL17" s="87">
        <v>0</v>
      </c>
      <c r="AM17" s="87">
        <v>1</v>
      </c>
      <c r="AN17" s="87">
        <v>0</v>
      </c>
      <c r="AO17" s="87">
        <v>0</v>
      </c>
      <c r="AP17" s="87">
        <v>0</v>
      </c>
      <c r="AQ17" s="87">
        <v>179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1</v>
      </c>
      <c r="BA17" s="87">
        <v>1</v>
      </c>
      <c r="BB17" s="87">
        <v>0</v>
      </c>
      <c r="BC17" s="87">
        <v>0</v>
      </c>
    </row>
    <row r="18" spans="1:55" ht="13.5" customHeight="1">
      <c r="A18" s="98" t="s">
        <v>21</v>
      </c>
      <c r="B18" s="96" t="s">
        <v>282</v>
      </c>
      <c r="C18" s="85" t="s">
        <v>283</v>
      </c>
      <c r="D18" s="87">
        <f>SUM(E18,+H18,+K18)</f>
        <v>23731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23731</v>
      </c>
      <c r="L18" s="87">
        <v>8687</v>
      </c>
      <c r="M18" s="87">
        <v>15044</v>
      </c>
      <c r="N18" s="87">
        <f>SUM(O18,+V18,+AC18)</f>
        <v>23751</v>
      </c>
      <c r="O18" s="87">
        <f>SUM(P18:U18)</f>
        <v>8687</v>
      </c>
      <c r="P18" s="87">
        <v>8687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15044</v>
      </c>
      <c r="W18" s="87">
        <v>15044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20</v>
      </c>
      <c r="AD18" s="87">
        <v>20</v>
      </c>
      <c r="AE18" s="87">
        <v>0</v>
      </c>
      <c r="AF18" s="87">
        <f>SUM(AG18:AI18)</f>
        <v>262</v>
      </c>
      <c r="AG18" s="87">
        <v>262</v>
      </c>
      <c r="AH18" s="87">
        <v>0</v>
      </c>
      <c r="AI18" s="87">
        <v>0</v>
      </c>
      <c r="AJ18" s="87">
        <f>SUM(AK18:AS18)</f>
        <v>262</v>
      </c>
      <c r="AK18" s="87">
        <v>0</v>
      </c>
      <c r="AL18" s="87">
        <v>0</v>
      </c>
      <c r="AM18" s="87">
        <v>3</v>
      </c>
      <c r="AN18" s="87">
        <v>259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21</v>
      </c>
      <c r="B19" s="96" t="s">
        <v>284</v>
      </c>
      <c r="C19" s="85" t="s">
        <v>285</v>
      </c>
      <c r="D19" s="87">
        <f>SUM(E19,+H19,+K19)</f>
        <v>10518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10518</v>
      </c>
      <c r="L19" s="87">
        <v>5253</v>
      </c>
      <c r="M19" s="87">
        <v>5265</v>
      </c>
      <c r="N19" s="87">
        <f>SUM(O19,+V19,+AC19)</f>
        <v>10518</v>
      </c>
      <c r="O19" s="87">
        <f>SUM(P19:U19)</f>
        <v>5253</v>
      </c>
      <c r="P19" s="87">
        <v>5253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5265</v>
      </c>
      <c r="W19" s="87">
        <v>5265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264</v>
      </c>
      <c r="AG19" s="87">
        <v>264</v>
      </c>
      <c r="AH19" s="87">
        <v>0</v>
      </c>
      <c r="AI19" s="87">
        <v>0</v>
      </c>
      <c r="AJ19" s="87">
        <f>SUM(AK19:AS19)</f>
        <v>353</v>
      </c>
      <c r="AK19" s="87">
        <v>93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260</v>
      </c>
      <c r="AR19" s="87">
        <v>0</v>
      </c>
      <c r="AS19" s="87">
        <v>0</v>
      </c>
      <c r="AT19" s="87">
        <f>SUM(AU19:AY19)</f>
        <v>4</v>
      </c>
      <c r="AU19" s="87">
        <v>4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21</v>
      </c>
      <c r="B20" s="96" t="s">
        <v>286</v>
      </c>
      <c r="C20" s="85" t="s">
        <v>287</v>
      </c>
      <c r="D20" s="87">
        <f>SUM(E20,+H20,+K20)</f>
        <v>28075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28075</v>
      </c>
      <c r="L20" s="87">
        <v>8612</v>
      </c>
      <c r="M20" s="87">
        <v>19463</v>
      </c>
      <c r="N20" s="87">
        <f>SUM(O20,+V20,+AC20)</f>
        <v>28081</v>
      </c>
      <c r="O20" s="87">
        <f>SUM(P20:U20)</f>
        <v>8612</v>
      </c>
      <c r="P20" s="87">
        <v>8612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19463</v>
      </c>
      <c r="W20" s="87">
        <v>19463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6</v>
      </c>
      <c r="AD20" s="87">
        <v>6</v>
      </c>
      <c r="AE20" s="87">
        <v>0</v>
      </c>
      <c r="AF20" s="87">
        <f>SUM(AG20:AI20)</f>
        <v>764</v>
      </c>
      <c r="AG20" s="87">
        <v>764</v>
      </c>
      <c r="AH20" s="87">
        <v>0</v>
      </c>
      <c r="AI20" s="87">
        <v>0</v>
      </c>
      <c r="AJ20" s="87">
        <f>SUM(AK20:AS20)</f>
        <v>764</v>
      </c>
      <c r="AK20" s="87">
        <v>0</v>
      </c>
      <c r="AL20" s="87">
        <v>0</v>
      </c>
      <c r="AM20" s="87">
        <v>14</v>
      </c>
      <c r="AN20" s="87">
        <v>670</v>
      </c>
      <c r="AO20" s="87">
        <v>0</v>
      </c>
      <c r="AP20" s="87">
        <v>0</v>
      </c>
      <c r="AQ20" s="87">
        <v>0</v>
      </c>
      <c r="AR20" s="87">
        <v>0</v>
      </c>
      <c r="AS20" s="87">
        <v>80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21</v>
      </c>
      <c r="B21" s="96" t="s">
        <v>288</v>
      </c>
      <c r="C21" s="85" t="s">
        <v>289</v>
      </c>
      <c r="D21" s="87">
        <f>SUM(E21,+H21,+K21)</f>
        <v>4197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4197</v>
      </c>
      <c r="L21" s="87">
        <v>1464</v>
      </c>
      <c r="M21" s="87">
        <v>2733</v>
      </c>
      <c r="N21" s="87">
        <f>SUM(O21,+V21,+AC21)</f>
        <v>4197</v>
      </c>
      <c r="O21" s="87">
        <f>SUM(P21:U21)</f>
        <v>1464</v>
      </c>
      <c r="P21" s="87">
        <v>1464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2733</v>
      </c>
      <c r="W21" s="87">
        <v>2733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0</v>
      </c>
      <c r="AG21" s="87">
        <v>0</v>
      </c>
      <c r="AH21" s="87">
        <v>0</v>
      </c>
      <c r="AI21" s="87">
        <v>0</v>
      </c>
      <c r="AJ21" s="87">
        <f>SUM(AK21:AS21)</f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21</v>
      </c>
      <c r="B22" s="96" t="s">
        <v>290</v>
      </c>
      <c r="C22" s="85" t="s">
        <v>291</v>
      </c>
      <c r="D22" s="87">
        <f>SUM(E22,+H22,+K22)</f>
        <v>11581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11581</v>
      </c>
      <c r="L22" s="87">
        <v>6652</v>
      </c>
      <c r="M22" s="87">
        <v>4929</v>
      </c>
      <c r="N22" s="87">
        <f>SUM(O22,+V22,+AC22)</f>
        <v>11624</v>
      </c>
      <c r="O22" s="87">
        <f>SUM(P22:U22)</f>
        <v>6652</v>
      </c>
      <c r="P22" s="87">
        <v>6652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4929</v>
      </c>
      <c r="W22" s="87">
        <v>4929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43</v>
      </c>
      <c r="AD22" s="87">
        <v>43</v>
      </c>
      <c r="AE22" s="87">
        <v>0</v>
      </c>
      <c r="AF22" s="87">
        <f>SUM(AG22:AI22)</f>
        <v>272</v>
      </c>
      <c r="AG22" s="87">
        <v>272</v>
      </c>
      <c r="AH22" s="87">
        <v>0</v>
      </c>
      <c r="AI22" s="87">
        <v>0</v>
      </c>
      <c r="AJ22" s="87">
        <f>SUM(AK22:AS22)</f>
        <v>272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272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21</v>
      </c>
      <c r="B23" s="96" t="s">
        <v>292</v>
      </c>
      <c r="C23" s="85" t="s">
        <v>293</v>
      </c>
      <c r="D23" s="87">
        <f>SUM(E23,+H23,+K23)</f>
        <v>682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682</v>
      </c>
      <c r="L23" s="87">
        <v>305</v>
      </c>
      <c r="M23" s="87">
        <v>377</v>
      </c>
      <c r="N23" s="87">
        <f>SUM(O23,+V23,+AC23)</f>
        <v>682</v>
      </c>
      <c r="O23" s="87">
        <f>SUM(P23:U23)</f>
        <v>305</v>
      </c>
      <c r="P23" s="87">
        <v>305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377</v>
      </c>
      <c r="W23" s="87">
        <v>377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17</v>
      </c>
      <c r="AG23" s="87">
        <v>17</v>
      </c>
      <c r="AH23" s="87">
        <v>0</v>
      </c>
      <c r="AI23" s="87">
        <v>0</v>
      </c>
      <c r="AJ23" s="87">
        <f>SUM(AK23:AS23)</f>
        <v>23</v>
      </c>
      <c r="AK23" s="87">
        <v>6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17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21</v>
      </c>
      <c r="B24" s="96" t="s">
        <v>294</v>
      </c>
      <c r="C24" s="85" t="s">
        <v>295</v>
      </c>
      <c r="D24" s="87">
        <f>SUM(E24,+H24,+K24)</f>
        <v>412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412</v>
      </c>
      <c r="L24" s="87">
        <v>159</v>
      </c>
      <c r="M24" s="87">
        <v>253</v>
      </c>
      <c r="N24" s="87">
        <f>SUM(O24,+V24,+AC24)</f>
        <v>412</v>
      </c>
      <c r="O24" s="87">
        <f>SUM(P24:U24)</f>
        <v>159</v>
      </c>
      <c r="P24" s="87">
        <v>159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253</v>
      </c>
      <c r="W24" s="87">
        <v>253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1</v>
      </c>
      <c r="AG24" s="87">
        <v>1</v>
      </c>
      <c r="AH24" s="87">
        <v>0</v>
      </c>
      <c r="AI24" s="87">
        <v>0</v>
      </c>
      <c r="AJ24" s="87">
        <f>SUM(AK24:AS24)</f>
        <v>1</v>
      </c>
      <c r="AK24" s="87">
        <v>0</v>
      </c>
      <c r="AL24" s="87">
        <v>0</v>
      </c>
      <c r="AM24" s="87">
        <v>1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21</v>
      </c>
      <c r="B25" s="96" t="s">
        <v>296</v>
      </c>
      <c r="C25" s="85" t="s">
        <v>297</v>
      </c>
      <c r="D25" s="87">
        <f>SUM(E25,+H25,+K25)</f>
        <v>4419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4419</v>
      </c>
      <c r="L25" s="87">
        <v>2848</v>
      </c>
      <c r="M25" s="87">
        <v>1571</v>
      </c>
      <c r="N25" s="87">
        <f>SUM(O25,+V25,+AC25)</f>
        <v>4419</v>
      </c>
      <c r="O25" s="87">
        <f>SUM(P25:U25)</f>
        <v>2848</v>
      </c>
      <c r="P25" s="87">
        <v>2848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1571</v>
      </c>
      <c r="W25" s="87">
        <v>1571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100</v>
      </c>
      <c r="AG25" s="87">
        <v>100</v>
      </c>
      <c r="AH25" s="87">
        <v>0</v>
      </c>
      <c r="AI25" s="87">
        <v>0</v>
      </c>
      <c r="AJ25" s="87">
        <f>SUM(AK25:AS25)</f>
        <v>100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100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21</v>
      </c>
      <c r="B26" s="96" t="s">
        <v>298</v>
      </c>
      <c r="C26" s="85" t="s">
        <v>299</v>
      </c>
      <c r="D26" s="87">
        <f>SUM(E26,+H26,+K26)</f>
        <v>3233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3233</v>
      </c>
      <c r="L26" s="87">
        <v>1769</v>
      </c>
      <c r="M26" s="87">
        <v>1464</v>
      </c>
      <c r="N26" s="87">
        <f>SUM(O26,+V26,+AC26)</f>
        <v>3233</v>
      </c>
      <c r="O26" s="87">
        <f>SUM(P26:U26)</f>
        <v>1769</v>
      </c>
      <c r="P26" s="87">
        <v>1769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1464</v>
      </c>
      <c r="W26" s="87">
        <v>1464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0</v>
      </c>
      <c r="AG26" s="87">
        <v>0</v>
      </c>
      <c r="AH26" s="87">
        <v>0</v>
      </c>
      <c r="AI26" s="87">
        <v>0</v>
      </c>
      <c r="AJ26" s="87">
        <f>SUM(AK26:AS26)</f>
        <v>0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21</v>
      </c>
      <c r="B27" s="96" t="s">
        <v>300</v>
      </c>
      <c r="C27" s="85" t="s">
        <v>301</v>
      </c>
      <c r="D27" s="87">
        <f>SUM(E27,+H27,+K27)</f>
        <v>243</v>
      </c>
      <c r="E27" s="87">
        <f>SUM(F27:G27)</f>
        <v>0</v>
      </c>
      <c r="F27" s="87">
        <v>0</v>
      </c>
      <c r="G27" s="87">
        <v>0</v>
      </c>
      <c r="H27" s="87">
        <f>SUM(I27:J27)</f>
        <v>243</v>
      </c>
      <c r="I27" s="87">
        <v>50</v>
      </c>
      <c r="J27" s="87">
        <v>193</v>
      </c>
      <c r="K27" s="87">
        <f>SUM(L27:M27)</f>
        <v>0</v>
      </c>
      <c r="L27" s="87">
        <v>0</v>
      </c>
      <c r="M27" s="87">
        <v>0</v>
      </c>
      <c r="N27" s="87">
        <f>SUM(O27,+V27,+AC27)</f>
        <v>243</v>
      </c>
      <c r="O27" s="87">
        <f>SUM(P27:U27)</f>
        <v>50</v>
      </c>
      <c r="P27" s="87">
        <v>50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193</v>
      </c>
      <c r="W27" s="87">
        <v>193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0</v>
      </c>
      <c r="AG27" s="87">
        <v>0</v>
      </c>
      <c r="AH27" s="87">
        <v>0</v>
      </c>
      <c r="AI27" s="87">
        <v>0</v>
      </c>
      <c r="AJ27" s="87">
        <f>SUM(AK27:AS27)</f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21</v>
      </c>
      <c r="B28" s="96" t="s">
        <v>302</v>
      </c>
      <c r="C28" s="85" t="s">
        <v>303</v>
      </c>
      <c r="D28" s="87">
        <f>SUM(E28,+H28,+K28)</f>
        <v>5122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5122</v>
      </c>
      <c r="L28" s="87">
        <v>1310</v>
      </c>
      <c r="M28" s="87">
        <v>3812</v>
      </c>
      <c r="N28" s="87">
        <f>SUM(O28,+V28,+AC28)</f>
        <v>5124</v>
      </c>
      <c r="O28" s="87">
        <f>SUM(P28:U28)</f>
        <v>1310</v>
      </c>
      <c r="P28" s="87">
        <v>1310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3812</v>
      </c>
      <c r="W28" s="87">
        <v>1921</v>
      </c>
      <c r="X28" s="87">
        <v>0</v>
      </c>
      <c r="Y28" s="87">
        <v>0</v>
      </c>
      <c r="Z28" s="87">
        <v>1891</v>
      </c>
      <c r="AA28" s="87">
        <v>0</v>
      </c>
      <c r="AB28" s="87">
        <v>0</v>
      </c>
      <c r="AC28" s="87">
        <f>SUM(AD28:AE28)</f>
        <v>2</v>
      </c>
      <c r="AD28" s="87">
        <v>2</v>
      </c>
      <c r="AE28" s="87">
        <v>0</v>
      </c>
      <c r="AF28" s="87">
        <f>SUM(AG28:AI28)</f>
        <v>18</v>
      </c>
      <c r="AG28" s="87">
        <v>18</v>
      </c>
      <c r="AH28" s="87">
        <v>0</v>
      </c>
      <c r="AI28" s="87">
        <v>0</v>
      </c>
      <c r="AJ28" s="87">
        <f>SUM(AK28:AS28)</f>
        <v>18</v>
      </c>
      <c r="AK28" s="87">
        <v>0</v>
      </c>
      <c r="AL28" s="87">
        <v>0</v>
      </c>
      <c r="AM28" s="87">
        <v>0</v>
      </c>
      <c r="AN28" s="87">
        <v>0</v>
      </c>
      <c r="AO28" s="87">
        <v>7</v>
      </c>
      <c r="AP28" s="87">
        <v>11</v>
      </c>
      <c r="AQ28" s="87">
        <v>0</v>
      </c>
      <c r="AR28" s="87">
        <v>0</v>
      </c>
      <c r="AS28" s="87">
        <v>0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110</v>
      </c>
      <c r="BA28" s="87">
        <v>110</v>
      </c>
      <c r="BB28" s="87">
        <v>0</v>
      </c>
      <c r="BC28" s="87">
        <v>0</v>
      </c>
    </row>
    <row r="29" spans="1:55" ht="13.5" customHeight="1">
      <c r="A29" s="98" t="s">
        <v>21</v>
      </c>
      <c r="B29" s="96" t="s">
        <v>304</v>
      </c>
      <c r="C29" s="85" t="s">
        <v>305</v>
      </c>
      <c r="D29" s="87">
        <f>SUM(E29,+H29,+K29)</f>
        <v>1265</v>
      </c>
      <c r="E29" s="87">
        <f>SUM(F29:G29)</f>
        <v>0</v>
      </c>
      <c r="F29" s="87">
        <v>0</v>
      </c>
      <c r="G29" s="87">
        <v>0</v>
      </c>
      <c r="H29" s="87">
        <f>SUM(I29:J29)</f>
        <v>0</v>
      </c>
      <c r="I29" s="87">
        <v>0</v>
      </c>
      <c r="J29" s="87">
        <v>0</v>
      </c>
      <c r="K29" s="87">
        <f>SUM(L29:M29)</f>
        <v>1265</v>
      </c>
      <c r="L29" s="87">
        <v>470</v>
      </c>
      <c r="M29" s="87">
        <v>795</v>
      </c>
      <c r="N29" s="87">
        <f>SUM(O29,+V29,+AC29)</f>
        <v>1265</v>
      </c>
      <c r="O29" s="87">
        <f>SUM(P29:U29)</f>
        <v>470</v>
      </c>
      <c r="P29" s="87">
        <v>470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795</v>
      </c>
      <c r="W29" s="87">
        <v>795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7</v>
      </c>
      <c r="AG29" s="87">
        <v>7</v>
      </c>
      <c r="AH29" s="87">
        <v>0</v>
      </c>
      <c r="AI29" s="87">
        <v>0</v>
      </c>
      <c r="AJ29" s="87">
        <f>SUM(AK29:AS29)</f>
        <v>7</v>
      </c>
      <c r="AK29" s="87">
        <v>0</v>
      </c>
      <c r="AL29" s="87">
        <v>0</v>
      </c>
      <c r="AM29" s="87">
        <v>7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21</v>
      </c>
      <c r="B30" s="96" t="s">
        <v>306</v>
      </c>
      <c r="C30" s="85" t="s">
        <v>307</v>
      </c>
      <c r="D30" s="87">
        <f>SUM(E30,+H30,+K30)</f>
        <v>2110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2110</v>
      </c>
      <c r="L30" s="87">
        <v>741</v>
      </c>
      <c r="M30" s="87">
        <v>1369</v>
      </c>
      <c r="N30" s="87">
        <f>SUM(O30,+V30,+AC30)</f>
        <v>2110</v>
      </c>
      <c r="O30" s="87">
        <f>SUM(P30:U30)</f>
        <v>741</v>
      </c>
      <c r="P30" s="87">
        <v>741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1369</v>
      </c>
      <c r="W30" s="87">
        <v>1369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11</v>
      </c>
      <c r="AG30" s="87">
        <v>11</v>
      </c>
      <c r="AH30" s="87">
        <v>0</v>
      </c>
      <c r="AI30" s="87">
        <v>0</v>
      </c>
      <c r="AJ30" s="87">
        <f>SUM(AK30:AS30)</f>
        <v>11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11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21</v>
      </c>
      <c r="B31" s="96" t="s">
        <v>308</v>
      </c>
      <c r="C31" s="85" t="s">
        <v>309</v>
      </c>
      <c r="D31" s="87">
        <f>SUM(E31,+H31,+K31)</f>
        <v>46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46</v>
      </c>
      <c r="L31" s="87">
        <v>31</v>
      </c>
      <c r="M31" s="87">
        <v>15</v>
      </c>
      <c r="N31" s="87">
        <f>SUM(O31,+V31,+AC31)</f>
        <v>47</v>
      </c>
      <c r="O31" s="87">
        <f>SUM(P31:U31)</f>
        <v>31</v>
      </c>
      <c r="P31" s="87">
        <v>31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15</v>
      </c>
      <c r="W31" s="87">
        <v>15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1</v>
      </c>
      <c r="AD31" s="87">
        <v>1</v>
      </c>
      <c r="AE31" s="87">
        <v>0</v>
      </c>
      <c r="AF31" s="87">
        <f>SUM(AG31:AI31)</f>
        <v>50</v>
      </c>
      <c r="AG31" s="87">
        <v>50</v>
      </c>
      <c r="AH31" s="87">
        <v>0</v>
      </c>
      <c r="AI31" s="87">
        <v>0</v>
      </c>
      <c r="AJ31" s="87">
        <f>SUM(AK31:AS31)</f>
        <v>50</v>
      </c>
      <c r="AK31" s="87">
        <v>0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50</v>
      </c>
      <c r="AR31" s="87">
        <v>0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21</v>
      </c>
      <c r="B32" s="96" t="s">
        <v>310</v>
      </c>
      <c r="C32" s="85" t="s">
        <v>311</v>
      </c>
      <c r="D32" s="87">
        <f>SUM(E32,+H32,+K32)</f>
        <v>1903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1903</v>
      </c>
      <c r="L32" s="87">
        <v>701</v>
      </c>
      <c r="M32" s="87">
        <v>1202</v>
      </c>
      <c r="N32" s="87">
        <f>SUM(O32,+V32,+AC32)</f>
        <v>1916</v>
      </c>
      <c r="O32" s="87">
        <f>SUM(P32:U32)</f>
        <v>701</v>
      </c>
      <c r="P32" s="87">
        <v>701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1202</v>
      </c>
      <c r="W32" s="87">
        <v>1202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13</v>
      </c>
      <c r="AD32" s="87">
        <v>13</v>
      </c>
      <c r="AE32" s="87">
        <v>0</v>
      </c>
      <c r="AF32" s="87">
        <f>SUM(AG32:AI32)</f>
        <v>62</v>
      </c>
      <c r="AG32" s="87">
        <v>62</v>
      </c>
      <c r="AH32" s="87">
        <v>0</v>
      </c>
      <c r="AI32" s="87">
        <v>0</v>
      </c>
      <c r="AJ32" s="87">
        <f>SUM(AK32:AS32)</f>
        <v>62</v>
      </c>
      <c r="AK32" s="87">
        <v>0</v>
      </c>
      <c r="AL32" s="87">
        <v>0</v>
      </c>
      <c r="AM32" s="87">
        <v>62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>SUM(AU32:AY32)</f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21</v>
      </c>
      <c r="B33" s="96" t="s">
        <v>312</v>
      </c>
      <c r="C33" s="85" t="s">
        <v>313</v>
      </c>
      <c r="D33" s="87">
        <f>SUM(E33,+H33,+K33)</f>
        <v>7643</v>
      </c>
      <c r="E33" s="87">
        <f>SUM(F33:G33)</f>
        <v>0</v>
      </c>
      <c r="F33" s="87">
        <v>0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7643</v>
      </c>
      <c r="L33" s="87">
        <v>2404</v>
      </c>
      <c r="M33" s="87">
        <v>5239</v>
      </c>
      <c r="N33" s="87">
        <f>SUM(O33,+V33,+AC33)</f>
        <v>7643</v>
      </c>
      <c r="O33" s="87">
        <f>SUM(P33:U33)</f>
        <v>2404</v>
      </c>
      <c r="P33" s="87">
        <v>2404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5239</v>
      </c>
      <c r="W33" s="87">
        <v>5239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974</v>
      </c>
      <c r="AG33" s="87">
        <v>974</v>
      </c>
      <c r="AH33" s="87">
        <v>0</v>
      </c>
      <c r="AI33" s="87">
        <v>0</v>
      </c>
      <c r="AJ33" s="87">
        <f>SUM(AK33:AS33)</f>
        <v>974</v>
      </c>
      <c r="AK33" s="87">
        <v>0</v>
      </c>
      <c r="AL33" s="87">
        <v>0</v>
      </c>
      <c r="AM33" s="87">
        <v>0</v>
      </c>
      <c r="AN33" s="87">
        <v>0</v>
      </c>
      <c r="AO33" s="87">
        <v>0</v>
      </c>
      <c r="AP33" s="87">
        <v>905</v>
      </c>
      <c r="AQ33" s="87">
        <v>0</v>
      </c>
      <c r="AR33" s="87">
        <v>69</v>
      </c>
      <c r="AS33" s="87">
        <v>0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53</v>
      </c>
      <c r="BA33" s="87">
        <v>53</v>
      </c>
      <c r="BB33" s="87">
        <v>0</v>
      </c>
      <c r="BC33" s="87">
        <v>0</v>
      </c>
    </row>
    <row r="34" spans="1:55" ht="13.5" customHeight="1">
      <c r="A34" s="98" t="s">
        <v>21</v>
      </c>
      <c r="B34" s="96" t="s">
        <v>314</v>
      </c>
      <c r="C34" s="85" t="s">
        <v>315</v>
      </c>
      <c r="D34" s="87">
        <f>SUM(E34,+H34,+K34)</f>
        <v>6302</v>
      </c>
      <c r="E34" s="87">
        <f>SUM(F34:G34)</f>
        <v>0</v>
      </c>
      <c r="F34" s="87">
        <v>0</v>
      </c>
      <c r="G34" s="87">
        <v>0</v>
      </c>
      <c r="H34" s="87">
        <f>SUM(I34:J34)</f>
        <v>0</v>
      </c>
      <c r="I34" s="87">
        <v>0</v>
      </c>
      <c r="J34" s="87">
        <v>0</v>
      </c>
      <c r="K34" s="87">
        <f>SUM(L34:M34)</f>
        <v>6302</v>
      </c>
      <c r="L34" s="87">
        <v>2366</v>
      </c>
      <c r="M34" s="87">
        <v>3936</v>
      </c>
      <c r="N34" s="87">
        <f>SUM(O34,+V34,+AC34)</f>
        <v>6386</v>
      </c>
      <c r="O34" s="87">
        <f>SUM(P34:U34)</f>
        <v>2366</v>
      </c>
      <c r="P34" s="87">
        <v>2366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>SUM(W34:AB34)</f>
        <v>3936</v>
      </c>
      <c r="W34" s="87">
        <v>3936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84</v>
      </c>
      <c r="AD34" s="87">
        <v>84</v>
      </c>
      <c r="AE34" s="87">
        <v>0</v>
      </c>
      <c r="AF34" s="87">
        <f>SUM(AG34:AI34)</f>
        <v>141</v>
      </c>
      <c r="AG34" s="87">
        <v>141</v>
      </c>
      <c r="AH34" s="87">
        <v>0</v>
      </c>
      <c r="AI34" s="87">
        <v>0</v>
      </c>
      <c r="AJ34" s="87">
        <f>SUM(AK34:AS34)</f>
        <v>141</v>
      </c>
      <c r="AK34" s="87">
        <v>0</v>
      </c>
      <c r="AL34" s="87">
        <v>0</v>
      </c>
      <c r="AM34" s="87">
        <v>141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>SUM(AU34:AY34)</f>
        <v>8</v>
      </c>
      <c r="AU34" s="87">
        <v>0</v>
      </c>
      <c r="AV34" s="87">
        <v>0</v>
      </c>
      <c r="AW34" s="87">
        <v>8</v>
      </c>
      <c r="AX34" s="87">
        <v>0</v>
      </c>
      <c r="AY34" s="87">
        <v>0</v>
      </c>
      <c r="AZ34" s="87">
        <f>SUM(BA34:BC34)</f>
        <v>0</v>
      </c>
      <c r="BA34" s="87">
        <v>0</v>
      </c>
      <c r="BB34" s="87">
        <v>0</v>
      </c>
      <c r="BC34" s="87">
        <v>0</v>
      </c>
    </row>
    <row r="35" spans="1:55" ht="13.5" customHeight="1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34">
    <sortCondition ref="A8:A34"/>
    <sortCondition ref="B8:B34"/>
    <sortCondition ref="C8:C34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33" man="1"/>
    <brk id="31" min="1" max="33" man="1"/>
    <brk id="45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33000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33100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33202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33203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33204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33205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33207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33208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33209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33210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33211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33212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33213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33214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33215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33216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33346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33423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33445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33461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33586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33606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33622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33623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33643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33663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33666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33681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2024-02-09T06:23:22Z</dcterms:modified>
</cp:coreProperties>
</file>