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1鳥取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V10" i="2"/>
  <c r="V11" i="2"/>
  <c r="N11" i="2" s="1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9" i="2"/>
  <c r="N10" i="2"/>
  <c r="N13" i="2"/>
  <c r="N14" i="2"/>
  <c r="N15" i="2"/>
  <c r="N16" i="2"/>
  <c r="N19" i="2"/>
  <c r="N20" i="2"/>
  <c r="N21" i="2"/>
  <c r="N22" i="2"/>
  <c r="N25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10" i="2"/>
  <c r="D11" i="2"/>
  <c r="D12" i="2"/>
  <c r="D15" i="2"/>
  <c r="D16" i="2"/>
  <c r="D17" i="2"/>
  <c r="D18" i="2"/>
  <c r="D21" i="2"/>
  <c r="D22" i="2"/>
  <c r="D23" i="2"/>
  <c r="D24" i="2"/>
  <c r="P8" i="1"/>
  <c r="I8" i="1" s="1"/>
  <c r="D8" i="1" s="1"/>
  <c r="P9" i="1"/>
  <c r="I9" i="1" s="1"/>
  <c r="D9" i="1" s="1"/>
  <c r="P10" i="1"/>
  <c r="P11" i="1"/>
  <c r="P12" i="1"/>
  <c r="P13" i="1"/>
  <c r="I13" i="1" s="1"/>
  <c r="D13" i="1" s="1"/>
  <c r="P14" i="1"/>
  <c r="I14" i="1" s="1"/>
  <c r="D14" i="1" s="1"/>
  <c r="P15" i="1"/>
  <c r="I15" i="1" s="1"/>
  <c r="D15" i="1" s="1"/>
  <c r="P16" i="1"/>
  <c r="P17" i="1"/>
  <c r="P18" i="1"/>
  <c r="P19" i="1"/>
  <c r="I19" i="1" s="1"/>
  <c r="D19" i="1" s="1"/>
  <c r="P20" i="1"/>
  <c r="I20" i="1" s="1"/>
  <c r="D20" i="1" s="1"/>
  <c r="P21" i="1"/>
  <c r="I21" i="1" s="1"/>
  <c r="D21" i="1" s="1"/>
  <c r="P22" i="1"/>
  <c r="P23" i="1"/>
  <c r="P24" i="1"/>
  <c r="P25" i="1"/>
  <c r="I25" i="1" s="1"/>
  <c r="D25" i="1" s="1"/>
  <c r="P26" i="1"/>
  <c r="I26" i="1" s="1"/>
  <c r="D26" i="1" s="1"/>
  <c r="I10" i="1"/>
  <c r="D10" i="1" s="1"/>
  <c r="I11" i="1"/>
  <c r="D11" i="1" s="1"/>
  <c r="I12" i="1"/>
  <c r="D12" i="1" s="1"/>
  <c r="I16" i="1"/>
  <c r="D16" i="1" s="1"/>
  <c r="I17" i="1"/>
  <c r="D17" i="1" s="1"/>
  <c r="I18" i="1"/>
  <c r="D18" i="1" s="1"/>
  <c r="I22" i="1"/>
  <c r="D22" i="1" s="1"/>
  <c r="I23" i="1"/>
  <c r="D23" i="1" s="1"/>
  <c r="I24" i="1"/>
  <c r="D24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N24" i="1" l="1"/>
  <c r="J24" i="1"/>
  <c r="T24" i="1"/>
  <c r="F24" i="1"/>
  <c r="L24" i="1"/>
  <c r="T10" i="1"/>
  <c r="F10" i="1"/>
  <c r="N10" i="1"/>
  <c r="L10" i="1"/>
  <c r="J10" i="1"/>
  <c r="T15" i="1"/>
  <c r="F15" i="1"/>
  <c r="N15" i="1"/>
  <c r="L15" i="1"/>
  <c r="J15" i="1"/>
  <c r="L18" i="1"/>
  <c r="J18" i="1"/>
  <c r="T18" i="1"/>
  <c r="F18" i="1"/>
  <c r="N18" i="1"/>
  <c r="T26" i="1"/>
  <c r="N26" i="1"/>
  <c r="L26" i="1"/>
  <c r="J26" i="1"/>
  <c r="F26" i="1"/>
  <c r="F20" i="1"/>
  <c r="N20" i="1"/>
  <c r="L20" i="1"/>
  <c r="J20" i="1"/>
  <c r="T20" i="1"/>
  <c r="N14" i="1"/>
  <c r="L14" i="1"/>
  <c r="J14" i="1"/>
  <c r="T14" i="1"/>
  <c r="F14" i="1"/>
  <c r="T8" i="1"/>
  <c r="F8" i="1"/>
  <c r="N8" i="1"/>
  <c r="L8" i="1"/>
  <c r="J8" i="1"/>
  <c r="J11" i="1"/>
  <c r="T11" i="1"/>
  <c r="F11" i="1"/>
  <c r="N11" i="1"/>
  <c r="L11" i="1"/>
  <c r="T21" i="1"/>
  <c r="N21" i="1"/>
  <c r="L21" i="1"/>
  <c r="J21" i="1"/>
  <c r="F21" i="1"/>
  <c r="N25" i="1"/>
  <c r="L25" i="1"/>
  <c r="J25" i="1"/>
  <c r="T25" i="1"/>
  <c r="F25" i="1"/>
  <c r="N13" i="1"/>
  <c r="L13" i="1"/>
  <c r="J13" i="1"/>
  <c r="T13" i="1"/>
  <c r="F13" i="1"/>
  <c r="L12" i="1"/>
  <c r="J12" i="1"/>
  <c r="T12" i="1"/>
  <c r="F12" i="1"/>
  <c r="N12" i="1"/>
  <c r="L23" i="1"/>
  <c r="J23" i="1"/>
  <c r="T23" i="1"/>
  <c r="F23" i="1"/>
  <c r="N23" i="1"/>
  <c r="T22" i="1"/>
  <c r="F22" i="1"/>
  <c r="N22" i="1"/>
  <c r="L22" i="1"/>
  <c r="J22" i="1"/>
  <c r="T9" i="1"/>
  <c r="F9" i="1"/>
  <c r="N9" i="1"/>
  <c r="L9" i="1"/>
  <c r="J9" i="1"/>
  <c r="J17" i="1"/>
  <c r="T17" i="1"/>
  <c r="F17" i="1"/>
  <c r="N17" i="1"/>
  <c r="L17" i="1"/>
  <c r="N19" i="1"/>
  <c r="L19" i="1"/>
  <c r="J19" i="1"/>
  <c r="T19" i="1"/>
  <c r="F19" i="1"/>
  <c r="J16" i="1"/>
  <c r="T16" i="1"/>
  <c r="F16" i="1"/>
  <c r="N16" i="1"/>
  <c r="L16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<sst xmlns="http://schemas.openxmlformats.org/spreadsheetml/2006/main" count="665" uniqueCount="300">
  <si>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</si>
  <si>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</si>
  <si>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</si>
  <si>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</si>
  <si>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</si>
  <si>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</si>
  <si>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</si>
  <si>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</si>
  <si>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</si>
  <si>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</si>
  <si>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</si>
  <si>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</si>
  <si>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</si>
  <si>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</si>
  <si>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</si>
  <si>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</si>
  <si>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</si>
  <si>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</si>
  <si>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</si>
  <si>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</si>
  <si>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</si>
  <si>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</si>
  <si>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</si>
  <si>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</si>
  <si>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</si>
  <si>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</si>
  <si>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</si>
  <si>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</si>
  <si>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</si>
  <si>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</si>
  <si>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</si>
  <si>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</si>
  <si>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</si>
  <si>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</si>
  <si>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</si>
  <si>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</si>
  <si>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</si>
  <si>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</si>
  <si>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</si>
  <si>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</si>
  <si>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</si>
  <si>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</si>
  <si>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</si>
  <si>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</si>
  <si>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</si>
  <si>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</si>
  <si>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</si>
  <si>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</si>
  <si>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</si>
  <si>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</si>
  <si>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</si>
  <si>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</si>
  <si>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</si>
  <si>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</si>
  <si>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</si>
  <si>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</si>
  <si>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</si>
  <si>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</si>
  <si>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</si>
  <si>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</si>
  <si>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</si>
  <si>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</si>
  <si>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</si>
  <si>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</si>
  <si>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</si>
  <si>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</si>
  <si>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</si>
  <si>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</si>
  <si>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</si>
  <si>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</si>
  <si>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</si>
  <si>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</si>
  <si>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</si>
  <si>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</si>
  <si>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</si>
  <si>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</si>
  <si>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</si>
  <si>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</si>
  <si>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</si>
  <si>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</si>
  <si>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</si>
  <si>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</si>
  <si>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</si>
  <si>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</si>
  <si>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</si>
  <si>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</si>
  <si>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</si>
  <si>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</si>
  <si>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</si>
  <si>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</si>
  <si>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</si>
  <si>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</si>
  <si>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</si>
  <si>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</si>
  <si>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</si>
  <si>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</si>
  <si>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</si>
  <si>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</si>
  <si>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</si>
  <si>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</si>
  <si>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</si>
  <si>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</si>
  <si>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</si>
  <si>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</si>
  <si>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</si>
  <si>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</si>
  <si>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</si>
  <si>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</si>
  <si>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</si>
  <si>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</si>
  <si>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</si>
  <si>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</si>
  <si>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</si>
  <si>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</si>
  <si>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</si>
  <si>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</si>
  <si>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</si>
  <si>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</si>
  <si>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</si>
  <si>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</si>
  <si>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</si>
  <si>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</si>
  <si>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</si>
  <si>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</si>
  <si>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</si>
  <si>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</si>
  <si>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</si>
  <si>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</si>
  <si>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</si>
  <si>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</si>
  <si>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</si>
  <si>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</si>
  <si>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</si>
  <si>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</si>
  <si>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</si>
  <si>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</si>
  <si>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</si>
  <si>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</si>
  <si>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</si>
  <si>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</si>
  <si>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</si>
  <si>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</si>
  <si>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</si>
  <si>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</si>
  <si>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</si>
  <si>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</si>
  <si>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</si>
  <si>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</si>
  <si>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</si>
  <si>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</si>
  <si>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</si>
  <si>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</si>
  <si>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</si>
  <si>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</si>
  <si>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</si>
  <si>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</si>
  <si>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</si>
  <si>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</si>
  <si>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</si>
  <si>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</si>
  <si>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</si>
  <si>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</si>
  <si>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</si>
  <si>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</si>
  <si>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</si>
  <si>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</si>
  <si>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</si>
  <si>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</si>
  <si>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</si>
  <si>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</si>
  <si>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</si>
  <si>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</si>
  <si>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</si>
  <si>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</si>
  <si>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</si>
  <si>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</si>
  <si>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</si>
  <si>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</si>
  <si>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</si>
  <si>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</si>
  <si>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</si>
  <si>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</si>
  <si>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</si>
  <si>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</si>
  <si>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</si>
  <si>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</si>
  <si>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</si>
  <si>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</si>
  <si>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</si>
  <si>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</si>
  <si>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</si>
  <si>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</si>
  <si>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</si>
  <si>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</si>
  <si>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</si>
  <si>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</si>
  <si>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</si>
  <si>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</si>
  <si>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</si>
  <si>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</si>
  <si>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</si>
  <si>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</si>
  <si>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</si>
  <si>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</si>
  <si>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</si>
  <si>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</si>
  <si>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</si>
  <si>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</si>
  <si>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</si>
  <si>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</si>
  <si>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</si>
  <si>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</si>
  <si>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</si>
  <si>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</si>
  <si>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</si>
  <si>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</si>
  <si>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</si>
  <si>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</si>
  <si>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</si>
  <si>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</si>
  <si>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</si>
  <si>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</si>
  <si>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</si>
  <si>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</si>
  <si>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</si>
  <si>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</si>
  <si>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</si>
  <si>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</si>
  <si>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</si>
  <si>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</si>
  <si>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</si>
  <si>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</si>
  <si>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</si>
  <si>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</si>
  <si>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</si>
  <si>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</si>
  <si>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</si>
  <si>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</si>
  <si>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</si>
  <si>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</si>
  <si>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</si>
  <si>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</si>
  <si>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</si>
  <si>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</si>
  <si>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</si>
  <si>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</si>
  <si>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</si>
  <si>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</si>
  <si>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</si>
  <si>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</si>
  <si>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</si>
  <si>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</si>
  <si>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</si>
  <si>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</si>
  <si>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</si>
  <si>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</si>
  <si>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</si>
  <si>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31000</t>
  </si>
  <si>
    <t>水洗化人口等（令和4年度実績）</t>
    <phoneticPr fontId="3"/>
  </si>
  <si>
    <t>し尿処理の状況（令和4年度実績）</t>
    <phoneticPr fontId="3"/>
  </si>
  <si>
    <t>31201</t>
  </si>
  <si>
    <t>鳥取市</t>
  </si>
  <si>
    <t/>
  </si>
  <si>
    <t>○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</si>
  <si>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</si>
  <si>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</si>
  <si>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</si>
  <si>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</si>
  <si>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</si>
  <si>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</si>
  <si>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</si>
  <si>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</si>
  <si>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</si>
  <si>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</si>
  <si>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</si>
  <si>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</si>
  <si>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</si>
  <si>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</si>
  <si>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</si>
  <si>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</si>
  <si>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</si>
  <si>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</si>
  <si>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</si>
  <si>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</si>
  <si>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</si>
  <si>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</si>
  <si>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</si>
  <si>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</si>
  <si>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</si>
  <si>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</si>
  <si>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</si>
  <si>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</si>
  <si>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31390</t>
  </si>
  <si>
    <t>伯耆町</t>
  </si>
  <si>
    <t>31401</t>
  </si>
  <si>
    <t>日南町</t>
  </si>
  <si>
    <t>31402</t>
  </si>
  <si>
    <t>日野町</t>
  </si>
  <si>
    <t>31403</t>
  </si>
  <si>
    <t>江府町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</si>
</sst>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23</v>
      </c>
      <c r="B7" s="108" t="s">
        <v>257</v>
      </c>
      <c r="C7" s="92" t="s">
        <v>199</v>
      </c>
      <c r="D7" s="93">
        <f>+SUM(E7,+I7)</f>
        <v>547753</v>
      </c>
      <c r="E7" s="93">
        <f>+SUM(G7+H7)</f>
        <v>29983</v>
      </c>
      <c r="F7" s="94">
        <f>IF(D7&gt;0,E7/D7*100,"-")</f>
        <v>5.4738175783610492</v>
      </c>
      <c r="G7" s="93">
        <f>SUM(G$8:G$207)</f>
        <v>29118</v>
      </c>
      <c r="H7" s="93">
        <f>SUM(H$8:H$207)</f>
        <v>865</v>
      </c>
      <c r="I7" s="93">
        <f>+SUM(K7,+M7,O7+P7)</f>
        <v>517770</v>
      </c>
      <c r="J7" s="94">
        <f>IF(D7&gt;0,I7/D7*100,"-")</f>
        <v>94.52618242163895</v>
      </c>
      <c r="K7" s="93">
        <f>SUM(K$8:K$207)</f>
        <v>374509</v>
      </c>
      <c r="L7" s="94">
        <f>IF(D7&gt;0,K7/D7*100,"-")</f>
        <v>68.371875644679264</v>
      </c>
      <c r="M7" s="93">
        <f>SUM(M$8:M$207)</f>
        <v>397</v>
      </c>
      <c r="N7" s="94">
        <f>IF(D7&gt;0,M7/D7*100,"-")</f>
        <v>7.2477923443595924E-2</v>
      </c>
      <c r="O7" s="91">
        <f>SUM(O$8:O$207)</f>
        <v>78748</v>
      </c>
      <c r="P7" s="93">
        <f>SUM(Q7:S7)</f>
        <v>64116</v>
      </c>
      <c r="Q7" s="93">
        <f>SUM(Q$8:Q$207)</f>
        <v>25332</v>
      </c>
      <c r="R7" s="93">
        <f>SUM(R$8:R$207)</f>
        <v>34428</v>
      </c>
      <c r="S7" s="93">
        <f>SUM(S$8:S$207)</f>
        <v>4356</v>
      </c>
      <c r="T7" s="94">
        <f>IF(D7&gt;0,P7/D7*100,"-")</f>
        <v>11.705275918160192</v>
      </c>
      <c r="U7" s="93">
        <f>SUM(U$8:U$207)</f>
        <v>5006</v>
      </c>
      <c r="V7" s="95">
        <f t="shared" ref="V7:AC7" si="0">COUNTIF(V$8:V$207,"○")</f>
        <v>12</v>
      </c>
      <c r="W7" s="95">
        <f t="shared" si="0"/>
        <v>0</v>
      </c>
      <c r="X7" s="95">
        <f t="shared" si="0"/>
        <v>0</v>
      </c>
      <c r="Y7" s="95">
        <f t="shared" si="0"/>
        <v>7</v>
      </c>
      <c r="Z7" s="95">
        <f t="shared" si="0"/>
        <v>11</v>
      </c>
      <c r="AA7" s="95">
        <f t="shared" si="0"/>
        <v>0</v>
      </c>
      <c r="AB7" s="95">
        <f t="shared" si="0"/>
        <v>0</v>
      </c>
      <c r="AC7" s="95">
        <f t="shared" si="0"/>
        <v>8</v>
      </c>
    </row>
    <row r="8" spans="1:31" ht="13.5" customHeight="1">
      <c r="A8" s="85" t="s">
        <v>23</v>
      </c>
      <c r="B8" s="86" t="s">
        <v>260</v>
      </c>
      <c r="C8" s="85" t="s">
        <v>261</v>
      </c>
      <c r="D8" s="87">
        <f>+SUM(E8,+I8)</f>
        <v>183590</v>
      </c>
      <c r="E8" s="87">
        <f>+SUM(G8+H8)</f>
        <v>4969</v>
      </c>
      <c r="F8" s="106">
        <f>IF(D8&gt;0,E8/D8*100,"-")</f>
        <v>2.706574432158614</v>
      </c>
      <c r="G8" s="87">
        <v>4451</v>
      </c>
      <c r="H8" s="87">
        <v>518</v>
      </c>
      <c r="I8" s="87">
        <f>+SUM(K8,+M8,O8+P8)</f>
        <v>178621</v>
      </c>
      <c r="J8" s="88">
        <f>IF(D8&gt;0,I8/D8*100,"-")</f>
        <v>97.293425567841382</v>
      </c>
      <c r="K8" s="87">
        <v>143229</v>
      </c>
      <c r="L8" s="88">
        <f>IF(D8&gt;0,K8/D8*100,"-")</f>
        <v>78.01568712892859</v>
      </c>
      <c r="M8" s="87">
        <v>397</v>
      </c>
      <c r="N8" s="88">
        <f>IF(D8&gt;0,M8/D8*100,"-")</f>
        <v>0.21624271474481183</v>
      </c>
      <c r="O8" s="87">
        <v>27428</v>
      </c>
      <c r="P8" s="87">
        <f>SUM(Q8:S8)</f>
        <v>7567</v>
      </c>
      <c r="Q8" s="87">
        <v>4057</v>
      </c>
      <c r="R8" s="87">
        <v>3510</v>
      </c>
      <c r="S8" s="87">
        <v>0</v>
      </c>
      <c r="T8" s="88">
        <f>IF(D8&gt;0,P8/D8*100,"-")</f>
        <v>4.1216841875919163</v>
      </c>
      <c r="U8" s="87">
        <v>1576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23</v>
      </c>
      <c r="B9" s="86" t="s">
        <v>264</v>
      </c>
      <c r="C9" s="85" t="s">
        <v>265</v>
      </c>
      <c r="D9" s="87">
        <f>+SUM(E9,+I9)</f>
        <v>146289</v>
      </c>
      <c r="E9" s="87">
        <f>+SUM(G9+H9)</f>
        <v>9441</v>
      </c>
      <c r="F9" s="106">
        <f>IF(D9&gt;0,E9/D9*100,"-")</f>
        <v>6.4536636384143709</v>
      </c>
      <c r="G9" s="87">
        <v>9441</v>
      </c>
      <c r="H9" s="87">
        <v>0</v>
      </c>
      <c r="I9" s="87">
        <f>+SUM(K9,+M9,O9+P9)</f>
        <v>136848</v>
      </c>
      <c r="J9" s="88">
        <f>IF(D9&gt;0,I9/D9*100,"-")</f>
        <v>93.546336361585631</v>
      </c>
      <c r="K9" s="87">
        <v>97549</v>
      </c>
      <c r="L9" s="88">
        <f>IF(D9&gt;0,K9/D9*100,"-")</f>
        <v>66.682388969778998</v>
      </c>
      <c r="M9" s="87">
        <v>0</v>
      </c>
      <c r="N9" s="88">
        <f>IF(D9&gt;0,M9/D9*100,"-")</f>
        <v>0</v>
      </c>
      <c r="O9" s="87">
        <v>12232</v>
      </c>
      <c r="P9" s="87">
        <f>SUM(Q9:S9)</f>
        <v>27067</v>
      </c>
      <c r="Q9" s="87">
        <v>10566</v>
      </c>
      <c r="R9" s="87">
        <v>16501</v>
      </c>
      <c r="S9" s="87">
        <v>0</v>
      </c>
      <c r="T9" s="88">
        <f>IF(D9&gt;0,P9/D9*100,"-")</f>
        <v>18.502416449630527</v>
      </c>
      <c r="U9" s="87">
        <v>1429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23</v>
      </c>
      <c r="B10" s="86" t="s">
        <v>266</v>
      </c>
      <c r="C10" s="85" t="s">
        <v>267</v>
      </c>
      <c r="D10" s="87">
        <f>+SUM(E10,+I10)</f>
        <v>45116</v>
      </c>
      <c r="E10" s="87">
        <f>+SUM(G10+H10)</f>
        <v>3097</v>
      </c>
      <c r="F10" s="106">
        <f>IF(D10&gt;0,E10/D10*100,"-")</f>
        <v>6.8645269970742095</v>
      </c>
      <c r="G10" s="87">
        <v>2810</v>
      </c>
      <c r="H10" s="87">
        <v>287</v>
      </c>
      <c r="I10" s="87">
        <f>+SUM(K10,+M10,O10+P10)</f>
        <v>42019</v>
      </c>
      <c r="J10" s="88">
        <f>IF(D10&gt;0,I10/D10*100,"-")</f>
        <v>93.135473002925792</v>
      </c>
      <c r="K10" s="87">
        <v>31609</v>
      </c>
      <c r="L10" s="88">
        <f>IF(D10&gt;0,K10/D10*100,"-")</f>
        <v>70.061618937849104</v>
      </c>
      <c r="M10" s="87">
        <v>0</v>
      </c>
      <c r="N10" s="88">
        <f>IF(D10&gt;0,M10/D10*100,"-")</f>
        <v>0</v>
      </c>
      <c r="O10" s="87">
        <v>5360</v>
      </c>
      <c r="P10" s="87">
        <f>SUM(Q10:S10)</f>
        <v>5050</v>
      </c>
      <c r="Q10" s="87">
        <v>2498</v>
      </c>
      <c r="R10" s="87">
        <v>2552</v>
      </c>
      <c r="S10" s="87">
        <v>0</v>
      </c>
      <c r="T10" s="88">
        <f>IF(D10&gt;0,P10/D10*100,"-")</f>
        <v>11.193368206401278</v>
      </c>
      <c r="U10" s="87">
        <v>347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23</v>
      </c>
      <c r="B11" s="86" t="s">
        <v>268</v>
      </c>
      <c r="C11" s="85" t="s">
        <v>269</v>
      </c>
      <c r="D11" s="87">
        <f>+SUM(E11,+I11)</f>
        <v>33086</v>
      </c>
      <c r="E11" s="87">
        <f>+SUM(G11+H11)</f>
        <v>2276</v>
      </c>
      <c r="F11" s="106">
        <f>IF(D11&gt;0,E11/D11*100,"-")</f>
        <v>6.8790424953152396</v>
      </c>
      <c r="G11" s="87">
        <v>2276</v>
      </c>
      <c r="H11" s="87">
        <v>0</v>
      </c>
      <c r="I11" s="87">
        <f>+SUM(K11,+M11,O11+P11)</f>
        <v>30810</v>
      </c>
      <c r="J11" s="88">
        <f>IF(D11&gt;0,I11/D11*100,"-")</f>
        <v>93.120957504684768</v>
      </c>
      <c r="K11" s="87">
        <v>23225</v>
      </c>
      <c r="L11" s="88">
        <f>IF(D11&gt;0,K11/D11*100,"-")</f>
        <v>70.195853230973825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7585</v>
      </c>
      <c r="Q11" s="87">
        <v>4822</v>
      </c>
      <c r="R11" s="87">
        <v>2763</v>
      </c>
      <c r="S11" s="87">
        <v>0</v>
      </c>
      <c r="T11" s="88">
        <f>IF(D11&gt;0,P11/D11*100,"-")</f>
        <v>22.925104273710936</v>
      </c>
      <c r="U11" s="87">
        <v>490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23</v>
      </c>
      <c r="B12" s="86" t="s">
        <v>270</v>
      </c>
      <c r="C12" s="85" t="s">
        <v>271</v>
      </c>
      <c r="D12" s="87">
        <f>+SUM(E12,+I12)</f>
        <v>11048</v>
      </c>
      <c r="E12" s="87">
        <f>+SUM(G12+H12)</f>
        <v>373</v>
      </c>
      <c r="F12" s="106">
        <f>IF(D12&gt;0,E12/D12*100,"-")</f>
        <v>3.3761766835626359</v>
      </c>
      <c r="G12" s="87">
        <v>343</v>
      </c>
      <c r="H12" s="87">
        <v>30</v>
      </c>
      <c r="I12" s="87">
        <f>+SUM(K12,+M12,O12+P12)</f>
        <v>10675</v>
      </c>
      <c r="J12" s="88">
        <f>IF(D12&gt;0,I12/D12*100,"-")</f>
        <v>96.623823316437367</v>
      </c>
      <c r="K12" s="87">
        <v>7946</v>
      </c>
      <c r="L12" s="88">
        <f>IF(D12&gt;0,K12/D12*100,"-")</f>
        <v>71.922519913106441</v>
      </c>
      <c r="M12" s="87">
        <v>0</v>
      </c>
      <c r="N12" s="88">
        <f>IF(D12&gt;0,M12/D12*100,"-")</f>
        <v>0</v>
      </c>
      <c r="O12" s="87">
        <v>806</v>
      </c>
      <c r="P12" s="87">
        <f>SUM(Q12:S12)</f>
        <v>1923</v>
      </c>
      <c r="Q12" s="87">
        <v>466</v>
      </c>
      <c r="R12" s="87">
        <v>1457</v>
      </c>
      <c r="S12" s="87">
        <v>0</v>
      </c>
      <c r="T12" s="88">
        <f>IF(D12&gt;0,P12/D12*100,"-")</f>
        <v>17.405865314989139</v>
      </c>
      <c r="U12" s="87">
        <v>111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23</v>
      </c>
      <c r="B13" s="86" t="s">
        <v>272</v>
      </c>
      <c r="C13" s="85" t="s">
        <v>273</v>
      </c>
      <c r="D13" s="87">
        <f>+SUM(E13,+I13)</f>
        <v>2868</v>
      </c>
      <c r="E13" s="87">
        <f>+SUM(G13+H13)</f>
        <v>92</v>
      </c>
      <c r="F13" s="106">
        <f>IF(D13&gt;0,E13/D13*100,"-")</f>
        <v>3.2078103207810322</v>
      </c>
      <c r="G13" s="87">
        <v>92</v>
      </c>
      <c r="H13" s="87">
        <v>0</v>
      </c>
      <c r="I13" s="87">
        <f>+SUM(K13,+M13,O13+P13)</f>
        <v>2776</v>
      </c>
      <c r="J13" s="88">
        <f>IF(D13&gt;0,I13/D13*100,"-")</f>
        <v>96.792189679218964</v>
      </c>
      <c r="K13" s="87">
        <v>2241</v>
      </c>
      <c r="L13" s="88">
        <f>IF(D13&gt;0,K13/D13*100,"-")</f>
        <v>78.138075313807533</v>
      </c>
      <c r="M13" s="87">
        <v>0</v>
      </c>
      <c r="N13" s="88">
        <f>IF(D13&gt;0,M13/D13*100,"-")</f>
        <v>0</v>
      </c>
      <c r="O13" s="87">
        <v>418</v>
      </c>
      <c r="P13" s="87">
        <f>SUM(Q13:S13)</f>
        <v>117</v>
      </c>
      <c r="Q13" s="87">
        <v>96</v>
      </c>
      <c r="R13" s="87">
        <v>21</v>
      </c>
      <c r="S13" s="87">
        <v>0</v>
      </c>
      <c r="T13" s="88">
        <f>IF(D13&gt;0,P13/D13*100,"-")</f>
        <v>4.0794979079497908</v>
      </c>
      <c r="U13" s="87">
        <v>28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23</v>
      </c>
      <c r="B14" s="86" t="s">
        <v>274</v>
      </c>
      <c r="C14" s="85" t="s">
        <v>275</v>
      </c>
      <c r="D14" s="87">
        <f>+SUM(E14,+I14)</f>
        <v>6466</v>
      </c>
      <c r="E14" s="87">
        <f>+SUM(G14+H14)</f>
        <v>666</v>
      </c>
      <c r="F14" s="106">
        <f>IF(D14&gt;0,E14/D14*100,"-")</f>
        <v>10.300030931023816</v>
      </c>
      <c r="G14" s="87">
        <v>666</v>
      </c>
      <c r="H14" s="87">
        <v>0</v>
      </c>
      <c r="I14" s="87">
        <f>+SUM(K14,+M14,O14+P14)</f>
        <v>5800</v>
      </c>
      <c r="J14" s="88">
        <f>IF(D14&gt;0,I14/D14*100,"-")</f>
        <v>89.699969068976188</v>
      </c>
      <c r="K14" s="87">
        <v>2530</v>
      </c>
      <c r="L14" s="88">
        <f>IF(D14&gt;0,K14/D14*100,"-")</f>
        <v>39.127745128363749</v>
      </c>
      <c r="M14" s="87">
        <v>0</v>
      </c>
      <c r="N14" s="88">
        <f>IF(D14&gt;0,M14/D14*100,"-")</f>
        <v>0</v>
      </c>
      <c r="O14" s="87">
        <v>2294</v>
      </c>
      <c r="P14" s="87">
        <f>SUM(Q14:S14)</f>
        <v>976</v>
      </c>
      <c r="Q14" s="87">
        <v>580</v>
      </c>
      <c r="R14" s="87">
        <v>396</v>
      </c>
      <c r="S14" s="87">
        <v>0</v>
      </c>
      <c r="T14" s="88">
        <f>IF(D14&gt;0,P14/D14*100,"-")</f>
        <v>15.09433962264151</v>
      </c>
      <c r="U14" s="87">
        <v>69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23</v>
      </c>
      <c r="B15" s="86" t="s">
        <v>276</v>
      </c>
      <c r="C15" s="85" t="s">
        <v>277</v>
      </c>
      <c r="D15" s="87">
        <f>+SUM(E15,+I15)</f>
        <v>16190</v>
      </c>
      <c r="E15" s="87">
        <f>+SUM(G15+H15)</f>
        <v>457</v>
      </c>
      <c r="F15" s="106">
        <f>IF(D15&gt;0,E15/D15*100,"-")</f>
        <v>2.8227300802964792</v>
      </c>
      <c r="G15" s="87">
        <v>457</v>
      </c>
      <c r="H15" s="87">
        <v>0</v>
      </c>
      <c r="I15" s="87">
        <f>+SUM(K15,+M15,O15+P15)</f>
        <v>15733</v>
      </c>
      <c r="J15" s="88">
        <f>IF(D15&gt;0,I15/D15*100,"-")</f>
        <v>97.177269919703519</v>
      </c>
      <c r="K15" s="87">
        <v>6495</v>
      </c>
      <c r="L15" s="88">
        <f>IF(D15&gt;0,K15/D15*100,"-")</f>
        <v>40.117356392835084</v>
      </c>
      <c r="M15" s="87">
        <v>0</v>
      </c>
      <c r="N15" s="88">
        <f>IF(D15&gt;0,M15/D15*100,"-")</f>
        <v>0</v>
      </c>
      <c r="O15" s="87">
        <v>8941</v>
      </c>
      <c r="P15" s="87">
        <f>SUM(Q15:S15)</f>
        <v>297</v>
      </c>
      <c r="Q15" s="87">
        <v>199</v>
      </c>
      <c r="R15" s="87">
        <v>98</v>
      </c>
      <c r="S15" s="87">
        <v>0</v>
      </c>
      <c r="T15" s="88">
        <f>IF(D15&gt;0,P15/D15*100,"-")</f>
        <v>1.8344657195799876</v>
      </c>
      <c r="U15" s="87">
        <v>73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23</v>
      </c>
      <c r="B16" s="86" t="s">
        <v>278</v>
      </c>
      <c r="C16" s="85" t="s">
        <v>279</v>
      </c>
      <c r="D16" s="87">
        <f>+SUM(E16,+I16)</f>
        <v>6086</v>
      </c>
      <c r="E16" s="87">
        <f>+SUM(G16+H16)</f>
        <v>166</v>
      </c>
      <c r="F16" s="106">
        <f>IF(D16&gt;0,E16/D16*100,"-")</f>
        <v>2.7275714755175815</v>
      </c>
      <c r="G16" s="87">
        <v>166</v>
      </c>
      <c r="H16" s="87">
        <v>0</v>
      </c>
      <c r="I16" s="87">
        <f>+SUM(K16,+M16,O16+P16)</f>
        <v>5920</v>
      </c>
      <c r="J16" s="88">
        <f>IF(D16&gt;0,I16/D16*100,"-")</f>
        <v>97.272428524482422</v>
      </c>
      <c r="K16" s="87">
        <v>4180</v>
      </c>
      <c r="L16" s="88">
        <f>IF(D16&gt;0,K16/D16*100,"-")</f>
        <v>68.682221491948738</v>
      </c>
      <c r="M16" s="87">
        <v>0</v>
      </c>
      <c r="N16" s="88">
        <f>IF(D16&gt;0,M16/D16*100,"-")</f>
        <v>0</v>
      </c>
      <c r="O16" s="87">
        <v>1108</v>
      </c>
      <c r="P16" s="87">
        <f>SUM(Q16:S16)</f>
        <v>632</v>
      </c>
      <c r="Q16" s="87">
        <v>0</v>
      </c>
      <c r="R16" s="87">
        <v>632</v>
      </c>
      <c r="S16" s="87">
        <v>0</v>
      </c>
      <c r="T16" s="88">
        <f>IF(D16&gt;0,P16/D16*100,"-")</f>
        <v>10.384488991127178</v>
      </c>
      <c r="U16" s="87">
        <v>65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23</v>
      </c>
      <c r="B17" s="86" t="s">
        <v>280</v>
      </c>
      <c r="C17" s="85" t="s">
        <v>281</v>
      </c>
      <c r="D17" s="87">
        <f>+SUM(E17,+I17)</f>
        <v>16570</v>
      </c>
      <c r="E17" s="87">
        <f>+SUM(G17+H17)</f>
        <v>270</v>
      </c>
      <c r="F17" s="106">
        <f>IF(D17&gt;0,E17/D17*100,"-")</f>
        <v>1.6294508147254072</v>
      </c>
      <c r="G17" s="87">
        <v>270</v>
      </c>
      <c r="H17" s="87">
        <v>0</v>
      </c>
      <c r="I17" s="87">
        <f>+SUM(K17,+M17,O17+P17)</f>
        <v>16300</v>
      </c>
      <c r="J17" s="88">
        <f>IF(D17&gt;0,I17/D17*100,"-")</f>
        <v>98.370549185274598</v>
      </c>
      <c r="K17" s="87">
        <v>14138</v>
      </c>
      <c r="L17" s="88">
        <f>IF(D17&gt;0,K17/D17*100,"-")</f>
        <v>85.322872661436335</v>
      </c>
      <c r="M17" s="87">
        <v>0</v>
      </c>
      <c r="N17" s="88">
        <f>IF(D17&gt;0,M17/D17*100,"-")</f>
        <v>0</v>
      </c>
      <c r="O17" s="87">
        <v>2034</v>
      </c>
      <c r="P17" s="87">
        <f>SUM(Q17:S17)</f>
        <v>128</v>
      </c>
      <c r="Q17" s="87">
        <v>59</v>
      </c>
      <c r="R17" s="87">
        <v>69</v>
      </c>
      <c r="S17" s="87">
        <v>0</v>
      </c>
      <c r="T17" s="88">
        <f>IF(D17&gt;0,P17/D17*100,"-")</f>
        <v>0.77248038624019311</v>
      </c>
      <c r="U17" s="87">
        <v>87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23</v>
      </c>
      <c r="B18" s="86" t="s">
        <v>282</v>
      </c>
      <c r="C18" s="85" t="s">
        <v>283</v>
      </c>
      <c r="D18" s="87">
        <f>+SUM(E18,+I18)</f>
        <v>16488</v>
      </c>
      <c r="E18" s="87">
        <f>+SUM(G18+H18)</f>
        <v>2310</v>
      </c>
      <c r="F18" s="106">
        <f>IF(D18&gt;0,E18/D18*100,"-")</f>
        <v>14.010189228529841</v>
      </c>
      <c r="G18" s="87">
        <v>2310</v>
      </c>
      <c r="H18" s="87">
        <v>0</v>
      </c>
      <c r="I18" s="87">
        <f>+SUM(K18,+M18,O18+P18)</f>
        <v>14178</v>
      </c>
      <c r="J18" s="88">
        <f>IF(D18&gt;0,I18/D18*100,"-")</f>
        <v>85.989810771470161</v>
      </c>
      <c r="K18" s="87">
        <v>9889</v>
      </c>
      <c r="L18" s="88">
        <f>IF(D18&gt;0,K18/D18*100,"-")</f>
        <v>59.976952935468219</v>
      </c>
      <c r="M18" s="87">
        <v>0</v>
      </c>
      <c r="N18" s="88">
        <f>IF(D18&gt;0,M18/D18*100,"-")</f>
        <v>0</v>
      </c>
      <c r="O18" s="87">
        <v>2997</v>
      </c>
      <c r="P18" s="87">
        <f>SUM(Q18:S18)</f>
        <v>1292</v>
      </c>
      <c r="Q18" s="87">
        <v>822</v>
      </c>
      <c r="R18" s="87">
        <v>470</v>
      </c>
      <c r="S18" s="87">
        <v>0</v>
      </c>
      <c r="T18" s="88">
        <f>IF(D18&gt;0,P18/D18*100,"-")</f>
        <v>7.836001940805434</v>
      </c>
      <c r="U18" s="87">
        <v>242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23</v>
      </c>
      <c r="B19" s="86" t="s">
        <v>284</v>
      </c>
      <c r="C19" s="85" t="s">
        <v>285</v>
      </c>
      <c r="D19" s="87">
        <f>+SUM(E19,+I19)</f>
        <v>14534</v>
      </c>
      <c r="E19" s="87">
        <f>+SUM(G19+H19)</f>
        <v>539</v>
      </c>
      <c r="F19" s="106">
        <f>IF(D19&gt;0,E19/D19*100,"-")</f>
        <v>3.7085454795651578</v>
      </c>
      <c r="G19" s="87">
        <v>519</v>
      </c>
      <c r="H19" s="87">
        <v>20</v>
      </c>
      <c r="I19" s="87">
        <f>+SUM(K19,+M19,O19+P19)</f>
        <v>13995</v>
      </c>
      <c r="J19" s="88">
        <f>IF(D19&gt;0,I19/D19*100,"-")</f>
        <v>96.29145452043484</v>
      </c>
      <c r="K19" s="87">
        <v>12904</v>
      </c>
      <c r="L19" s="88">
        <f>IF(D19&gt;0,K19/D19*100,"-")</f>
        <v>88.784918123021882</v>
      </c>
      <c r="M19" s="87">
        <v>0</v>
      </c>
      <c r="N19" s="88">
        <f>IF(D19&gt;0,M19/D19*100,"-")</f>
        <v>0</v>
      </c>
      <c r="O19" s="87">
        <v>220</v>
      </c>
      <c r="P19" s="87">
        <f>SUM(Q19:S19)</f>
        <v>871</v>
      </c>
      <c r="Q19" s="87">
        <v>651</v>
      </c>
      <c r="R19" s="87">
        <v>220</v>
      </c>
      <c r="S19" s="87">
        <v>0</v>
      </c>
      <c r="T19" s="88">
        <f>IF(D19&gt;0,P19/D19*100,"-")</f>
        <v>5.9928443649373877</v>
      </c>
      <c r="U19" s="87">
        <v>110</v>
      </c>
      <c r="V19" s="85"/>
      <c r="W19" s="85"/>
      <c r="X19" s="85"/>
      <c r="Y19" s="85" t="s">
        <v>263</v>
      </c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23</v>
      </c>
      <c r="B20" s="86" t="s">
        <v>286</v>
      </c>
      <c r="C20" s="85" t="s">
        <v>287</v>
      </c>
      <c r="D20" s="87">
        <f>+SUM(E20,+I20)</f>
        <v>3615</v>
      </c>
      <c r="E20" s="87">
        <f>+SUM(G20+H20)</f>
        <v>42</v>
      </c>
      <c r="F20" s="106">
        <f>IF(D20&gt;0,E20/D20*100,"-")</f>
        <v>1.1618257261410789</v>
      </c>
      <c r="G20" s="87">
        <v>42</v>
      </c>
      <c r="H20" s="87">
        <v>0</v>
      </c>
      <c r="I20" s="87">
        <f>+SUM(K20,+M20,O20+P20)</f>
        <v>3573</v>
      </c>
      <c r="J20" s="88">
        <f>IF(D20&gt;0,I20/D20*100,"-")</f>
        <v>98.838174273858925</v>
      </c>
      <c r="K20" s="87">
        <v>3532</v>
      </c>
      <c r="L20" s="88">
        <f>IF(D20&gt;0,K20/D20*100,"-")</f>
        <v>97.70401106500691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41</v>
      </c>
      <c r="Q20" s="87">
        <v>9</v>
      </c>
      <c r="R20" s="87">
        <v>32</v>
      </c>
      <c r="S20" s="87">
        <v>0</v>
      </c>
      <c r="T20" s="88">
        <f>IF(D20&gt;0,P20/D20*100,"-")</f>
        <v>1.1341632088520055</v>
      </c>
      <c r="U20" s="87">
        <v>31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23</v>
      </c>
      <c r="B21" s="86" t="s">
        <v>288</v>
      </c>
      <c r="C21" s="85" t="s">
        <v>289</v>
      </c>
      <c r="D21" s="87">
        <f>+SUM(E21,+I21)</f>
        <v>15366</v>
      </c>
      <c r="E21" s="87">
        <f>+SUM(G21+H21)</f>
        <v>1053</v>
      </c>
      <c r="F21" s="106">
        <f>IF(D21&gt;0,E21/D21*100,"-")</f>
        <v>6.8527918781725887</v>
      </c>
      <c r="G21" s="87">
        <v>1053</v>
      </c>
      <c r="H21" s="87">
        <v>0</v>
      </c>
      <c r="I21" s="87">
        <f>+SUM(K21,+M21,O21+P21)</f>
        <v>14313</v>
      </c>
      <c r="J21" s="88">
        <f>IF(D21&gt;0,I21/D21*100,"-")</f>
        <v>93.147208121827404</v>
      </c>
      <c r="K21" s="87">
        <v>5676</v>
      </c>
      <c r="L21" s="88">
        <f>IF(D21&gt;0,K21/D21*100,"-")</f>
        <v>36.938695821944549</v>
      </c>
      <c r="M21" s="87">
        <v>0</v>
      </c>
      <c r="N21" s="88">
        <f>IF(D21&gt;0,M21/D21*100,"-")</f>
        <v>0</v>
      </c>
      <c r="O21" s="87">
        <v>7670</v>
      </c>
      <c r="P21" s="87">
        <f>SUM(Q21:S21)</f>
        <v>967</v>
      </c>
      <c r="Q21" s="87">
        <v>393</v>
      </c>
      <c r="R21" s="87">
        <v>574</v>
      </c>
      <c r="S21" s="87">
        <v>0</v>
      </c>
      <c r="T21" s="88">
        <f>IF(D21&gt;0,P21/D21*100,"-")</f>
        <v>6.2931146687491859</v>
      </c>
      <c r="U21" s="87">
        <v>116</v>
      </c>
      <c r="V21" s="85" t="s">
        <v>263</v>
      </c>
      <c r="W21" s="85"/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23</v>
      </c>
      <c r="B22" s="86" t="s">
        <v>290</v>
      </c>
      <c r="C22" s="85" t="s">
        <v>291</v>
      </c>
      <c r="D22" s="87">
        <f>+SUM(E22,+I22)</f>
        <v>10380</v>
      </c>
      <c r="E22" s="87">
        <f>+SUM(G22+H22)</f>
        <v>1204</v>
      </c>
      <c r="F22" s="106">
        <f>IF(D22&gt;0,E22/D22*100,"-")</f>
        <v>11.599229287090559</v>
      </c>
      <c r="G22" s="87">
        <v>1204</v>
      </c>
      <c r="H22" s="87">
        <v>0</v>
      </c>
      <c r="I22" s="87">
        <f>+SUM(K22,+M22,O22+P22)</f>
        <v>9176</v>
      </c>
      <c r="J22" s="88">
        <f>IF(D22&gt;0,I22/D22*100,"-")</f>
        <v>88.400770712909434</v>
      </c>
      <c r="K22" s="87">
        <v>2999</v>
      </c>
      <c r="L22" s="88">
        <f>IF(D22&gt;0,K22/D22*100,"-")</f>
        <v>28.892100192678228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6177</v>
      </c>
      <c r="Q22" s="87">
        <v>0</v>
      </c>
      <c r="R22" s="87">
        <v>1821</v>
      </c>
      <c r="S22" s="87">
        <v>4356</v>
      </c>
      <c r="T22" s="88">
        <f>IF(D22&gt;0,P22/D22*100,"-")</f>
        <v>59.508670520231213</v>
      </c>
      <c r="U22" s="87">
        <v>135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23</v>
      </c>
      <c r="B23" s="86" t="s">
        <v>292</v>
      </c>
      <c r="C23" s="85" t="s">
        <v>293</v>
      </c>
      <c r="D23" s="87">
        <f>+SUM(E23,+I23)</f>
        <v>10447</v>
      </c>
      <c r="E23" s="87">
        <f>+SUM(G23+H23)</f>
        <v>1666</v>
      </c>
      <c r="F23" s="106">
        <f>IF(D23&gt;0,E23/D23*100,"-")</f>
        <v>15.947161864650139</v>
      </c>
      <c r="G23" s="87">
        <v>1656</v>
      </c>
      <c r="H23" s="87">
        <v>10</v>
      </c>
      <c r="I23" s="87">
        <f>+SUM(K23,+M23,O23+P23)</f>
        <v>8781</v>
      </c>
      <c r="J23" s="88">
        <f>IF(D23&gt;0,I23/D23*100,"-")</f>
        <v>84.052838135349859</v>
      </c>
      <c r="K23" s="87">
        <v>3783</v>
      </c>
      <c r="L23" s="88">
        <f>IF(D23&gt;0,K23/D23*100,"-")</f>
        <v>36.211352541399442</v>
      </c>
      <c r="M23" s="87">
        <v>0</v>
      </c>
      <c r="N23" s="88">
        <f>IF(D23&gt;0,M23/D23*100,"-")</f>
        <v>0</v>
      </c>
      <c r="O23" s="87">
        <v>4278</v>
      </c>
      <c r="P23" s="87">
        <f>SUM(Q23:S23)</f>
        <v>720</v>
      </c>
      <c r="Q23" s="87">
        <v>0</v>
      </c>
      <c r="R23" s="87">
        <v>720</v>
      </c>
      <c r="S23" s="87">
        <v>0</v>
      </c>
      <c r="T23" s="88">
        <f>IF(D23&gt;0,P23/D23*100,"-")</f>
        <v>6.8919306978079824</v>
      </c>
      <c r="U23" s="87">
        <v>45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23</v>
      </c>
      <c r="B24" s="86" t="s">
        <v>294</v>
      </c>
      <c r="C24" s="85" t="s">
        <v>295</v>
      </c>
      <c r="D24" s="87">
        <f>+SUM(E24,+I24)</f>
        <v>4189</v>
      </c>
      <c r="E24" s="87">
        <f>+SUM(G24+H24)</f>
        <v>688</v>
      </c>
      <c r="F24" s="106">
        <f>IF(D24&gt;0,E24/D24*100,"-")</f>
        <v>16.423967534017667</v>
      </c>
      <c r="G24" s="87">
        <v>688</v>
      </c>
      <c r="H24" s="87">
        <v>0</v>
      </c>
      <c r="I24" s="87">
        <f>+SUM(K24,+M24,O24+P24)</f>
        <v>3501</v>
      </c>
      <c r="J24" s="88">
        <f>IF(D24&gt;0,I24/D24*100,"-")</f>
        <v>83.576032465982337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1554</v>
      </c>
      <c r="P24" s="87">
        <f>SUM(Q24:S24)</f>
        <v>1947</v>
      </c>
      <c r="Q24" s="87">
        <v>44</v>
      </c>
      <c r="R24" s="87">
        <v>1903</v>
      </c>
      <c r="S24" s="87">
        <v>0</v>
      </c>
      <c r="T24" s="88">
        <f>IF(D24&gt;0,P24/D24*100,"-")</f>
        <v>46.478873239436616</v>
      </c>
      <c r="U24" s="87">
        <v>21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23</v>
      </c>
      <c r="B25" s="86" t="s">
        <v>296</v>
      </c>
      <c r="C25" s="85" t="s">
        <v>297</v>
      </c>
      <c r="D25" s="87">
        <f>+SUM(E25,+I25)</f>
        <v>2804</v>
      </c>
      <c r="E25" s="87">
        <f>+SUM(G25+H25)</f>
        <v>433</v>
      </c>
      <c r="F25" s="106">
        <f>IF(D25&gt;0,E25/D25*100,"-")</f>
        <v>15.442225392296718</v>
      </c>
      <c r="G25" s="87">
        <v>433</v>
      </c>
      <c r="H25" s="87">
        <v>0</v>
      </c>
      <c r="I25" s="87">
        <f>+SUM(K25,+M25,O25+P25)</f>
        <v>2371</v>
      </c>
      <c r="J25" s="88">
        <f>IF(D25&gt;0,I25/D25*100,"-")</f>
        <v>84.55777460770328</v>
      </c>
      <c r="K25" s="87">
        <v>1183</v>
      </c>
      <c r="L25" s="88">
        <f>IF(D25&gt;0,K25/D25*100,"-")</f>
        <v>42.189728958630532</v>
      </c>
      <c r="M25" s="87">
        <v>0</v>
      </c>
      <c r="N25" s="88">
        <f>IF(D25&gt;0,M25/D25*100,"-")</f>
        <v>0</v>
      </c>
      <c r="O25" s="87">
        <v>558</v>
      </c>
      <c r="P25" s="87">
        <f>SUM(Q25:S25)</f>
        <v>630</v>
      </c>
      <c r="Q25" s="87">
        <v>65</v>
      </c>
      <c r="R25" s="87">
        <v>565</v>
      </c>
      <c r="S25" s="87">
        <v>0</v>
      </c>
      <c r="T25" s="88">
        <f>IF(D25&gt;0,P25/D25*100,"-")</f>
        <v>22.467902995720397</v>
      </c>
      <c r="U25" s="87">
        <v>19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23</v>
      </c>
      <c r="B26" s="86" t="s">
        <v>298</v>
      </c>
      <c r="C26" s="85" t="s">
        <v>299</v>
      </c>
      <c r="D26" s="87">
        <f>+SUM(E26,+I26)</f>
        <v>2621</v>
      </c>
      <c r="E26" s="87">
        <f>+SUM(G26+H26)</f>
        <v>241</v>
      </c>
      <c r="F26" s="106">
        <f>IF(D26&gt;0,E26/D26*100,"-")</f>
        <v>9.1949637542922549</v>
      </c>
      <c r="G26" s="87">
        <v>241</v>
      </c>
      <c r="H26" s="87">
        <v>0</v>
      </c>
      <c r="I26" s="87">
        <f>+SUM(K26,+M26,O26+P26)</f>
        <v>2380</v>
      </c>
      <c r="J26" s="88">
        <f>IF(D26&gt;0,I26/D26*100,"-")</f>
        <v>90.805036245707754</v>
      </c>
      <c r="K26" s="87">
        <v>1401</v>
      </c>
      <c r="L26" s="88">
        <f>IF(D26&gt;0,K26/D26*100,"-")</f>
        <v>53.452880579931325</v>
      </c>
      <c r="M26" s="87">
        <v>0</v>
      </c>
      <c r="N26" s="88">
        <f>IF(D26&gt;0,M26/D26*100,"-")</f>
        <v>0</v>
      </c>
      <c r="O26" s="87">
        <v>850</v>
      </c>
      <c r="P26" s="87">
        <f>SUM(Q26:S26)</f>
        <v>129</v>
      </c>
      <c r="Q26" s="87">
        <v>5</v>
      </c>
      <c r="R26" s="87">
        <v>124</v>
      </c>
      <c r="S26" s="87">
        <v>0</v>
      </c>
      <c r="T26" s="88">
        <f>IF(D26&gt;0,P26/D26*100,"-")</f>
        <v>4.9217855780236555</v>
      </c>
      <c r="U26" s="87">
        <v>12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6">
    <sortCondition ref="A8:A26"/>
    <sortCondition ref="B8:B26"/>
    <sortCondition ref="C8:C2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鳥取県</v>
      </c>
      <c r="B7" s="90" t="str">
        <f>水洗化人口等!B7</f>
        <v>31000</v>
      </c>
      <c r="C7" s="89" t="s">
        <v>199</v>
      </c>
      <c r="D7" s="91">
        <f>SUM(E7,+H7,+K7)</f>
        <v>98264</v>
      </c>
      <c r="E7" s="91">
        <f>SUM(F7:G7)</f>
        <v>2123</v>
      </c>
      <c r="F7" s="91">
        <f>SUM(F$8:F$207)</f>
        <v>140</v>
      </c>
      <c r="G7" s="91">
        <f>SUM(G$8:G$207)</f>
        <v>1983</v>
      </c>
      <c r="H7" s="91">
        <f>SUM(I7:J7)</f>
        <v>3166</v>
      </c>
      <c r="I7" s="91">
        <f>SUM(I$8:I$207)</f>
        <v>1683</v>
      </c>
      <c r="J7" s="91">
        <f>SUM(J$8:J$207)</f>
        <v>1483</v>
      </c>
      <c r="K7" s="91">
        <f>SUM(L7:M7)</f>
        <v>92975</v>
      </c>
      <c r="L7" s="91">
        <f>SUM(L$8:L$207)</f>
        <v>17821</v>
      </c>
      <c r="M7" s="91">
        <f>SUM(M$8:M$207)</f>
        <v>75154</v>
      </c>
      <c r="N7" s="91">
        <f>SUM(O7,+V7,+AC7)</f>
        <v>98704</v>
      </c>
      <c r="O7" s="91">
        <f>SUM(P7:U7)</f>
        <v>19644</v>
      </c>
      <c r="P7" s="91">
        <f t="shared" ref="P7:U7" si="0">SUM(P$8:P$207)</f>
        <v>17666</v>
      </c>
      <c r="Q7" s="91">
        <f t="shared" si="0"/>
        <v>0</v>
      </c>
      <c r="R7" s="91">
        <f t="shared" si="0"/>
        <v>0</v>
      </c>
      <c r="S7" s="91">
        <f t="shared" si="0"/>
        <v>1978</v>
      </c>
      <c r="T7" s="91">
        <f t="shared" si="0"/>
        <v>0</v>
      </c>
      <c r="U7" s="91">
        <f t="shared" si="0"/>
        <v>0</v>
      </c>
      <c r="V7" s="91">
        <f>SUM(W7:AB7)</f>
        <v>78620</v>
      </c>
      <c r="W7" s="91">
        <f t="shared" ref="W7:AB7" si="1">SUM(W$8:W$207)</f>
        <v>74016</v>
      </c>
      <c r="X7" s="91">
        <f t="shared" si="1"/>
        <v>0</v>
      </c>
      <c r="Y7" s="91">
        <f t="shared" si="1"/>
        <v>0</v>
      </c>
      <c r="Z7" s="91">
        <f t="shared" si="1"/>
        <v>4604</v>
      </c>
      <c r="AA7" s="91">
        <f t="shared" si="1"/>
        <v>0</v>
      </c>
      <c r="AB7" s="91">
        <f t="shared" si="1"/>
        <v>0</v>
      </c>
      <c r="AC7" s="91">
        <f>SUM(AD7:AE7)</f>
        <v>440</v>
      </c>
      <c r="AD7" s="91">
        <f>SUM(AD$8:AD$207)</f>
        <v>440</v>
      </c>
      <c r="AE7" s="91">
        <f>SUM(AE$8:AE$207)</f>
        <v>0</v>
      </c>
      <c r="AF7" s="91">
        <f>SUM(AG7:AI7)</f>
        <v>3383</v>
      </c>
      <c r="AG7" s="91">
        <f>SUM(AG$8:AG$207)</f>
        <v>3383</v>
      </c>
      <c r="AH7" s="91">
        <f>SUM(AH$8:AH$207)</f>
        <v>0</v>
      </c>
      <c r="AI7" s="91">
        <f>SUM(AI$8:AI$207)</f>
        <v>0</v>
      </c>
      <c r="AJ7" s="91">
        <f>SUM(AK7:AS7)</f>
        <v>5418</v>
      </c>
      <c r="AK7" s="91">
        <f t="shared" ref="AK7:AS7" si="2">SUM(AK$8:AK$207)</f>
        <v>2111</v>
      </c>
      <c r="AL7" s="91">
        <f t="shared" si="2"/>
        <v>0</v>
      </c>
      <c r="AM7" s="91">
        <f t="shared" si="2"/>
        <v>370</v>
      </c>
      <c r="AN7" s="91">
        <f t="shared" si="2"/>
        <v>1813</v>
      </c>
      <c r="AO7" s="91">
        <f t="shared" si="2"/>
        <v>0</v>
      </c>
      <c r="AP7" s="91">
        <f t="shared" si="2"/>
        <v>0</v>
      </c>
      <c r="AQ7" s="91">
        <f t="shared" si="2"/>
        <v>1124</v>
      </c>
      <c r="AR7" s="91">
        <f t="shared" si="2"/>
        <v>0</v>
      </c>
      <c r="AS7" s="91">
        <f t="shared" si="2"/>
        <v>0</v>
      </c>
      <c r="AT7" s="91">
        <f>SUM(AU7:AY7)</f>
        <v>83</v>
      </c>
      <c r="AU7" s="91">
        <f>SUM(AU$8:AU$207)</f>
        <v>76</v>
      </c>
      <c r="AV7" s="91">
        <f>SUM(AV$8:AV$207)</f>
        <v>0</v>
      </c>
      <c r="AW7" s="91">
        <f>SUM(AW$8:AW$207)</f>
        <v>7</v>
      </c>
      <c r="AX7" s="91">
        <f>SUM(AX$8:AX$207)</f>
        <v>0</v>
      </c>
      <c r="AY7" s="91">
        <f>SUM(AY$8:AY$207)</f>
        <v>0</v>
      </c>
      <c r="AZ7" s="91">
        <f>SUM(BA7:BC7)</f>
        <v>0</v>
      </c>
      <c r="BA7" s="91">
        <f>SUM(BA$8:BA$207)</f>
        <v>0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23</v>
      </c>
      <c r="B8" s="96" t="s">
        <v>260</v>
      </c>
      <c r="C8" s="85" t="s">
        <v>261</v>
      </c>
      <c r="D8" s="87">
        <f>SUM(E8,+H8,+K8)</f>
        <v>25567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25567</v>
      </c>
      <c r="L8" s="87">
        <v>2621</v>
      </c>
      <c r="M8" s="87">
        <v>22946</v>
      </c>
      <c r="N8" s="87">
        <f>SUM(O8,+V8,+AC8)</f>
        <v>25832</v>
      </c>
      <c r="O8" s="87">
        <f>SUM(P8:U8)</f>
        <v>2621</v>
      </c>
      <c r="P8" s="87">
        <v>2621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22946</v>
      </c>
      <c r="W8" s="87">
        <v>22946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265</v>
      </c>
      <c r="AD8" s="87">
        <v>265</v>
      </c>
      <c r="AE8" s="87">
        <v>0</v>
      </c>
      <c r="AF8" s="87">
        <f>SUM(AG8:AI8)</f>
        <v>894</v>
      </c>
      <c r="AG8" s="87">
        <v>894</v>
      </c>
      <c r="AH8" s="87">
        <v>0</v>
      </c>
      <c r="AI8" s="87">
        <v>0</v>
      </c>
      <c r="AJ8" s="87">
        <f>SUM(AK8:AS8)</f>
        <v>894</v>
      </c>
      <c r="AK8" s="87">
        <v>0</v>
      </c>
      <c r="AL8" s="87">
        <v>0</v>
      </c>
      <c r="AM8" s="87">
        <v>101</v>
      </c>
      <c r="AN8" s="87">
        <v>0</v>
      </c>
      <c r="AO8" s="87">
        <v>0</v>
      </c>
      <c r="AP8" s="87">
        <v>0</v>
      </c>
      <c r="AQ8" s="87">
        <v>793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23</v>
      </c>
      <c r="B9" s="96" t="s">
        <v>264</v>
      </c>
      <c r="C9" s="85" t="s">
        <v>265</v>
      </c>
      <c r="D9" s="87">
        <f>SUM(E9,+H9,+K9)</f>
        <v>28239</v>
      </c>
      <c r="E9" s="87">
        <f>SUM(F9:G9)</f>
        <v>4</v>
      </c>
      <c r="F9" s="87">
        <v>4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28235</v>
      </c>
      <c r="L9" s="87">
        <v>6864</v>
      </c>
      <c r="M9" s="87">
        <v>21371</v>
      </c>
      <c r="N9" s="87">
        <f>SUM(O9,+V9,+AC9)</f>
        <v>28239</v>
      </c>
      <c r="O9" s="87">
        <f>SUM(P9:U9)</f>
        <v>6868</v>
      </c>
      <c r="P9" s="87">
        <v>6868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21371</v>
      </c>
      <c r="W9" s="87">
        <v>21371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1387</v>
      </c>
      <c r="AG9" s="87">
        <v>1387</v>
      </c>
      <c r="AH9" s="87">
        <v>0</v>
      </c>
      <c r="AI9" s="87">
        <v>0</v>
      </c>
      <c r="AJ9" s="87">
        <f>SUM(AK9:AS9)</f>
        <v>1387</v>
      </c>
      <c r="AK9" s="87">
        <v>0</v>
      </c>
      <c r="AL9" s="87">
        <v>0</v>
      </c>
      <c r="AM9" s="87">
        <v>32</v>
      </c>
      <c r="AN9" s="87">
        <v>1355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23</v>
      </c>
      <c r="B10" s="96" t="s">
        <v>266</v>
      </c>
      <c r="C10" s="85" t="s">
        <v>267</v>
      </c>
      <c r="D10" s="87">
        <f>SUM(E10,+H10,+K10)</f>
        <v>5537</v>
      </c>
      <c r="E10" s="87">
        <f>SUM(F10:G10)</f>
        <v>0</v>
      </c>
      <c r="F10" s="87">
        <v>0</v>
      </c>
      <c r="G10" s="87">
        <v>0</v>
      </c>
      <c r="H10" s="87">
        <f>SUM(I10:J10)</f>
        <v>1319</v>
      </c>
      <c r="I10" s="87">
        <v>1319</v>
      </c>
      <c r="J10" s="87">
        <v>0</v>
      </c>
      <c r="K10" s="87">
        <f>SUM(L10:M10)</f>
        <v>4218</v>
      </c>
      <c r="L10" s="87">
        <v>0</v>
      </c>
      <c r="M10" s="87">
        <v>4218</v>
      </c>
      <c r="N10" s="87">
        <f>SUM(O10,+V10,+AC10)</f>
        <v>5672</v>
      </c>
      <c r="O10" s="87">
        <f>SUM(P10:U10)</f>
        <v>1319</v>
      </c>
      <c r="P10" s="87">
        <v>1319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4218</v>
      </c>
      <c r="W10" s="87">
        <v>4218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135</v>
      </c>
      <c r="AD10" s="87">
        <v>135</v>
      </c>
      <c r="AE10" s="87">
        <v>0</v>
      </c>
      <c r="AF10" s="87">
        <f>SUM(AG10:AI10)</f>
        <v>13</v>
      </c>
      <c r="AG10" s="87">
        <v>13</v>
      </c>
      <c r="AH10" s="87">
        <v>0</v>
      </c>
      <c r="AI10" s="87">
        <v>0</v>
      </c>
      <c r="AJ10" s="87">
        <f>SUM(AK10:AS10)</f>
        <v>234</v>
      </c>
      <c r="AK10" s="87">
        <v>234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13</v>
      </c>
      <c r="AU10" s="87">
        <v>13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23</v>
      </c>
      <c r="B11" s="96" t="s">
        <v>268</v>
      </c>
      <c r="C11" s="85" t="s">
        <v>269</v>
      </c>
      <c r="D11" s="87">
        <f>SUM(E11,+H11,+K11)</f>
        <v>6582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6582</v>
      </c>
      <c r="L11" s="87">
        <v>1978</v>
      </c>
      <c r="M11" s="87">
        <v>4604</v>
      </c>
      <c r="N11" s="87">
        <f>SUM(O11,+V11,+AC11)</f>
        <v>6582</v>
      </c>
      <c r="O11" s="87">
        <f>SUM(P11:U11)</f>
        <v>1978</v>
      </c>
      <c r="P11" s="87">
        <v>0</v>
      </c>
      <c r="Q11" s="87">
        <v>0</v>
      </c>
      <c r="R11" s="87">
        <v>0</v>
      </c>
      <c r="S11" s="87">
        <v>1978</v>
      </c>
      <c r="T11" s="87">
        <v>0</v>
      </c>
      <c r="U11" s="87">
        <v>0</v>
      </c>
      <c r="V11" s="87">
        <f>SUM(W11:AB11)</f>
        <v>4604</v>
      </c>
      <c r="W11" s="87">
        <v>0</v>
      </c>
      <c r="X11" s="87">
        <v>0</v>
      </c>
      <c r="Y11" s="87">
        <v>0</v>
      </c>
      <c r="Z11" s="87">
        <v>4604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23</v>
      </c>
      <c r="B12" s="96" t="s">
        <v>270</v>
      </c>
      <c r="C12" s="85" t="s">
        <v>271</v>
      </c>
      <c r="D12" s="87">
        <f>SUM(E12,+H12,+K12)</f>
        <v>2783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2783</v>
      </c>
      <c r="L12" s="87">
        <v>428</v>
      </c>
      <c r="M12" s="87">
        <v>2355</v>
      </c>
      <c r="N12" s="87">
        <f>SUM(O12,+V12,+AC12)</f>
        <v>2807</v>
      </c>
      <c r="O12" s="87">
        <f>SUM(P12:U12)</f>
        <v>428</v>
      </c>
      <c r="P12" s="87">
        <v>428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2355</v>
      </c>
      <c r="W12" s="87">
        <v>2355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24</v>
      </c>
      <c r="AD12" s="87">
        <v>24</v>
      </c>
      <c r="AE12" s="87">
        <v>0</v>
      </c>
      <c r="AF12" s="87">
        <f>SUM(AG12:AI12)</f>
        <v>103</v>
      </c>
      <c r="AG12" s="87">
        <v>103</v>
      </c>
      <c r="AH12" s="87">
        <v>0</v>
      </c>
      <c r="AI12" s="87">
        <v>0</v>
      </c>
      <c r="AJ12" s="87">
        <f>SUM(AK12:AS12)</f>
        <v>103</v>
      </c>
      <c r="AK12" s="87">
        <v>0</v>
      </c>
      <c r="AL12" s="87">
        <v>0</v>
      </c>
      <c r="AM12" s="87">
        <v>17</v>
      </c>
      <c r="AN12" s="87">
        <v>0</v>
      </c>
      <c r="AO12" s="87">
        <v>0</v>
      </c>
      <c r="AP12" s="87">
        <v>0</v>
      </c>
      <c r="AQ12" s="87">
        <v>86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23</v>
      </c>
      <c r="B13" s="96" t="s">
        <v>272</v>
      </c>
      <c r="C13" s="85" t="s">
        <v>273</v>
      </c>
      <c r="D13" s="87">
        <f>SUM(E13,+H13,+K13)</f>
        <v>367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367</v>
      </c>
      <c r="L13" s="87">
        <v>138</v>
      </c>
      <c r="M13" s="87">
        <v>229</v>
      </c>
      <c r="N13" s="87">
        <f>SUM(O13,+V13,+AC13)</f>
        <v>367</v>
      </c>
      <c r="O13" s="87">
        <f>SUM(P13:U13)</f>
        <v>138</v>
      </c>
      <c r="P13" s="87">
        <v>138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229</v>
      </c>
      <c r="W13" s="87">
        <v>229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15</v>
      </c>
      <c r="AG13" s="87">
        <v>15</v>
      </c>
      <c r="AH13" s="87">
        <v>0</v>
      </c>
      <c r="AI13" s="87">
        <v>0</v>
      </c>
      <c r="AJ13" s="87">
        <f>SUM(AK13:AS13)</f>
        <v>382</v>
      </c>
      <c r="AK13" s="87">
        <v>367</v>
      </c>
      <c r="AL13" s="87">
        <v>0</v>
      </c>
      <c r="AM13" s="87">
        <v>4</v>
      </c>
      <c r="AN13" s="87">
        <v>0</v>
      </c>
      <c r="AO13" s="87">
        <v>0</v>
      </c>
      <c r="AP13" s="87">
        <v>0</v>
      </c>
      <c r="AQ13" s="87">
        <v>11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23</v>
      </c>
      <c r="B14" s="96" t="s">
        <v>274</v>
      </c>
      <c r="C14" s="85" t="s">
        <v>275</v>
      </c>
      <c r="D14" s="87">
        <f>SUM(E14,+H14,+K14)</f>
        <v>2284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2284</v>
      </c>
      <c r="L14" s="87">
        <v>541</v>
      </c>
      <c r="M14" s="87">
        <v>1743</v>
      </c>
      <c r="N14" s="87">
        <f>SUM(O14,+V14,+AC14)</f>
        <v>2284</v>
      </c>
      <c r="O14" s="87">
        <f>SUM(P14:U14)</f>
        <v>541</v>
      </c>
      <c r="P14" s="87">
        <v>541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1743</v>
      </c>
      <c r="W14" s="87">
        <v>1743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82</v>
      </c>
      <c r="AG14" s="87">
        <v>82</v>
      </c>
      <c r="AH14" s="87">
        <v>0</v>
      </c>
      <c r="AI14" s="87">
        <v>0</v>
      </c>
      <c r="AJ14" s="87">
        <f>SUM(AK14:AS14)</f>
        <v>82</v>
      </c>
      <c r="AK14" s="87">
        <v>0</v>
      </c>
      <c r="AL14" s="87">
        <v>0</v>
      </c>
      <c r="AM14" s="87">
        <v>11</v>
      </c>
      <c r="AN14" s="87">
        <v>0</v>
      </c>
      <c r="AO14" s="87">
        <v>0</v>
      </c>
      <c r="AP14" s="87">
        <v>0</v>
      </c>
      <c r="AQ14" s="87">
        <v>71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23</v>
      </c>
      <c r="B15" s="96" t="s">
        <v>276</v>
      </c>
      <c r="C15" s="85" t="s">
        <v>277</v>
      </c>
      <c r="D15" s="87">
        <f>SUM(E15,+H15,+K15)</f>
        <v>5252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5252</v>
      </c>
      <c r="L15" s="87">
        <v>365</v>
      </c>
      <c r="M15" s="87">
        <v>4887</v>
      </c>
      <c r="N15" s="87">
        <f>SUM(O15,+V15,+AC15)</f>
        <v>5252</v>
      </c>
      <c r="O15" s="87">
        <f>SUM(P15:U15)</f>
        <v>365</v>
      </c>
      <c r="P15" s="87">
        <v>365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4887</v>
      </c>
      <c r="W15" s="87">
        <v>4887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177</v>
      </c>
      <c r="AG15" s="87">
        <v>177</v>
      </c>
      <c r="AH15" s="87">
        <v>0</v>
      </c>
      <c r="AI15" s="87">
        <v>0</v>
      </c>
      <c r="AJ15" s="87">
        <f>SUM(AK15:AS15)</f>
        <v>177</v>
      </c>
      <c r="AK15" s="87">
        <v>0</v>
      </c>
      <c r="AL15" s="87">
        <v>0</v>
      </c>
      <c r="AM15" s="87">
        <v>14</v>
      </c>
      <c r="AN15" s="87">
        <v>0</v>
      </c>
      <c r="AO15" s="87">
        <v>0</v>
      </c>
      <c r="AP15" s="87">
        <v>0</v>
      </c>
      <c r="AQ15" s="87">
        <v>163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23</v>
      </c>
      <c r="B16" s="96" t="s">
        <v>278</v>
      </c>
      <c r="C16" s="85" t="s">
        <v>279</v>
      </c>
      <c r="D16" s="87">
        <f>SUM(E16,+H16,+K16)</f>
        <v>1535</v>
      </c>
      <c r="E16" s="87">
        <f>SUM(F16:G16)</f>
        <v>1535</v>
      </c>
      <c r="F16" s="87">
        <v>136</v>
      </c>
      <c r="G16" s="87">
        <v>1399</v>
      </c>
      <c r="H16" s="87">
        <f>SUM(I16:J16)</f>
        <v>0</v>
      </c>
      <c r="I16" s="87">
        <v>0</v>
      </c>
      <c r="J16" s="87">
        <v>0</v>
      </c>
      <c r="K16" s="87">
        <f>SUM(L16:M16)</f>
        <v>0</v>
      </c>
      <c r="L16" s="87">
        <v>0</v>
      </c>
      <c r="M16" s="87">
        <v>0</v>
      </c>
      <c r="N16" s="87">
        <f>SUM(O16,+V16,+AC16)</f>
        <v>1535</v>
      </c>
      <c r="O16" s="87">
        <f>SUM(P16:U16)</f>
        <v>136</v>
      </c>
      <c r="P16" s="87">
        <v>136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1399</v>
      </c>
      <c r="W16" s="87">
        <v>1399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65</v>
      </c>
      <c r="AG16" s="87">
        <v>65</v>
      </c>
      <c r="AH16" s="87">
        <v>0</v>
      </c>
      <c r="AI16" s="87">
        <v>0</v>
      </c>
      <c r="AJ16" s="87">
        <f>SUM(AK16:AS16)</f>
        <v>65</v>
      </c>
      <c r="AK16" s="87">
        <v>0</v>
      </c>
      <c r="AL16" s="87">
        <v>0</v>
      </c>
      <c r="AM16" s="87">
        <v>65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4</v>
      </c>
      <c r="AU16" s="87">
        <v>0</v>
      </c>
      <c r="AV16" s="87">
        <v>0</v>
      </c>
      <c r="AW16" s="87">
        <v>4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23</v>
      </c>
      <c r="B17" s="96" t="s">
        <v>280</v>
      </c>
      <c r="C17" s="85" t="s">
        <v>281</v>
      </c>
      <c r="D17" s="87">
        <f>SUM(E17,+H17,+K17)</f>
        <v>1229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1229</v>
      </c>
      <c r="L17" s="87">
        <v>175</v>
      </c>
      <c r="M17" s="87">
        <v>1054</v>
      </c>
      <c r="N17" s="87">
        <f>SUM(O17,+V17,+AC17)</f>
        <v>1229</v>
      </c>
      <c r="O17" s="87">
        <f>SUM(P17:U17)</f>
        <v>175</v>
      </c>
      <c r="P17" s="87">
        <v>175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1054</v>
      </c>
      <c r="W17" s="87">
        <v>1054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3</v>
      </c>
      <c r="AG17" s="87">
        <v>3</v>
      </c>
      <c r="AH17" s="87">
        <v>0</v>
      </c>
      <c r="AI17" s="87">
        <v>0</v>
      </c>
      <c r="AJ17" s="87">
        <f>SUM(AK17:AS17)</f>
        <v>52</v>
      </c>
      <c r="AK17" s="87">
        <v>52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3</v>
      </c>
      <c r="AU17" s="87">
        <v>3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23</v>
      </c>
      <c r="B18" s="96" t="s">
        <v>282</v>
      </c>
      <c r="C18" s="85" t="s">
        <v>283</v>
      </c>
      <c r="D18" s="87">
        <f>SUM(E18,+H18,+K18)</f>
        <v>3971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3971</v>
      </c>
      <c r="L18" s="87">
        <v>1822</v>
      </c>
      <c r="M18" s="87">
        <v>2149</v>
      </c>
      <c r="N18" s="87">
        <f>SUM(O18,+V18,+AC18)</f>
        <v>3971</v>
      </c>
      <c r="O18" s="87">
        <f>SUM(P18:U18)</f>
        <v>1822</v>
      </c>
      <c r="P18" s="87">
        <v>1822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2149</v>
      </c>
      <c r="W18" s="87">
        <v>2149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10</v>
      </c>
      <c r="AG18" s="87">
        <v>10</v>
      </c>
      <c r="AH18" s="87">
        <v>0</v>
      </c>
      <c r="AI18" s="87">
        <v>0</v>
      </c>
      <c r="AJ18" s="87">
        <f>SUM(AK18:AS18)</f>
        <v>168</v>
      </c>
      <c r="AK18" s="87">
        <v>168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10</v>
      </c>
      <c r="AU18" s="87">
        <v>10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23</v>
      </c>
      <c r="B19" s="96" t="s">
        <v>284</v>
      </c>
      <c r="C19" s="85" t="s">
        <v>285</v>
      </c>
      <c r="D19" s="87">
        <f>SUM(E19,+H19,+K19)</f>
        <v>1070</v>
      </c>
      <c r="E19" s="87">
        <f>SUM(F19:G19)</f>
        <v>584</v>
      </c>
      <c r="F19" s="87">
        <v>0</v>
      </c>
      <c r="G19" s="87">
        <v>584</v>
      </c>
      <c r="H19" s="87">
        <f>SUM(I19:J19)</f>
        <v>0</v>
      </c>
      <c r="I19" s="87">
        <v>0</v>
      </c>
      <c r="J19" s="87">
        <v>0</v>
      </c>
      <c r="K19" s="87">
        <f>SUM(L19:M19)</f>
        <v>486</v>
      </c>
      <c r="L19" s="87">
        <v>486</v>
      </c>
      <c r="M19" s="87">
        <v>0</v>
      </c>
      <c r="N19" s="87">
        <f>SUM(O19,+V19,+AC19)</f>
        <v>1083</v>
      </c>
      <c r="O19" s="87">
        <f>SUM(P19:U19)</f>
        <v>486</v>
      </c>
      <c r="P19" s="87">
        <v>486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584</v>
      </c>
      <c r="W19" s="87">
        <v>584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13</v>
      </c>
      <c r="AD19" s="87">
        <v>13</v>
      </c>
      <c r="AE19" s="87">
        <v>0</v>
      </c>
      <c r="AF19" s="87">
        <f>SUM(AG19:AI19)</f>
        <v>45</v>
      </c>
      <c r="AG19" s="87">
        <v>45</v>
      </c>
      <c r="AH19" s="87">
        <v>0</v>
      </c>
      <c r="AI19" s="87">
        <v>0</v>
      </c>
      <c r="AJ19" s="87">
        <f>SUM(AK19:AS19)</f>
        <v>45</v>
      </c>
      <c r="AK19" s="87">
        <v>0</v>
      </c>
      <c r="AL19" s="87">
        <v>0</v>
      </c>
      <c r="AM19" s="87">
        <v>45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3</v>
      </c>
      <c r="AU19" s="87">
        <v>0</v>
      </c>
      <c r="AV19" s="87">
        <v>0</v>
      </c>
      <c r="AW19" s="87">
        <v>3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23</v>
      </c>
      <c r="B20" s="96" t="s">
        <v>286</v>
      </c>
      <c r="C20" s="85" t="s">
        <v>287</v>
      </c>
      <c r="D20" s="87">
        <f>SUM(E20,+H20,+K20)</f>
        <v>860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860</v>
      </c>
      <c r="L20" s="87">
        <v>50</v>
      </c>
      <c r="M20" s="87">
        <v>810</v>
      </c>
      <c r="N20" s="87">
        <f>SUM(O20,+V20,+AC20)</f>
        <v>860</v>
      </c>
      <c r="O20" s="87">
        <f>SUM(P20:U20)</f>
        <v>50</v>
      </c>
      <c r="P20" s="87">
        <v>50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810</v>
      </c>
      <c r="W20" s="87">
        <v>810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42</v>
      </c>
      <c r="AG20" s="87">
        <v>42</v>
      </c>
      <c r="AH20" s="87">
        <v>0</v>
      </c>
      <c r="AI20" s="87">
        <v>0</v>
      </c>
      <c r="AJ20" s="87">
        <f>SUM(AK20:AS20)</f>
        <v>42</v>
      </c>
      <c r="AK20" s="87">
        <v>0</v>
      </c>
      <c r="AL20" s="87">
        <v>0</v>
      </c>
      <c r="AM20" s="87">
        <v>1</v>
      </c>
      <c r="AN20" s="87">
        <v>41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23</v>
      </c>
      <c r="B21" s="96" t="s">
        <v>288</v>
      </c>
      <c r="C21" s="85" t="s">
        <v>289</v>
      </c>
      <c r="D21" s="87">
        <f>SUM(E21,+H21,+K21)</f>
        <v>2832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2832</v>
      </c>
      <c r="L21" s="87">
        <v>904</v>
      </c>
      <c r="M21" s="87">
        <v>1928</v>
      </c>
      <c r="N21" s="87">
        <f>SUM(O21,+V21,+AC21)</f>
        <v>2832</v>
      </c>
      <c r="O21" s="87">
        <f>SUM(P21:U21)</f>
        <v>904</v>
      </c>
      <c r="P21" s="87">
        <v>904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1928</v>
      </c>
      <c r="W21" s="87">
        <v>1928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139</v>
      </c>
      <c r="AG21" s="87">
        <v>139</v>
      </c>
      <c r="AH21" s="87">
        <v>0</v>
      </c>
      <c r="AI21" s="87">
        <v>0</v>
      </c>
      <c r="AJ21" s="87">
        <f>SUM(AK21:AS21)</f>
        <v>139</v>
      </c>
      <c r="AK21" s="87">
        <v>0</v>
      </c>
      <c r="AL21" s="87">
        <v>0</v>
      </c>
      <c r="AM21" s="87">
        <v>3</v>
      </c>
      <c r="AN21" s="87">
        <v>136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23</v>
      </c>
      <c r="B22" s="96" t="s">
        <v>290</v>
      </c>
      <c r="C22" s="85" t="s">
        <v>291</v>
      </c>
      <c r="D22" s="87">
        <f>SUM(E22,+H22,+K22)</f>
        <v>2785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2785</v>
      </c>
      <c r="L22" s="87">
        <v>463</v>
      </c>
      <c r="M22" s="87">
        <v>2322</v>
      </c>
      <c r="N22" s="87">
        <f>SUM(O22,+V22,+AC22)</f>
        <v>2785</v>
      </c>
      <c r="O22" s="87">
        <f>SUM(P22:U22)</f>
        <v>463</v>
      </c>
      <c r="P22" s="87">
        <v>463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2322</v>
      </c>
      <c r="W22" s="87">
        <v>2322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137</v>
      </c>
      <c r="AG22" s="87">
        <v>137</v>
      </c>
      <c r="AH22" s="87">
        <v>0</v>
      </c>
      <c r="AI22" s="87">
        <v>0</v>
      </c>
      <c r="AJ22" s="87">
        <f>SUM(AK22:AS22)</f>
        <v>137</v>
      </c>
      <c r="AK22" s="87">
        <v>0</v>
      </c>
      <c r="AL22" s="87">
        <v>0</v>
      </c>
      <c r="AM22" s="87">
        <v>0</v>
      </c>
      <c r="AN22" s="87">
        <v>137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23</v>
      </c>
      <c r="B23" s="96" t="s">
        <v>292</v>
      </c>
      <c r="C23" s="85" t="s">
        <v>293</v>
      </c>
      <c r="D23" s="87">
        <f>SUM(E23,+H23,+K23)</f>
        <v>2994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2994</v>
      </c>
      <c r="L23" s="87">
        <v>594</v>
      </c>
      <c r="M23" s="87">
        <v>2400</v>
      </c>
      <c r="N23" s="87">
        <f>SUM(O23,+V23,+AC23)</f>
        <v>2997</v>
      </c>
      <c r="O23" s="87">
        <f>SUM(P23:U23)</f>
        <v>594</v>
      </c>
      <c r="P23" s="87">
        <v>594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2400</v>
      </c>
      <c r="W23" s="87">
        <v>2400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3</v>
      </c>
      <c r="AD23" s="87">
        <v>3</v>
      </c>
      <c r="AE23" s="87">
        <v>0</v>
      </c>
      <c r="AF23" s="87">
        <f>SUM(AG23:AI23)</f>
        <v>147</v>
      </c>
      <c r="AG23" s="87">
        <v>147</v>
      </c>
      <c r="AH23" s="87">
        <v>0</v>
      </c>
      <c r="AI23" s="87">
        <v>0</v>
      </c>
      <c r="AJ23" s="87">
        <f>SUM(AK23:AS23)</f>
        <v>147</v>
      </c>
      <c r="AK23" s="87">
        <v>0</v>
      </c>
      <c r="AL23" s="87">
        <v>0</v>
      </c>
      <c r="AM23" s="87">
        <v>3</v>
      </c>
      <c r="AN23" s="87">
        <v>144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23</v>
      </c>
      <c r="B24" s="96" t="s">
        <v>294</v>
      </c>
      <c r="C24" s="85" t="s">
        <v>295</v>
      </c>
      <c r="D24" s="87">
        <f>SUM(E24,+H24,+K24)</f>
        <v>1847</v>
      </c>
      <c r="E24" s="87">
        <f>SUM(F24:G24)</f>
        <v>0</v>
      </c>
      <c r="F24" s="87">
        <v>0</v>
      </c>
      <c r="G24" s="87">
        <v>0</v>
      </c>
      <c r="H24" s="87">
        <f>SUM(I24:J24)</f>
        <v>1847</v>
      </c>
      <c r="I24" s="87">
        <v>364</v>
      </c>
      <c r="J24" s="87">
        <v>1483</v>
      </c>
      <c r="K24" s="87">
        <f>SUM(L24:M24)</f>
        <v>0</v>
      </c>
      <c r="L24" s="87">
        <v>0</v>
      </c>
      <c r="M24" s="87">
        <v>0</v>
      </c>
      <c r="N24" s="87">
        <f>SUM(O24,+V24,+AC24)</f>
        <v>1847</v>
      </c>
      <c r="O24" s="87">
        <f>SUM(P24:U24)</f>
        <v>364</v>
      </c>
      <c r="P24" s="87">
        <v>364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1483</v>
      </c>
      <c r="W24" s="87">
        <v>1483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74</v>
      </c>
      <c r="AG24" s="87">
        <v>74</v>
      </c>
      <c r="AH24" s="87">
        <v>0</v>
      </c>
      <c r="AI24" s="87">
        <v>0</v>
      </c>
      <c r="AJ24" s="87">
        <f>SUM(AK24:AS24)</f>
        <v>74</v>
      </c>
      <c r="AK24" s="87">
        <v>0</v>
      </c>
      <c r="AL24" s="87">
        <v>0</v>
      </c>
      <c r="AM24" s="87">
        <v>74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23</v>
      </c>
      <c r="B25" s="96" t="s">
        <v>296</v>
      </c>
      <c r="C25" s="85" t="s">
        <v>297</v>
      </c>
      <c r="D25" s="87">
        <f>SUM(E25,+H25,+K25)</f>
        <v>1292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1292</v>
      </c>
      <c r="L25" s="87">
        <v>265</v>
      </c>
      <c r="M25" s="87">
        <v>1027</v>
      </c>
      <c r="N25" s="87">
        <f>SUM(O25,+V25,+AC25)</f>
        <v>1292</v>
      </c>
      <c r="O25" s="87">
        <f>SUM(P25:U25)</f>
        <v>265</v>
      </c>
      <c r="P25" s="87">
        <v>265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1027</v>
      </c>
      <c r="W25" s="87">
        <v>1027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52</v>
      </c>
      <c r="AK25" s="87">
        <v>52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23</v>
      </c>
      <c r="B26" s="96" t="s">
        <v>298</v>
      </c>
      <c r="C26" s="85" t="s">
        <v>299</v>
      </c>
      <c r="D26" s="87">
        <f>SUM(E26,+H26,+K26)</f>
        <v>1238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1238</v>
      </c>
      <c r="L26" s="87">
        <v>127</v>
      </c>
      <c r="M26" s="87">
        <v>1111</v>
      </c>
      <c r="N26" s="87">
        <f>SUM(O26,+V26,+AC26)</f>
        <v>1238</v>
      </c>
      <c r="O26" s="87">
        <f>SUM(P26:U26)</f>
        <v>127</v>
      </c>
      <c r="P26" s="87">
        <v>127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1111</v>
      </c>
      <c r="W26" s="87">
        <v>1111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50</v>
      </c>
      <c r="AG26" s="87">
        <v>50</v>
      </c>
      <c r="AH26" s="87">
        <v>0</v>
      </c>
      <c r="AI26" s="87">
        <v>0</v>
      </c>
      <c r="AJ26" s="87">
        <f>SUM(AK26:AS26)</f>
        <v>1238</v>
      </c>
      <c r="AK26" s="87">
        <v>1238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50</v>
      </c>
      <c r="AU26" s="87">
        <v>50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31000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31201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31202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31203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31204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31302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31325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31328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31329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31364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31370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31371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31372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31384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31386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31389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31390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31401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31402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31403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2024-01-31T06:45:40Z</dcterms:modified>
</cp:coreProperties>
</file>