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9奈良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水洗化人口等!$A$6:$AD$45</definedName>
    <definedName name="_xlnm.Print_Area" localSheetId="2">し尿集計結果!$A$1:$M$37</definedName>
    <definedName name="_xlnm.Print_Area" localSheetId="1">し尿処理状況!$2:$46</definedName>
    <definedName name="_xlnm.Print_Area" localSheetId="0">水洗化人口等!$2:$46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C8" i="2"/>
  <c r="AC9" i="2"/>
  <c r="AC10" i="2"/>
  <c r="N10" i="2" s="1"/>
  <c r="AC11" i="2"/>
  <c r="N11" i="2" s="1"/>
  <c r="AC12" i="2"/>
  <c r="N12" i="2" s="1"/>
  <c r="AC13" i="2"/>
  <c r="AC14" i="2"/>
  <c r="AC15" i="2"/>
  <c r="AC16" i="2"/>
  <c r="N16" i="2" s="1"/>
  <c r="AC17" i="2"/>
  <c r="N17" i="2" s="1"/>
  <c r="AC18" i="2"/>
  <c r="N18" i="2" s="1"/>
  <c r="AC19" i="2"/>
  <c r="AC20" i="2"/>
  <c r="AC21" i="2"/>
  <c r="AC22" i="2"/>
  <c r="N22" i="2" s="1"/>
  <c r="AC23" i="2"/>
  <c r="N23" i="2" s="1"/>
  <c r="AC24" i="2"/>
  <c r="N24" i="2" s="1"/>
  <c r="AC25" i="2"/>
  <c r="AC26" i="2"/>
  <c r="AC27" i="2"/>
  <c r="AC28" i="2"/>
  <c r="N28" i="2" s="1"/>
  <c r="AC29" i="2"/>
  <c r="N29" i="2" s="1"/>
  <c r="AC30" i="2"/>
  <c r="N30" i="2" s="1"/>
  <c r="AC31" i="2"/>
  <c r="AC32" i="2"/>
  <c r="AC33" i="2"/>
  <c r="AC34" i="2"/>
  <c r="N34" i="2" s="1"/>
  <c r="AC35" i="2"/>
  <c r="N35" i="2" s="1"/>
  <c r="AC36" i="2"/>
  <c r="N36" i="2" s="1"/>
  <c r="AC37" i="2"/>
  <c r="AC38" i="2"/>
  <c r="AC39" i="2"/>
  <c r="AC40" i="2"/>
  <c r="N40" i="2" s="1"/>
  <c r="AC41" i="2"/>
  <c r="N41" i="2" s="1"/>
  <c r="AC42" i="2"/>
  <c r="N42" i="2" s="1"/>
  <c r="AC43" i="2"/>
  <c r="AC44" i="2"/>
  <c r="AC45" i="2"/>
  <c r="AC46" i="2"/>
  <c r="N46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N8" i="2"/>
  <c r="N9" i="2"/>
  <c r="N13" i="2"/>
  <c r="N14" i="2"/>
  <c r="N15" i="2"/>
  <c r="N19" i="2"/>
  <c r="N20" i="2"/>
  <c r="N21" i="2"/>
  <c r="N25" i="2"/>
  <c r="N26" i="2"/>
  <c r="N27" i="2"/>
  <c r="N31" i="2"/>
  <c r="N32" i="2"/>
  <c r="N33" i="2"/>
  <c r="N37" i="2"/>
  <c r="N38" i="2"/>
  <c r="N39" i="2"/>
  <c r="N43" i="2"/>
  <c r="N44" i="2"/>
  <c r="N45" i="2"/>
  <c r="K8" i="2"/>
  <c r="K9" i="2"/>
  <c r="K10" i="2"/>
  <c r="D10" i="2" s="1"/>
  <c r="K11" i="2"/>
  <c r="D11" i="2" s="1"/>
  <c r="K12" i="2"/>
  <c r="D12" i="2" s="1"/>
  <c r="K13" i="2"/>
  <c r="K14" i="2"/>
  <c r="K15" i="2"/>
  <c r="K16" i="2"/>
  <c r="D16" i="2" s="1"/>
  <c r="K17" i="2"/>
  <c r="D17" i="2" s="1"/>
  <c r="K18" i="2"/>
  <c r="D18" i="2" s="1"/>
  <c r="K19" i="2"/>
  <c r="K20" i="2"/>
  <c r="K21" i="2"/>
  <c r="K22" i="2"/>
  <c r="D22" i="2" s="1"/>
  <c r="K23" i="2"/>
  <c r="D23" i="2" s="1"/>
  <c r="K24" i="2"/>
  <c r="D24" i="2" s="1"/>
  <c r="K25" i="2"/>
  <c r="K26" i="2"/>
  <c r="K27" i="2"/>
  <c r="K28" i="2"/>
  <c r="D28" i="2" s="1"/>
  <c r="K29" i="2"/>
  <c r="D29" i="2" s="1"/>
  <c r="K30" i="2"/>
  <c r="D30" i="2" s="1"/>
  <c r="K31" i="2"/>
  <c r="K32" i="2"/>
  <c r="K33" i="2"/>
  <c r="K34" i="2"/>
  <c r="D34" i="2" s="1"/>
  <c r="K35" i="2"/>
  <c r="D35" i="2" s="1"/>
  <c r="K36" i="2"/>
  <c r="D36" i="2" s="1"/>
  <c r="K37" i="2"/>
  <c r="K38" i="2"/>
  <c r="K39" i="2"/>
  <c r="K40" i="2"/>
  <c r="D40" i="2" s="1"/>
  <c r="K41" i="2"/>
  <c r="D41" i="2" s="1"/>
  <c r="K42" i="2"/>
  <c r="D42" i="2" s="1"/>
  <c r="K43" i="2"/>
  <c r="K44" i="2"/>
  <c r="K45" i="2"/>
  <c r="K46" i="2"/>
  <c r="D46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8" i="2"/>
  <c r="D9" i="2"/>
  <c r="D13" i="2"/>
  <c r="D14" i="2"/>
  <c r="D15" i="2"/>
  <c r="D19" i="2"/>
  <c r="D20" i="2"/>
  <c r="D21" i="2"/>
  <c r="D25" i="2"/>
  <c r="D26" i="2"/>
  <c r="D27" i="2"/>
  <c r="D31" i="2"/>
  <c r="D32" i="2"/>
  <c r="D33" i="2"/>
  <c r="D37" i="2"/>
  <c r="D38" i="2"/>
  <c r="D39" i="2"/>
  <c r="D43" i="2"/>
  <c r="D44" i="2"/>
  <c r="D45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I8" i="1"/>
  <c r="D8" i="1" s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D19" i="1" s="1"/>
  <c r="I20" i="1"/>
  <c r="D20" i="1" s="1"/>
  <c r="I21" i="1"/>
  <c r="D21" i="1" s="1"/>
  <c r="I22" i="1"/>
  <c r="I23" i="1"/>
  <c r="I24" i="1"/>
  <c r="I25" i="1"/>
  <c r="D25" i="1" s="1"/>
  <c r="I26" i="1"/>
  <c r="D26" i="1" s="1"/>
  <c r="I27" i="1"/>
  <c r="D27" i="1" s="1"/>
  <c r="I28" i="1"/>
  <c r="I29" i="1"/>
  <c r="I30" i="1"/>
  <c r="I31" i="1"/>
  <c r="D31" i="1" s="1"/>
  <c r="I32" i="1"/>
  <c r="D32" i="1" s="1"/>
  <c r="I33" i="1"/>
  <c r="D33" i="1" s="1"/>
  <c r="I34" i="1"/>
  <c r="I35" i="1"/>
  <c r="I36" i="1"/>
  <c r="I37" i="1"/>
  <c r="D37" i="1" s="1"/>
  <c r="I38" i="1"/>
  <c r="D38" i="1" s="1"/>
  <c r="I39" i="1"/>
  <c r="D39" i="1" s="1"/>
  <c r="I40" i="1"/>
  <c r="I41" i="1"/>
  <c r="I42" i="1"/>
  <c r="I43" i="1"/>
  <c r="D43" i="1" s="1"/>
  <c r="I44" i="1"/>
  <c r="D44" i="1" s="1"/>
  <c r="I45" i="1"/>
  <c r="D45" i="1" s="1"/>
  <c r="I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D10" i="1"/>
  <c r="F10" i="1" s="1"/>
  <c r="D11" i="1"/>
  <c r="L11" i="1" s="1"/>
  <c r="D12" i="1"/>
  <c r="F12" i="1" s="1"/>
  <c r="D16" i="1"/>
  <c r="F16" i="1" s="1"/>
  <c r="D17" i="1"/>
  <c r="L17" i="1" s="1"/>
  <c r="D18" i="1"/>
  <c r="L18" i="1" s="1"/>
  <c r="D22" i="1"/>
  <c r="T22" i="1" s="1"/>
  <c r="D23" i="1"/>
  <c r="L23" i="1" s="1"/>
  <c r="D24" i="1"/>
  <c r="N24" i="1" s="1"/>
  <c r="D28" i="1"/>
  <c r="F28" i="1" s="1"/>
  <c r="D29" i="1"/>
  <c r="L29" i="1" s="1"/>
  <c r="D30" i="1"/>
  <c r="L30" i="1" s="1"/>
  <c r="D34" i="1"/>
  <c r="T34" i="1" s="1"/>
  <c r="D35" i="1"/>
  <c r="L35" i="1" s="1"/>
  <c r="D36" i="1"/>
  <c r="L36" i="1" s="1"/>
  <c r="D40" i="1"/>
  <c r="F40" i="1" s="1"/>
  <c r="D41" i="1"/>
  <c r="L41" i="1" s="1"/>
  <c r="D42" i="1"/>
  <c r="F42" i="1" s="1"/>
  <c r="D46" i="1"/>
  <c r="T46" i="1" s="1"/>
  <c r="L45" i="1" l="1"/>
  <c r="T45" i="1"/>
  <c r="N45" i="1"/>
  <c r="J45" i="1"/>
  <c r="F45" i="1"/>
  <c r="J39" i="1"/>
  <c r="F39" i="1"/>
  <c r="T39" i="1"/>
  <c r="N39" i="1"/>
  <c r="L39" i="1"/>
  <c r="T33" i="1"/>
  <c r="N33" i="1"/>
  <c r="J33" i="1"/>
  <c r="F33" i="1"/>
  <c r="L33" i="1"/>
  <c r="J27" i="1"/>
  <c r="F27" i="1"/>
  <c r="L27" i="1"/>
  <c r="T27" i="1"/>
  <c r="N27" i="1"/>
  <c r="F21" i="1"/>
  <c r="T21" i="1"/>
  <c r="N21" i="1"/>
  <c r="J21" i="1"/>
  <c r="L21" i="1"/>
  <c r="L15" i="1"/>
  <c r="T15" i="1"/>
  <c r="N15" i="1"/>
  <c r="J15" i="1"/>
  <c r="F15" i="1"/>
  <c r="J9" i="1"/>
  <c r="T9" i="1"/>
  <c r="N9" i="1"/>
  <c r="L9" i="1"/>
  <c r="F9" i="1"/>
  <c r="T44" i="1"/>
  <c r="N44" i="1"/>
  <c r="J44" i="1"/>
  <c r="L44" i="1"/>
  <c r="F44" i="1"/>
  <c r="T38" i="1"/>
  <c r="N38" i="1"/>
  <c r="J38" i="1"/>
  <c r="F38" i="1"/>
  <c r="L38" i="1"/>
  <c r="T32" i="1"/>
  <c r="N32" i="1"/>
  <c r="J32" i="1"/>
  <c r="L32" i="1"/>
  <c r="F32" i="1"/>
  <c r="T26" i="1"/>
  <c r="N26" i="1"/>
  <c r="J26" i="1"/>
  <c r="F26" i="1"/>
  <c r="L26" i="1"/>
  <c r="T20" i="1"/>
  <c r="N20" i="1"/>
  <c r="J20" i="1"/>
  <c r="L20" i="1"/>
  <c r="F20" i="1"/>
  <c r="T14" i="1"/>
  <c r="N14" i="1"/>
  <c r="J14" i="1"/>
  <c r="F14" i="1"/>
  <c r="L14" i="1"/>
  <c r="T8" i="1"/>
  <c r="N8" i="1"/>
  <c r="J8" i="1"/>
  <c r="F8" i="1"/>
  <c r="L8" i="1"/>
  <c r="L43" i="1"/>
  <c r="T43" i="1"/>
  <c r="N43" i="1"/>
  <c r="J43" i="1"/>
  <c r="F43" i="1"/>
  <c r="L37" i="1"/>
  <c r="T37" i="1"/>
  <c r="N37" i="1"/>
  <c r="J37" i="1"/>
  <c r="F37" i="1"/>
  <c r="L31" i="1"/>
  <c r="T31" i="1"/>
  <c r="N31" i="1"/>
  <c r="J31" i="1"/>
  <c r="F31" i="1"/>
  <c r="L25" i="1"/>
  <c r="T25" i="1"/>
  <c r="N25" i="1"/>
  <c r="J25" i="1"/>
  <c r="F25" i="1"/>
  <c r="L19" i="1"/>
  <c r="T19" i="1"/>
  <c r="N19" i="1"/>
  <c r="J19" i="1"/>
  <c r="F19" i="1"/>
  <c r="L13" i="1"/>
  <c r="T13" i="1"/>
  <c r="N13" i="1"/>
  <c r="J13" i="1"/>
  <c r="F13" i="1"/>
  <c r="F18" i="1"/>
  <c r="J30" i="1"/>
  <c r="N42" i="1"/>
  <c r="N18" i="1"/>
  <c r="T42" i="1"/>
  <c r="F34" i="1"/>
  <c r="L42" i="1"/>
  <c r="L24" i="1"/>
  <c r="L46" i="1"/>
  <c r="L40" i="1"/>
  <c r="L34" i="1"/>
  <c r="L28" i="1"/>
  <c r="L22" i="1"/>
  <c r="L16" i="1"/>
  <c r="L10" i="1"/>
  <c r="F36" i="1"/>
  <c r="J24" i="1"/>
  <c r="N12" i="1"/>
  <c r="T30" i="1"/>
  <c r="F41" i="1"/>
  <c r="F35" i="1"/>
  <c r="F29" i="1"/>
  <c r="F23" i="1"/>
  <c r="F17" i="1"/>
  <c r="F11" i="1"/>
  <c r="J41" i="1"/>
  <c r="J35" i="1"/>
  <c r="J29" i="1"/>
  <c r="J23" i="1"/>
  <c r="J17" i="1"/>
  <c r="J11" i="1"/>
  <c r="N41" i="1"/>
  <c r="N35" i="1"/>
  <c r="N29" i="1"/>
  <c r="N23" i="1"/>
  <c r="N17" i="1"/>
  <c r="N11" i="1"/>
  <c r="T41" i="1"/>
  <c r="T35" i="1"/>
  <c r="T29" i="1"/>
  <c r="T23" i="1"/>
  <c r="T17" i="1"/>
  <c r="T11" i="1"/>
  <c r="F30" i="1"/>
  <c r="F24" i="1"/>
  <c r="J42" i="1"/>
  <c r="J12" i="1"/>
  <c r="N30" i="1"/>
  <c r="T24" i="1"/>
  <c r="T12" i="1"/>
  <c r="F46" i="1"/>
  <c r="F22" i="1"/>
  <c r="J46" i="1"/>
  <c r="J40" i="1"/>
  <c r="J34" i="1"/>
  <c r="J28" i="1"/>
  <c r="J22" i="1"/>
  <c r="J16" i="1"/>
  <c r="J10" i="1"/>
  <c r="N46" i="1"/>
  <c r="N40" i="1"/>
  <c r="N34" i="1"/>
  <c r="N28" i="1"/>
  <c r="N22" i="1"/>
  <c r="N16" i="1"/>
  <c r="N10" i="1"/>
  <c r="T40" i="1"/>
  <c r="T28" i="1"/>
  <c r="T16" i="1"/>
  <c r="T10" i="1"/>
  <c r="J18" i="1"/>
  <c r="N36" i="1"/>
  <c r="T18" i="1"/>
  <c r="L12" i="1"/>
  <c r="J36" i="1"/>
  <c r="T3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<sst xmlns="http://schemas.openxmlformats.org/spreadsheetml/2006/main" count="845" uniqueCount="340">
  <si>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</si>
  <si>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</si>
  <si>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</si>
  <si>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</si>
  <si>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</si>
  <si>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</si>
  <si>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</si>
  <si>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</si>
  <si>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</si>
  <si>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</si>
  <si>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</si>
  <si>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</si>
  <si>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</si>
  <si>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</si>
  <si>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</si>
  <si>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</si>
  <si>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</si>
  <si>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</si>
  <si>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</si>
  <si>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</si>
  <si>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</si>
  <si>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</si>
  <si>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</si>
  <si>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</si>
  <si>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</si>
  <si>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</si>
  <si>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</si>
  <si>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</si>
  <si>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</si>
  <si>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</si>
  <si>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</si>
  <si>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</si>
  <si>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</si>
  <si>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</si>
  <si>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</si>
  <si>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</si>
  <si>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</si>
  <si>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</si>
  <si>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</si>
  <si>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</si>
  <si>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</si>
  <si>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</si>
  <si>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</si>
  <si>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</si>
  <si>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</si>
  <si>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</si>
  <si>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</si>
  <si>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</si>
  <si>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</si>
  <si>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</si>
  <si>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</si>
  <si>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</si>
  <si>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</si>
  <si>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</si>
  <si>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</si>
  <si>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</si>
  <si>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</si>
  <si>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</si>
  <si>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</si>
  <si>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</si>
  <si>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</si>
  <si>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</si>
  <si>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</si>
  <si>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</si>
  <si>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</si>
  <si>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</si>
  <si>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</si>
  <si>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</si>
  <si>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</si>
  <si>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</si>
  <si>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</si>
  <si>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</si>
  <si>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</si>
  <si>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</si>
  <si>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</si>
  <si>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</si>
  <si>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</si>
  <si>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</si>
  <si>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</si>
  <si>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</si>
  <si>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</si>
  <si>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</si>
  <si>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</si>
  <si>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</si>
  <si>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</si>
  <si>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</si>
  <si>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</si>
  <si>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</si>
  <si>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</si>
  <si>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</si>
  <si>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</si>
  <si>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</si>
  <si>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</si>
  <si>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</si>
  <si>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</si>
  <si>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</si>
  <si>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</si>
  <si>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</si>
  <si>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</si>
  <si>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</si>
  <si>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</si>
  <si>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</si>
  <si>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</si>
  <si>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</si>
  <si>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</si>
  <si>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</si>
  <si>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</si>
  <si>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</si>
  <si>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</si>
  <si>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</si>
  <si>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</si>
  <si>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</si>
  <si>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</si>
  <si>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</si>
  <si>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</si>
  <si>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</si>
  <si>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</si>
  <si>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</si>
  <si>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</si>
  <si>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</si>
  <si>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</si>
  <si>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</si>
  <si>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</si>
  <si>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</si>
  <si>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</si>
  <si>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</si>
  <si>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</si>
  <si>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</si>
  <si>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</si>
  <si>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</si>
  <si>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</si>
  <si>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</si>
  <si>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</si>
  <si>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</si>
  <si>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</si>
  <si>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</si>
  <si>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</si>
  <si>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</si>
  <si>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</si>
  <si>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</si>
  <si>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</si>
  <si>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</si>
  <si>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</si>
  <si>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</si>
  <si>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</si>
  <si>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</si>
  <si>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</si>
  <si>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</si>
  <si>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</si>
  <si>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</si>
  <si>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</si>
  <si>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</si>
  <si>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</si>
  <si>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</si>
  <si>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</si>
  <si>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</si>
  <si>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</si>
  <si>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</si>
  <si>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</si>
  <si>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</si>
  <si>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</si>
  <si>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</si>
  <si>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</si>
  <si>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</si>
  <si>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</si>
  <si>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</si>
  <si>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</si>
  <si>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</si>
  <si>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</si>
  <si>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</si>
  <si>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</si>
  <si>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</si>
  <si>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</si>
  <si>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</si>
  <si>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</si>
  <si>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</si>
  <si>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</si>
  <si>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</si>
  <si>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</si>
  <si>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</si>
  <si>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</si>
  <si>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</si>
  <si>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</si>
  <si>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</si>
  <si>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</si>
  <si>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</si>
  <si>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</si>
  <si>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</si>
  <si>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</si>
  <si>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</si>
  <si>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</si>
  <si>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</si>
  <si>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</si>
  <si>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</si>
  <si>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</si>
  <si>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</si>
  <si>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</si>
  <si>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</si>
  <si>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</si>
  <si>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</si>
  <si>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</si>
  <si>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</si>
  <si>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</si>
  <si>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</si>
  <si>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</si>
  <si>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</si>
  <si>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</si>
  <si>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</si>
  <si>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</si>
  <si>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</si>
  <si>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</si>
  <si>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</si>
  <si>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</si>
  <si>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</si>
  <si>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</si>
  <si>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</si>
  <si>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</si>
  <si>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</si>
  <si>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</si>
  <si>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</si>
  <si>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</si>
  <si>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</si>
  <si>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</si>
  <si>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</si>
  <si>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</si>
  <si>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</si>
  <si>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</si>
  <si>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</si>
  <si>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</si>
  <si>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</si>
  <si>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</si>
  <si>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</si>
  <si>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</si>
  <si>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</si>
  <si>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</si>
  <si>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</si>
  <si>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</si>
  <si>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</si>
  <si>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</si>
  <si>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</si>
  <si>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</si>
  <si>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</si>
  <si>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</si>
  <si>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</si>
  <si>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</si>
  <si>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</si>
  <si>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</si>
  <si>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</si>
  <si>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</si>
  <si>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</si>
  <si>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</si>
  <si>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</si>
  <si>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</si>
  <si>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</si>
  <si>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</si>
  <si>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</si>
  <si>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</si>
  <si>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29000</t>
  </si>
  <si>
    <t>水洗化人口等（令和4年度実績）</t>
    <phoneticPr fontId="3"/>
  </si>
  <si>
    <t>し尿処理の状況（令和4年度実績）</t>
    <phoneticPr fontId="3"/>
  </si>
  <si>
    <t>29201</t>
  </si>
  <si>
    <t>奈良市</t>
  </si>
  <si>
    <t/>
  </si>
  <si>
    <t>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</si>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</sst>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25</v>
      </c>
      <c r="B7" s="108" t="s">
        <v>257</v>
      </c>
      <c r="C7" s="92" t="s">
        <v>199</v>
      </c>
      <c r="D7" s="93">
        <f>+SUM(E7,+I7)</f>
        <v>1326195</v>
      </c>
      <c r="E7" s="93">
        <f>+SUM(G7+H7)</f>
        <v>50398</v>
      </c>
      <c r="F7" s="94">
        <f>IF(D7&gt;0,E7/D7*100,"-")</f>
        <v>3.8001952955636233</v>
      </c>
      <c r="G7" s="93">
        <f>SUM(G$8:G$207)</f>
        <v>50255</v>
      </c>
      <c r="H7" s="93">
        <f>SUM(H$8:H$207)</f>
        <v>143</v>
      </c>
      <c r="I7" s="93">
        <f>+SUM(K7,+M7,O7+P7)</f>
        <v>1275797</v>
      </c>
      <c r="J7" s="94">
        <f>IF(D7&gt;0,I7/D7*100,"-")</f>
        <v>96.199804704436374</v>
      </c>
      <c r="K7" s="93">
        <f>SUM(K$8:K$207)</f>
        <v>1020332</v>
      </c>
      <c r="L7" s="94">
        <f>IF(D7&gt;0,K7/D7*100,"-")</f>
        <v>76.936800395115341</v>
      </c>
      <c r="M7" s="93">
        <f>SUM(M$8:M$207)</f>
        <v>3904</v>
      </c>
      <c r="N7" s="94">
        <f>IF(D7&gt;0,M7/D7*100,"-")</f>
        <v>0.29437601559348359</v>
      </c>
      <c r="O7" s="91">
        <f>SUM(O$8:O$207)</f>
        <v>4874</v>
      </c>
      <c r="P7" s="93">
        <f>SUM(Q7:S7)</f>
        <v>246687</v>
      </c>
      <c r="Q7" s="93">
        <f>SUM(Q$8:Q$207)</f>
        <v>136719</v>
      </c>
      <c r="R7" s="93">
        <f>SUM(R$8:R$207)</f>
        <v>108422</v>
      </c>
      <c r="S7" s="93">
        <f>SUM(S$8:S$207)</f>
        <v>1546</v>
      </c>
      <c r="T7" s="94">
        <f>IF(D7&gt;0,P7/D7*100,"-")</f>
        <v>18.601110696390801</v>
      </c>
      <c r="U7" s="93">
        <f>SUM(U$8:U$207)</f>
        <v>15057</v>
      </c>
      <c r="V7" s="95">
        <f t="shared" ref="V7:AC7" si="0">COUNTIF(V$8:V$207,"○")</f>
        <v>26</v>
      </c>
      <c r="W7" s="95">
        <f t="shared" si="0"/>
        <v>12</v>
      </c>
      <c r="X7" s="95">
        <f t="shared" si="0"/>
        <v>0</v>
      </c>
      <c r="Y7" s="95">
        <f t="shared" si="0"/>
        <v>1</v>
      </c>
      <c r="Z7" s="95">
        <f t="shared" si="0"/>
        <v>23</v>
      </c>
      <c r="AA7" s="95">
        <f t="shared" si="0"/>
        <v>5</v>
      </c>
      <c r="AB7" s="95">
        <f t="shared" si="0"/>
        <v>1</v>
      </c>
      <c r="AC7" s="95">
        <f t="shared" si="0"/>
        <v>10</v>
      </c>
    </row>
    <row r="8" spans="1:31" ht="13.5" customHeight="1">
      <c r="A8" s="85" t="s">
        <v>25</v>
      </c>
      <c r="B8" s="86" t="s">
        <v>260</v>
      </c>
      <c r="C8" s="85" t="s">
        <v>261</v>
      </c>
      <c r="D8" s="87">
        <f>+SUM(E8,+I8)</f>
        <v>352045</v>
      </c>
      <c r="E8" s="87">
        <f>+SUM(G8+H8)</f>
        <v>4608</v>
      </c>
      <c r="F8" s="106">
        <f>IF(D8&gt;0,E8/D8*100,"-")</f>
        <v>1.3089235751111363</v>
      </c>
      <c r="G8" s="87">
        <v>4608</v>
      </c>
      <c r="H8" s="87">
        <v>0</v>
      </c>
      <c r="I8" s="87">
        <f>+SUM(K8,+M8,O8+P8)</f>
        <v>347437</v>
      </c>
      <c r="J8" s="88">
        <f>IF(D8&gt;0,I8/D8*100,"-")</f>
        <v>98.691076424888863</v>
      </c>
      <c r="K8" s="87">
        <v>313980</v>
      </c>
      <c r="L8" s="88">
        <f>IF(D8&gt;0,K8/D8*100,"-")</f>
        <v>89.187461830163755</v>
      </c>
      <c r="M8" s="87">
        <v>0</v>
      </c>
      <c r="N8" s="88">
        <f>IF(D8&gt;0,M8/D8*100,"-")</f>
        <v>0</v>
      </c>
      <c r="O8" s="87">
        <v>3379</v>
      </c>
      <c r="P8" s="87">
        <f>SUM(Q8:S8)</f>
        <v>30078</v>
      </c>
      <c r="Q8" s="87">
        <v>15709</v>
      </c>
      <c r="R8" s="87">
        <v>14369</v>
      </c>
      <c r="S8" s="87">
        <v>0</v>
      </c>
      <c r="T8" s="88">
        <f>IF(D8&gt;0,P8/D8*100,"-")</f>
        <v>8.5437941172293304</v>
      </c>
      <c r="U8" s="87">
        <v>4047</v>
      </c>
      <c r="V8" s="85"/>
      <c r="W8" s="85" t="s">
        <v>263</v>
      </c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25</v>
      </c>
      <c r="B9" s="86" t="s">
        <v>264</v>
      </c>
      <c r="C9" s="85" t="s">
        <v>265</v>
      </c>
      <c r="D9" s="87">
        <f>+SUM(E9,+I9)</f>
        <v>62940</v>
      </c>
      <c r="E9" s="87">
        <f>+SUM(G9+H9)</f>
        <v>3265</v>
      </c>
      <c r="F9" s="106">
        <f>IF(D9&gt;0,E9/D9*100,"-")</f>
        <v>5.1874801398156976</v>
      </c>
      <c r="G9" s="87">
        <v>3265</v>
      </c>
      <c r="H9" s="87">
        <v>0</v>
      </c>
      <c r="I9" s="87">
        <f>+SUM(K9,+M9,O9+P9)</f>
        <v>59675</v>
      </c>
      <c r="J9" s="88">
        <f>IF(D9&gt;0,I9/D9*100,"-")</f>
        <v>94.81251986018431</v>
      </c>
      <c r="K9" s="87">
        <v>34426</v>
      </c>
      <c r="L9" s="88">
        <f>IF(D9&gt;0,K9/D9*100,"-")</f>
        <v>54.696536383857641</v>
      </c>
      <c r="M9" s="87">
        <v>0</v>
      </c>
      <c r="N9" s="88">
        <f>IF(D9&gt;0,M9/D9*100,"-")</f>
        <v>0</v>
      </c>
      <c r="O9" s="87">
        <v>0</v>
      </c>
      <c r="P9" s="87">
        <f>SUM(Q9:S9)</f>
        <v>25249</v>
      </c>
      <c r="Q9" s="87">
        <v>13648</v>
      </c>
      <c r="R9" s="87">
        <v>11601</v>
      </c>
      <c r="S9" s="87">
        <v>0</v>
      </c>
      <c r="T9" s="88">
        <f>IF(D9&gt;0,P9/D9*100,"-")</f>
        <v>40.115983476326662</v>
      </c>
      <c r="U9" s="87">
        <v>792</v>
      </c>
      <c r="V9" s="85"/>
      <c r="W9" s="85" t="s">
        <v>263</v>
      </c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25</v>
      </c>
      <c r="B10" s="86" t="s">
        <v>266</v>
      </c>
      <c r="C10" s="85" t="s">
        <v>267</v>
      </c>
      <c r="D10" s="87">
        <f>+SUM(E10,+I10)</f>
        <v>83639</v>
      </c>
      <c r="E10" s="87">
        <f>+SUM(G10+H10)</f>
        <v>2021</v>
      </c>
      <c r="F10" s="106">
        <f>IF(D10&gt;0,E10/D10*100,"-")</f>
        <v>2.4163368763375939</v>
      </c>
      <c r="G10" s="87">
        <v>2021</v>
      </c>
      <c r="H10" s="87">
        <v>0</v>
      </c>
      <c r="I10" s="87">
        <f>+SUM(K10,+M10,O10+P10)</f>
        <v>81618</v>
      </c>
      <c r="J10" s="88">
        <f>IF(D10&gt;0,I10/D10*100,"-")</f>
        <v>97.583663123662404</v>
      </c>
      <c r="K10" s="87">
        <v>76375</v>
      </c>
      <c r="L10" s="88">
        <f>IF(D10&gt;0,K10/D10*100,"-")</f>
        <v>91.315056373223015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5243</v>
      </c>
      <c r="Q10" s="87">
        <v>3196</v>
      </c>
      <c r="R10" s="87">
        <v>2047</v>
      </c>
      <c r="S10" s="87">
        <v>0</v>
      </c>
      <c r="T10" s="88">
        <f>IF(D10&gt;0,P10/D10*100,"-")</f>
        <v>6.268606750439389</v>
      </c>
      <c r="U10" s="87">
        <v>985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25</v>
      </c>
      <c r="B11" s="86" t="s">
        <v>268</v>
      </c>
      <c r="C11" s="85" t="s">
        <v>269</v>
      </c>
      <c r="D11" s="87">
        <f>+SUM(E11,+I11)</f>
        <v>62289</v>
      </c>
      <c r="E11" s="87">
        <f>+SUM(G11+H11)</f>
        <v>675</v>
      </c>
      <c r="F11" s="106">
        <f>IF(D11&gt;0,E11/D11*100,"-")</f>
        <v>1.0836584308625921</v>
      </c>
      <c r="G11" s="87">
        <v>675</v>
      </c>
      <c r="H11" s="87">
        <v>0</v>
      </c>
      <c r="I11" s="87">
        <f>+SUM(K11,+M11,O11+P11)</f>
        <v>61614</v>
      </c>
      <c r="J11" s="88">
        <f>IF(D11&gt;0,I11/D11*100,"-")</f>
        <v>98.916341569137415</v>
      </c>
      <c r="K11" s="87">
        <v>57135</v>
      </c>
      <c r="L11" s="88">
        <f>IF(D11&gt;0,K11/D11*100,"-")</f>
        <v>91.725665847902519</v>
      </c>
      <c r="M11" s="87">
        <v>0</v>
      </c>
      <c r="N11" s="88">
        <f>IF(D11&gt;0,M11/D11*100,"-")</f>
        <v>0</v>
      </c>
      <c r="O11" s="87">
        <v>803</v>
      </c>
      <c r="P11" s="87">
        <f>SUM(Q11:S11)</f>
        <v>3676</v>
      </c>
      <c r="Q11" s="87">
        <v>3476</v>
      </c>
      <c r="R11" s="87">
        <v>200</v>
      </c>
      <c r="S11" s="87">
        <v>0</v>
      </c>
      <c r="T11" s="88">
        <f>IF(D11&gt;0,P11/D11*100,"-")</f>
        <v>5.9015235434827975</v>
      </c>
      <c r="U11" s="87">
        <v>910</v>
      </c>
      <c r="V11" s="85" t="s">
        <v>263</v>
      </c>
      <c r="W11" s="85"/>
      <c r="X11" s="85"/>
      <c r="Y11" s="85"/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25</v>
      </c>
      <c r="B12" s="86" t="s">
        <v>270</v>
      </c>
      <c r="C12" s="85" t="s">
        <v>271</v>
      </c>
      <c r="D12" s="87">
        <f>+SUM(E12,+I12)</f>
        <v>120165</v>
      </c>
      <c r="E12" s="87">
        <f>+SUM(G12+H12)</f>
        <v>7226</v>
      </c>
      <c r="F12" s="106">
        <f>IF(D12&gt;0,E12/D12*100,"-")</f>
        <v>6.0133982440810554</v>
      </c>
      <c r="G12" s="87">
        <v>7226</v>
      </c>
      <c r="H12" s="87">
        <v>0</v>
      </c>
      <c r="I12" s="87">
        <f>+SUM(K12,+M12,O12+P12)</f>
        <v>112939</v>
      </c>
      <c r="J12" s="88">
        <f>IF(D12&gt;0,I12/D12*100,"-")</f>
        <v>93.98660175591894</v>
      </c>
      <c r="K12" s="87">
        <v>87034</v>
      </c>
      <c r="L12" s="88">
        <f>IF(D12&gt;0,K12/D12*100,"-")</f>
        <v>72.428743810593772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25905</v>
      </c>
      <c r="Q12" s="87">
        <v>12122</v>
      </c>
      <c r="R12" s="87">
        <v>13783</v>
      </c>
      <c r="S12" s="87">
        <v>0</v>
      </c>
      <c r="T12" s="88">
        <f>IF(D12&gt;0,P12/D12*100,"-")</f>
        <v>21.557857945325178</v>
      </c>
      <c r="U12" s="87">
        <v>1337</v>
      </c>
      <c r="V12" s="85"/>
      <c r="W12" s="85" t="s">
        <v>263</v>
      </c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25</v>
      </c>
      <c r="B13" s="86" t="s">
        <v>272</v>
      </c>
      <c r="C13" s="85" t="s">
        <v>273</v>
      </c>
      <c r="D13" s="87">
        <f>+SUM(E13,+I13)</f>
        <v>55620</v>
      </c>
      <c r="E13" s="87">
        <f>+SUM(G13+H13)</f>
        <v>4731</v>
      </c>
      <c r="F13" s="106">
        <f>IF(D13&gt;0,E13/D13*100,"-")</f>
        <v>8.5059331175836022</v>
      </c>
      <c r="G13" s="87">
        <v>4731</v>
      </c>
      <c r="H13" s="87">
        <v>0</v>
      </c>
      <c r="I13" s="87">
        <f>+SUM(K13,+M13,O13+P13)</f>
        <v>50889</v>
      </c>
      <c r="J13" s="88">
        <f>IF(D13&gt;0,I13/D13*100,"-")</f>
        <v>91.494066882416391</v>
      </c>
      <c r="K13" s="87">
        <v>38570</v>
      </c>
      <c r="L13" s="88">
        <f>IF(D13&gt;0,K13/D13*100,"-")</f>
        <v>69.345559151384393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12319</v>
      </c>
      <c r="Q13" s="87">
        <v>5840</v>
      </c>
      <c r="R13" s="87">
        <v>6479</v>
      </c>
      <c r="S13" s="87">
        <v>0</v>
      </c>
      <c r="T13" s="88">
        <f>IF(D13&gt;0,P13/D13*100,"-")</f>
        <v>22.148507731032002</v>
      </c>
      <c r="U13" s="87">
        <v>776</v>
      </c>
      <c r="V13" s="85"/>
      <c r="W13" s="85" t="s">
        <v>263</v>
      </c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25</v>
      </c>
      <c r="B14" s="86" t="s">
        <v>274</v>
      </c>
      <c r="C14" s="85" t="s">
        <v>275</v>
      </c>
      <c r="D14" s="87">
        <f>+SUM(E14,+I14)</f>
        <v>27839</v>
      </c>
      <c r="E14" s="87">
        <f>+SUM(G14+H14)</f>
        <v>5472</v>
      </c>
      <c r="F14" s="106">
        <f>IF(D14&gt;0,E14/D14*100,"-")</f>
        <v>19.655878443909625</v>
      </c>
      <c r="G14" s="87">
        <v>5472</v>
      </c>
      <c r="H14" s="87">
        <v>0</v>
      </c>
      <c r="I14" s="87">
        <f>+SUM(K14,+M14,O14+P14)</f>
        <v>22367</v>
      </c>
      <c r="J14" s="88">
        <f>IF(D14&gt;0,I14/D14*100,"-")</f>
        <v>80.344121556090371</v>
      </c>
      <c r="K14" s="87">
        <v>11925</v>
      </c>
      <c r="L14" s="88">
        <f>IF(D14&gt;0,K14/D14*100,"-")</f>
        <v>42.835590358849096</v>
      </c>
      <c r="M14" s="87">
        <v>0</v>
      </c>
      <c r="N14" s="88">
        <f>IF(D14&gt;0,M14/D14*100,"-")</f>
        <v>0</v>
      </c>
      <c r="O14" s="87">
        <v>79</v>
      </c>
      <c r="P14" s="87">
        <f>SUM(Q14:S14)</f>
        <v>10363</v>
      </c>
      <c r="Q14" s="87">
        <v>4512</v>
      </c>
      <c r="R14" s="87">
        <v>5851</v>
      </c>
      <c r="S14" s="87">
        <v>0</v>
      </c>
      <c r="T14" s="88">
        <f>IF(D14&gt;0,P14/D14*100,"-")</f>
        <v>37.224756636373435</v>
      </c>
      <c r="U14" s="87">
        <v>417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25</v>
      </c>
      <c r="B15" s="86" t="s">
        <v>276</v>
      </c>
      <c r="C15" s="85" t="s">
        <v>277</v>
      </c>
      <c r="D15" s="87">
        <f>+SUM(E15,+I15)</f>
        <v>24170</v>
      </c>
      <c r="E15" s="87">
        <f>+SUM(G15+H15)</f>
        <v>4549</v>
      </c>
      <c r="F15" s="106">
        <f>IF(D15&gt;0,E15/D15*100,"-")</f>
        <v>18.820852296235003</v>
      </c>
      <c r="G15" s="87">
        <v>4546</v>
      </c>
      <c r="H15" s="87">
        <v>3</v>
      </c>
      <c r="I15" s="87">
        <f>+SUM(K15,+M15,O15+P15)</f>
        <v>19621</v>
      </c>
      <c r="J15" s="88">
        <f>IF(D15&gt;0,I15/D15*100,"-")</f>
        <v>81.179147703764997</v>
      </c>
      <c r="K15" s="87">
        <v>7692</v>
      </c>
      <c r="L15" s="88">
        <f>IF(D15&gt;0,K15/D15*100,"-")</f>
        <v>31.82457592056268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11929</v>
      </c>
      <c r="Q15" s="87">
        <v>8507</v>
      </c>
      <c r="R15" s="87">
        <v>3422</v>
      </c>
      <c r="S15" s="87">
        <v>0</v>
      </c>
      <c r="T15" s="88">
        <f>IF(D15&gt;0,P15/D15*100,"-")</f>
        <v>49.354571783202317</v>
      </c>
      <c r="U15" s="87">
        <v>382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25</v>
      </c>
      <c r="B16" s="86" t="s">
        <v>278</v>
      </c>
      <c r="C16" s="85" t="s">
        <v>279</v>
      </c>
      <c r="D16" s="87">
        <f>+SUM(E16,+I16)</f>
        <v>117629</v>
      </c>
      <c r="E16" s="87">
        <f>+SUM(G16+H16)</f>
        <v>1354</v>
      </c>
      <c r="F16" s="106">
        <f>IF(D16&gt;0,E16/D16*100,"-")</f>
        <v>1.1510766902719567</v>
      </c>
      <c r="G16" s="87">
        <v>1354</v>
      </c>
      <c r="H16" s="87">
        <v>0</v>
      </c>
      <c r="I16" s="87">
        <f>+SUM(K16,+M16,O16+P16)</f>
        <v>116275</v>
      </c>
      <c r="J16" s="88">
        <f>IF(D16&gt;0,I16/D16*100,"-")</f>
        <v>98.848923309728036</v>
      </c>
      <c r="K16" s="87">
        <v>77653</v>
      </c>
      <c r="L16" s="88">
        <f>IF(D16&gt;0,K16/D16*100,"-")</f>
        <v>66.015183330641264</v>
      </c>
      <c r="M16" s="87">
        <v>3319</v>
      </c>
      <c r="N16" s="88">
        <f>IF(D16&gt;0,M16/D16*100,"-")</f>
        <v>2.8215831130078466</v>
      </c>
      <c r="O16" s="87">
        <v>0</v>
      </c>
      <c r="P16" s="87">
        <f>SUM(Q16:S16)</f>
        <v>35303</v>
      </c>
      <c r="Q16" s="87">
        <v>20856</v>
      </c>
      <c r="R16" s="87">
        <v>14447</v>
      </c>
      <c r="S16" s="87">
        <v>0</v>
      </c>
      <c r="T16" s="88">
        <f>IF(D16&gt;0,P16/D16*100,"-")</f>
        <v>30.012156866078943</v>
      </c>
      <c r="U16" s="87">
        <v>1362</v>
      </c>
      <c r="V16" s="85"/>
      <c r="W16" s="85" t="s">
        <v>263</v>
      </c>
      <c r="X16" s="85"/>
      <c r="Y16" s="85"/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25</v>
      </c>
      <c r="B17" s="86" t="s">
        <v>280</v>
      </c>
      <c r="C17" s="85" t="s">
        <v>281</v>
      </c>
      <c r="D17" s="87">
        <f>+SUM(E17,+I17)</f>
        <v>78741</v>
      </c>
      <c r="E17" s="87">
        <f>+SUM(G17+H17)</f>
        <v>1266</v>
      </c>
      <c r="F17" s="106">
        <f>IF(D17&gt;0,E17/D17*100,"-")</f>
        <v>1.6078027965100772</v>
      </c>
      <c r="G17" s="87">
        <v>1266</v>
      </c>
      <c r="H17" s="87">
        <v>0</v>
      </c>
      <c r="I17" s="87">
        <f>+SUM(K17,+M17,O17+P17)</f>
        <v>77475</v>
      </c>
      <c r="J17" s="88">
        <f>IF(D17&gt;0,I17/D17*100,"-")</f>
        <v>98.392197203489914</v>
      </c>
      <c r="K17" s="87">
        <v>54942</v>
      </c>
      <c r="L17" s="88">
        <f>IF(D17&gt;0,K17/D17*100,"-")</f>
        <v>69.775593401150601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22533</v>
      </c>
      <c r="Q17" s="87">
        <v>16011</v>
      </c>
      <c r="R17" s="87">
        <v>6522</v>
      </c>
      <c r="S17" s="87">
        <v>0</v>
      </c>
      <c r="T17" s="88">
        <f>IF(D17&gt;0,P17/D17*100,"-")</f>
        <v>28.616603802339313</v>
      </c>
      <c r="U17" s="87">
        <v>617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25</v>
      </c>
      <c r="B18" s="86" t="s">
        <v>282</v>
      </c>
      <c r="C18" s="85" t="s">
        <v>283</v>
      </c>
      <c r="D18" s="87">
        <f>+SUM(E18,+I18)</f>
        <v>37748</v>
      </c>
      <c r="E18" s="87">
        <f>+SUM(G18+H18)</f>
        <v>515</v>
      </c>
      <c r="F18" s="106">
        <f>IF(D18&gt;0,E18/D18*100,"-")</f>
        <v>1.3643106919571899</v>
      </c>
      <c r="G18" s="87">
        <v>506</v>
      </c>
      <c r="H18" s="87">
        <v>9</v>
      </c>
      <c r="I18" s="87">
        <f>+SUM(K18,+M18,O18+P18)</f>
        <v>37233</v>
      </c>
      <c r="J18" s="88">
        <f>IF(D18&gt;0,I18/D18*100,"-")</f>
        <v>98.635689308042799</v>
      </c>
      <c r="K18" s="87">
        <v>34959</v>
      </c>
      <c r="L18" s="88">
        <f>IF(D18&gt;0,K18/D18*100,"-")</f>
        <v>92.611529087633784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2274</v>
      </c>
      <c r="Q18" s="87">
        <v>0</v>
      </c>
      <c r="R18" s="87">
        <v>778</v>
      </c>
      <c r="S18" s="87">
        <v>1496</v>
      </c>
      <c r="T18" s="88">
        <f>IF(D18&gt;0,P18/D18*100,"-")</f>
        <v>6.0241602204090281</v>
      </c>
      <c r="U18" s="87">
        <v>429</v>
      </c>
      <c r="V18" s="85"/>
      <c r="W18" s="85" t="s">
        <v>263</v>
      </c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25</v>
      </c>
      <c r="B19" s="86" t="s">
        <v>284</v>
      </c>
      <c r="C19" s="85" t="s">
        <v>285</v>
      </c>
      <c r="D19" s="87">
        <f>+SUM(E19,+I19)</f>
        <v>28090</v>
      </c>
      <c r="E19" s="87">
        <f>+SUM(G19+H19)</f>
        <v>3034</v>
      </c>
      <c r="F19" s="106">
        <f>IF(D19&gt;0,E19/D19*100,"-")</f>
        <v>10.800996796012816</v>
      </c>
      <c r="G19" s="87">
        <v>3034</v>
      </c>
      <c r="H19" s="87">
        <v>0</v>
      </c>
      <c r="I19" s="87">
        <f>+SUM(K19,+M19,O19+P19)</f>
        <v>25056</v>
      </c>
      <c r="J19" s="88">
        <f>IF(D19&gt;0,I19/D19*100,"-")</f>
        <v>89.199003203987175</v>
      </c>
      <c r="K19" s="87">
        <v>15702</v>
      </c>
      <c r="L19" s="88">
        <f>IF(D19&gt;0,K19/D19*100,"-")</f>
        <v>55.89889640441438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9354</v>
      </c>
      <c r="Q19" s="87">
        <v>4944</v>
      </c>
      <c r="R19" s="87">
        <v>4410</v>
      </c>
      <c r="S19" s="87">
        <v>0</v>
      </c>
      <c r="T19" s="88">
        <f>IF(D19&gt;0,P19/D19*100,"-")</f>
        <v>33.300106799572802</v>
      </c>
      <c r="U19" s="87">
        <v>275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25</v>
      </c>
      <c r="B20" s="86" t="s">
        <v>286</v>
      </c>
      <c r="C20" s="85" t="s">
        <v>287</v>
      </c>
      <c r="D20" s="87">
        <f>+SUM(E20,+I20)</f>
        <v>3256</v>
      </c>
      <c r="E20" s="87">
        <f>+SUM(G20+H20)</f>
        <v>334</v>
      </c>
      <c r="F20" s="106">
        <f>IF(D20&gt;0,E20/D20*100,"-")</f>
        <v>10.257985257985258</v>
      </c>
      <c r="G20" s="87">
        <v>301</v>
      </c>
      <c r="H20" s="87">
        <v>33</v>
      </c>
      <c r="I20" s="87">
        <f>+SUM(K20,+M20,O20+P20)</f>
        <v>2922</v>
      </c>
      <c r="J20" s="88">
        <f>IF(D20&gt;0,I20/D20*100,"-")</f>
        <v>89.742014742014746</v>
      </c>
      <c r="K20" s="87">
        <v>198</v>
      </c>
      <c r="L20" s="88">
        <f>IF(D20&gt;0,K20/D20*100,"-")</f>
        <v>6.0810810810810816</v>
      </c>
      <c r="M20" s="87">
        <v>0</v>
      </c>
      <c r="N20" s="88">
        <f>IF(D20&gt;0,M20/D20*100,"-")</f>
        <v>0</v>
      </c>
      <c r="O20" s="87">
        <v>335</v>
      </c>
      <c r="P20" s="87">
        <f>SUM(Q20:S20)</f>
        <v>2389</v>
      </c>
      <c r="Q20" s="87">
        <v>122</v>
      </c>
      <c r="R20" s="87">
        <v>2267</v>
      </c>
      <c r="S20" s="87">
        <v>0</v>
      </c>
      <c r="T20" s="88">
        <f>IF(D20&gt;0,P20/D20*100,"-")</f>
        <v>73.372235872235876</v>
      </c>
      <c r="U20" s="87">
        <v>42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25</v>
      </c>
      <c r="B21" s="86" t="s">
        <v>288</v>
      </c>
      <c r="C21" s="85" t="s">
        <v>289</v>
      </c>
      <c r="D21" s="87">
        <f>+SUM(E21,+I21)</f>
        <v>18505</v>
      </c>
      <c r="E21" s="87">
        <f>+SUM(G21+H21)</f>
        <v>425</v>
      </c>
      <c r="F21" s="106">
        <f>IF(D21&gt;0,E21/D21*100,"-")</f>
        <v>2.2966765738989463</v>
      </c>
      <c r="G21" s="87">
        <v>425</v>
      </c>
      <c r="H21" s="87">
        <v>0</v>
      </c>
      <c r="I21" s="87">
        <f>+SUM(K21,+M21,O21+P21)</f>
        <v>18080</v>
      </c>
      <c r="J21" s="88">
        <f>IF(D21&gt;0,I21/D21*100,"-")</f>
        <v>97.703323426101051</v>
      </c>
      <c r="K21" s="87">
        <v>10310</v>
      </c>
      <c r="L21" s="88">
        <f>IF(D21&gt;0,K21/D21*100,"-")</f>
        <v>55.714671710348554</v>
      </c>
      <c r="M21" s="87">
        <v>0</v>
      </c>
      <c r="N21" s="88">
        <f>IF(D21&gt;0,M21/D21*100,"-")</f>
        <v>0</v>
      </c>
      <c r="O21" s="87">
        <v>136</v>
      </c>
      <c r="P21" s="87">
        <f>SUM(Q21:S21)</f>
        <v>7634</v>
      </c>
      <c r="Q21" s="87">
        <v>5269</v>
      </c>
      <c r="R21" s="87">
        <v>2365</v>
      </c>
      <c r="S21" s="87">
        <v>0</v>
      </c>
      <c r="T21" s="88">
        <f>IF(D21&gt;0,P21/D21*100,"-")</f>
        <v>41.253715212104836</v>
      </c>
      <c r="U21" s="87">
        <v>178</v>
      </c>
      <c r="V21" s="85"/>
      <c r="W21" s="85" t="s">
        <v>263</v>
      </c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25</v>
      </c>
      <c r="B22" s="86" t="s">
        <v>290</v>
      </c>
      <c r="C22" s="85" t="s">
        <v>291</v>
      </c>
      <c r="D22" s="87">
        <f>+SUM(E22,+I22)</f>
        <v>22585</v>
      </c>
      <c r="E22" s="87">
        <f>+SUM(G22+H22)</f>
        <v>224</v>
      </c>
      <c r="F22" s="106">
        <f>IF(D22&gt;0,E22/D22*100,"-")</f>
        <v>0.99180872260349795</v>
      </c>
      <c r="G22" s="87">
        <v>224</v>
      </c>
      <c r="H22" s="87">
        <v>0</v>
      </c>
      <c r="I22" s="87">
        <f>+SUM(K22,+M22,O22+P22)</f>
        <v>22361</v>
      </c>
      <c r="J22" s="88">
        <f>IF(D22&gt;0,I22/D22*100,"-")</f>
        <v>99.008191277396506</v>
      </c>
      <c r="K22" s="87">
        <v>20489</v>
      </c>
      <c r="L22" s="88">
        <f>IF(D22&gt;0,K22/D22*100,"-")</f>
        <v>90.719504095638698</v>
      </c>
      <c r="M22" s="87">
        <v>585</v>
      </c>
      <c r="N22" s="88">
        <f>IF(D22&gt;0,M22/D22*100,"-")</f>
        <v>2.5902147442993138</v>
      </c>
      <c r="O22" s="87">
        <v>0</v>
      </c>
      <c r="P22" s="87">
        <f>SUM(Q22:S22)</f>
        <v>1287</v>
      </c>
      <c r="Q22" s="87">
        <v>888</v>
      </c>
      <c r="R22" s="87">
        <v>399</v>
      </c>
      <c r="S22" s="87">
        <v>0</v>
      </c>
      <c r="T22" s="88">
        <f>IF(D22&gt;0,P22/D22*100,"-")</f>
        <v>5.6984724374584896</v>
      </c>
      <c r="U22" s="87">
        <v>177</v>
      </c>
      <c r="V22" s="85" t="s">
        <v>263</v>
      </c>
      <c r="W22" s="85"/>
      <c r="X22" s="85"/>
      <c r="Y22" s="85"/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25</v>
      </c>
      <c r="B23" s="86" t="s">
        <v>292</v>
      </c>
      <c r="C23" s="85" t="s">
        <v>293</v>
      </c>
      <c r="D23" s="87">
        <f>+SUM(E23,+I23)</f>
        <v>28183</v>
      </c>
      <c r="E23" s="87">
        <f>+SUM(G23+H23)</f>
        <v>874</v>
      </c>
      <c r="F23" s="106">
        <f>IF(D23&gt;0,E23/D23*100,"-")</f>
        <v>3.1011602739239965</v>
      </c>
      <c r="G23" s="87">
        <v>874</v>
      </c>
      <c r="H23" s="87">
        <v>0</v>
      </c>
      <c r="I23" s="87">
        <f>+SUM(K23,+M23,O23+P23)</f>
        <v>27309</v>
      </c>
      <c r="J23" s="88">
        <f>IF(D23&gt;0,I23/D23*100,"-")</f>
        <v>96.898839726076005</v>
      </c>
      <c r="K23" s="87">
        <v>14583</v>
      </c>
      <c r="L23" s="88">
        <f>IF(D23&gt;0,K23/D23*100,"-")</f>
        <v>51.74395912429479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12726</v>
      </c>
      <c r="Q23" s="87">
        <v>8976</v>
      </c>
      <c r="R23" s="87">
        <v>3750</v>
      </c>
      <c r="S23" s="87">
        <v>0</v>
      </c>
      <c r="T23" s="88">
        <f>IF(D23&gt;0,P23/D23*100,"-")</f>
        <v>45.154880601781215</v>
      </c>
      <c r="U23" s="87">
        <v>217</v>
      </c>
      <c r="V23" s="85"/>
      <c r="W23" s="85" t="s">
        <v>263</v>
      </c>
      <c r="X23" s="85"/>
      <c r="Y23" s="85"/>
      <c r="Z23" s="85"/>
      <c r="AA23" s="85"/>
      <c r="AB23" s="85" t="s">
        <v>263</v>
      </c>
      <c r="AC23" s="85"/>
      <c r="AD23" s="184" t="s">
        <v>262</v>
      </c>
    </row>
    <row r="24" spans="1:30" ht="13.5" customHeight="1">
      <c r="A24" s="85" t="s">
        <v>25</v>
      </c>
      <c r="B24" s="86" t="s">
        <v>294</v>
      </c>
      <c r="C24" s="85" t="s">
        <v>295</v>
      </c>
      <c r="D24" s="87">
        <f>+SUM(E24,+I24)</f>
        <v>7114</v>
      </c>
      <c r="E24" s="87">
        <f>+SUM(G24+H24)</f>
        <v>314</v>
      </c>
      <c r="F24" s="106">
        <f>IF(D24&gt;0,E24/D24*100,"-")</f>
        <v>4.4138318807984263</v>
      </c>
      <c r="G24" s="87">
        <v>314</v>
      </c>
      <c r="H24" s="87">
        <v>0</v>
      </c>
      <c r="I24" s="87">
        <f>+SUM(K24,+M24,O24+P24)</f>
        <v>6800</v>
      </c>
      <c r="J24" s="88">
        <f>IF(D24&gt;0,I24/D24*100,"-")</f>
        <v>95.586168119201574</v>
      </c>
      <c r="K24" s="87">
        <v>6800</v>
      </c>
      <c r="L24" s="88">
        <f>IF(D24&gt;0,K24/D24*100,"-")</f>
        <v>95.586168119201574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0</v>
      </c>
      <c r="Q24" s="87">
        <v>0</v>
      </c>
      <c r="R24" s="87">
        <v>0</v>
      </c>
      <c r="S24" s="87">
        <v>0</v>
      </c>
      <c r="T24" s="88">
        <f>IF(D24&gt;0,P24/D24*100,"-")</f>
        <v>0</v>
      </c>
      <c r="U24" s="87">
        <v>238</v>
      </c>
      <c r="V24" s="85" t="s">
        <v>263</v>
      </c>
      <c r="W24" s="85"/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25</v>
      </c>
      <c r="B25" s="86" t="s">
        <v>296</v>
      </c>
      <c r="C25" s="85" t="s">
        <v>297</v>
      </c>
      <c r="D25" s="87">
        <f>+SUM(E25,+I25)</f>
        <v>8252</v>
      </c>
      <c r="E25" s="87">
        <f>+SUM(G25+H25)</f>
        <v>12</v>
      </c>
      <c r="F25" s="106">
        <f>IF(D25&gt;0,E25/D25*100,"-")</f>
        <v>0.1454192922927775</v>
      </c>
      <c r="G25" s="87">
        <v>12</v>
      </c>
      <c r="H25" s="87">
        <v>0</v>
      </c>
      <c r="I25" s="87">
        <f>+SUM(K25,+M25,O25+P25)</f>
        <v>8240</v>
      </c>
      <c r="J25" s="88">
        <f>IF(D25&gt;0,I25/D25*100,"-")</f>
        <v>99.854580707707214</v>
      </c>
      <c r="K25" s="87">
        <v>8230</v>
      </c>
      <c r="L25" s="88">
        <f>IF(D25&gt;0,K25/D25*100,"-")</f>
        <v>99.733397964129907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10</v>
      </c>
      <c r="Q25" s="87">
        <v>0</v>
      </c>
      <c r="R25" s="87">
        <v>0</v>
      </c>
      <c r="S25" s="87">
        <v>10</v>
      </c>
      <c r="T25" s="88">
        <f>IF(D25&gt;0,P25/D25*100,"-")</f>
        <v>0.12118274357731458</v>
      </c>
      <c r="U25" s="87">
        <v>160</v>
      </c>
      <c r="V25" s="85" t="s">
        <v>263</v>
      </c>
      <c r="W25" s="85"/>
      <c r="X25" s="85"/>
      <c r="Y25" s="85"/>
      <c r="Z25" s="85"/>
      <c r="AA25" s="85" t="s">
        <v>263</v>
      </c>
      <c r="AB25" s="85"/>
      <c r="AC25" s="85"/>
      <c r="AD25" s="184" t="s">
        <v>262</v>
      </c>
    </row>
    <row r="26" spans="1:30" ht="13.5" customHeight="1">
      <c r="A26" s="85" t="s">
        <v>25</v>
      </c>
      <c r="B26" s="86" t="s">
        <v>298</v>
      </c>
      <c r="C26" s="85" t="s">
        <v>299</v>
      </c>
      <c r="D26" s="87">
        <f>+SUM(E26,+I26)</f>
        <v>6627</v>
      </c>
      <c r="E26" s="87">
        <f>+SUM(G26+H26)</f>
        <v>97</v>
      </c>
      <c r="F26" s="106">
        <f>IF(D26&gt;0,E26/D26*100,"-")</f>
        <v>1.4637090689603138</v>
      </c>
      <c r="G26" s="87">
        <v>97</v>
      </c>
      <c r="H26" s="87">
        <v>0</v>
      </c>
      <c r="I26" s="87">
        <f>+SUM(K26,+M26,O26+P26)</f>
        <v>6530</v>
      </c>
      <c r="J26" s="88">
        <f>IF(D26&gt;0,I26/D26*100,"-")</f>
        <v>98.536290931039687</v>
      </c>
      <c r="K26" s="87">
        <v>6213</v>
      </c>
      <c r="L26" s="88">
        <f>IF(D26&gt;0,K26/D26*100,"-")</f>
        <v>93.752829334540507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317</v>
      </c>
      <c r="Q26" s="87">
        <v>317</v>
      </c>
      <c r="R26" s="87">
        <v>0</v>
      </c>
      <c r="S26" s="87">
        <v>0</v>
      </c>
      <c r="T26" s="88">
        <f>IF(D26&gt;0,P26/D26*100,"-")</f>
        <v>4.78346159649917</v>
      </c>
      <c r="U26" s="87">
        <v>97</v>
      </c>
      <c r="V26" s="85" t="s">
        <v>263</v>
      </c>
      <c r="W26" s="85"/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25</v>
      </c>
      <c r="B27" s="86" t="s">
        <v>300</v>
      </c>
      <c r="C27" s="85" t="s">
        <v>301</v>
      </c>
      <c r="D27" s="87">
        <f>+SUM(E27,+I27)</f>
        <v>31589</v>
      </c>
      <c r="E27" s="87">
        <f>+SUM(G27+H27)</f>
        <v>737</v>
      </c>
      <c r="F27" s="106">
        <f>IF(D27&gt;0,E27/D27*100,"-")</f>
        <v>2.3330906328152206</v>
      </c>
      <c r="G27" s="87">
        <v>737</v>
      </c>
      <c r="H27" s="87">
        <v>0</v>
      </c>
      <c r="I27" s="87">
        <f>+SUM(K27,+M27,O27+P27)</f>
        <v>30852</v>
      </c>
      <c r="J27" s="88">
        <f>IF(D27&gt;0,I27/D27*100,"-")</f>
        <v>97.666909367184786</v>
      </c>
      <c r="K27" s="87">
        <v>28793</v>
      </c>
      <c r="L27" s="88">
        <f>IF(D27&gt;0,K27/D27*100,"-")</f>
        <v>91.148817626388933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2059</v>
      </c>
      <c r="Q27" s="87">
        <v>1728</v>
      </c>
      <c r="R27" s="87">
        <v>331</v>
      </c>
      <c r="S27" s="87">
        <v>0</v>
      </c>
      <c r="T27" s="88">
        <f>IF(D27&gt;0,P27/D27*100,"-")</f>
        <v>6.5180917407958461</v>
      </c>
      <c r="U27" s="87">
        <v>274</v>
      </c>
      <c r="V27" s="85" t="s">
        <v>263</v>
      </c>
      <c r="W27" s="85"/>
      <c r="X27" s="85"/>
      <c r="Y27" s="85"/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25</v>
      </c>
      <c r="B28" s="86" t="s">
        <v>302</v>
      </c>
      <c r="C28" s="85" t="s">
        <v>303</v>
      </c>
      <c r="D28" s="87">
        <f>+SUM(E28,+I28)</f>
        <v>1339</v>
      </c>
      <c r="E28" s="87">
        <f>+SUM(G28+H28)</f>
        <v>479</v>
      </c>
      <c r="F28" s="106">
        <f>IF(D28&gt;0,E28/D28*100,"-")</f>
        <v>35.77296489917849</v>
      </c>
      <c r="G28" s="87">
        <v>479</v>
      </c>
      <c r="H28" s="87">
        <v>0</v>
      </c>
      <c r="I28" s="87">
        <f>+SUM(K28,+M28,O28+P28)</f>
        <v>860</v>
      </c>
      <c r="J28" s="88">
        <f>IF(D28&gt;0,I28/D28*100,"-")</f>
        <v>64.22703510082151</v>
      </c>
      <c r="K28" s="87">
        <v>0</v>
      </c>
      <c r="L28" s="88">
        <f>IF(D28&gt;0,K28/D28*100,"-")</f>
        <v>0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860</v>
      </c>
      <c r="Q28" s="87">
        <v>56</v>
      </c>
      <c r="R28" s="87">
        <v>804</v>
      </c>
      <c r="S28" s="87">
        <v>0</v>
      </c>
      <c r="T28" s="88">
        <f>IF(D28&gt;0,P28/D28*100,"-")</f>
        <v>64.22703510082151</v>
      </c>
      <c r="U28" s="87">
        <v>18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25</v>
      </c>
      <c r="B29" s="86" t="s">
        <v>304</v>
      </c>
      <c r="C29" s="85" t="s">
        <v>305</v>
      </c>
      <c r="D29" s="87">
        <f>+SUM(E29,+I29)</f>
        <v>1469</v>
      </c>
      <c r="E29" s="87">
        <f>+SUM(G29+H29)</f>
        <v>286</v>
      </c>
      <c r="F29" s="106">
        <f>IF(D29&gt;0,E29/D29*100,"-")</f>
        <v>19.469026548672566</v>
      </c>
      <c r="G29" s="87">
        <v>286</v>
      </c>
      <c r="H29" s="87">
        <v>0</v>
      </c>
      <c r="I29" s="87">
        <f>+SUM(K29,+M29,O29+P29)</f>
        <v>1183</v>
      </c>
      <c r="J29" s="88">
        <f>IF(D29&gt;0,I29/D29*100,"-")</f>
        <v>80.530973451327441</v>
      </c>
      <c r="K29" s="87">
        <v>0</v>
      </c>
      <c r="L29" s="88">
        <f>IF(D29&gt;0,K29/D29*100,"-")</f>
        <v>0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1183</v>
      </c>
      <c r="Q29" s="87">
        <v>0</v>
      </c>
      <c r="R29" s="87">
        <v>1143</v>
      </c>
      <c r="S29" s="87">
        <v>40</v>
      </c>
      <c r="T29" s="88">
        <f>IF(D29&gt;0,P29/D29*100,"-")</f>
        <v>80.530973451327441</v>
      </c>
      <c r="U29" s="87">
        <v>9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25</v>
      </c>
      <c r="B30" s="86" t="s">
        <v>306</v>
      </c>
      <c r="C30" s="85" t="s">
        <v>307</v>
      </c>
      <c r="D30" s="87">
        <f>+SUM(E30,+I30)</f>
        <v>6354</v>
      </c>
      <c r="E30" s="87">
        <f>+SUM(G30+H30)</f>
        <v>1220</v>
      </c>
      <c r="F30" s="106">
        <f>IF(D30&gt;0,E30/D30*100,"-")</f>
        <v>19.200503619767076</v>
      </c>
      <c r="G30" s="87">
        <v>1220</v>
      </c>
      <c r="H30" s="87">
        <v>0</v>
      </c>
      <c r="I30" s="87">
        <f>+SUM(K30,+M30,O30+P30)</f>
        <v>5134</v>
      </c>
      <c r="J30" s="88">
        <f>IF(D30&gt;0,I30/D30*100,"-")</f>
        <v>80.799496380232924</v>
      </c>
      <c r="K30" s="87">
        <v>1629</v>
      </c>
      <c r="L30" s="88">
        <f>IF(D30&gt;0,K30/D30*100,"-")</f>
        <v>25.63739376770538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3505</v>
      </c>
      <c r="Q30" s="87">
        <v>902</v>
      </c>
      <c r="R30" s="87">
        <v>2603</v>
      </c>
      <c r="S30" s="87">
        <v>0</v>
      </c>
      <c r="T30" s="88">
        <f>IF(D30&gt;0,P30/D30*100,"-")</f>
        <v>55.162102612527541</v>
      </c>
      <c r="U30" s="87">
        <v>11</v>
      </c>
      <c r="V30" s="85"/>
      <c r="W30" s="85" t="s">
        <v>263</v>
      </c>
      <c r="X30" s="85"/>
      <c r="Y30" s="85"/>
      <c r="Z30" s="85"/>
      <c r="AA30" s="85" t="s">
        <v>263</v>
      </c>
      <c r="AB30" s="85"/>
      <c r="AC30" s="85"/>
      <c r="AD30" s="184" t="s">
        <v>262</v>
      </c>
    </row>
    <row r="31" spans="1:30" ht="13.5" customHeight="1">
      <c r="A31" s="85" t="s">
        <v>25</v>
      </c>
      <c r="B31" s="86" t="s">
        <v>308</v>
      </c>
      <c r="C31" s="85" t="s">
        <v>309</v>
      </c>
      <c r="D31" s="87">
        <f>+SUM(E31,+I31)</f>
        <v>5303</v>
      </c>
      <c r="E31" s="87">
        <f>+SUM(G31+H31)</f>
        <v>211</v>
      </c>
      <c r="F31" s="106">
        <f>IF(D31&gt;0,E31/D31*100,"-")</f>
        <v>3.9788798793135962</v>
      </c>
      <c r="G31" s="87">
        <v>195</v>
      </c>
      <c r="H31" s="87">
        <v>16</v>
      </c>
      <c r="I31" s="87">
        <f>+SUM(K31,+M31,O31+P31)</f>
        <v>5092</v>
      </c>
      <c r="J31" s="88">
        <f>IF(D31&gt;0,I31/D31*100,"-")</f>
        <v>96.021120120686405</v>
      </c>
      <c r="K31" s="87">
        <v>4788</v>
      </c>
      <c r="L31" s="88">
        <f>IF(D31&gt;0,K31/D31*100,"-")</f>
        <v>90.288515934376761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304</v>
      </c>
      <c r="Q31" s="87">
        <v>248</v>
      </c>
      <c r="R31" s="87">
        <v>56</v>
      </c>
      <c r="S31" s="87">
        <v>0</v>
      </c>
      <c r="T31" s="88">
        <f>IF(D31&gt;0,P31/D31*100,"-")</f>
        <v>5.7326041863096355</v>
      </c>
      <c r="U31" s="87">
        <v>25</v>
      </c>
      <c r="V31" s="85"/>
      <c r="W31" s="85" t="s">
        <v>263</v>
      </c>
      <c r="X31" s="85"/>
      <c r="Y31" s="85"/>
      <c r="Z31" s="85"/>
      <c r="AA31" s="85" t="s">
        <v>263</v>
      </c>
      <c r="AB31" s="85"/>
      <c r="AC31" s="85"/>
      <c r="AD31" s="184" t="s">
        <v>262</v>
      </c>
    </row>
    <row r="32" spans="1:30" ht="13.5" customHeight="1">
      <c r="A32" s="85" t="s">
        <v>25</v>
      </c>
      <c r="B32" s="86" t="s">
        <v>310</v>
      </c>
      <c r="C32" s="85" t="s">
        <v>311</v>
      </c>
      <c r="D32" s="87">
        <f>+SUM(E32,+I32)</f>
        <v>21688</v>
      </c>
      <c r="E32" s="87">
        <f>+SUM(G32+H32)</f>
        <v>176</v>
      </c>
      <c r="F32" s="106">
        <f>IF(D32&gt;0,E32/D32*100,"-")</f>
        <v>0.8115086683880488</v>
      </c>
      <c r="G32" s="87">
        <v>176</v>
      </c>
      <c r="H32" s="87">
        <v>0</v>
      </c>
      <c r="I32" s="87">
        <f>+SUM(K32,+M32,O32+P32)</f>
        <v>21512</v>
      </c>
      <c r="J32" s="88">
        <f>IF(D32&gt;0,I32/D32*100,"-")</f>
        <v>99.188491331611957</v>
      </c>
      <c r="K32" s="87">
        <v>20114</v>
      </c>
      <c r="L32" s="88">
        <f>IF(D32&gt;0,K32/D32*100,"-")</f>
        <v>92.742530431575062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1398</v>
      </c>
      <c r="Q32" s="87">
        <v>1061</v>
      </c>
      <c r="R32" s="87">
        <v>337</v>
      </c>
      <c r="S32" s="87">
        <v>0</v>
      </c>
      <c r="T32" s="88">
        <f>IF(D32&gt;0,P32/D32*100,"-")</f>
        <v>6.4459609000368872</v>
      </c>
      <c r="U32" s="87">
        <v>213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25</v>
      </c>
      <c r="B33" s="86" t="s">
        <v>312</v>
      </c>
      <c r="C33" s="85" t="s">
        <v>313</v>
      </c>
      <c r="D33" s="87">
        <f>+SUM(E33,+I33)</f>
        <v>24011</v>
      </c>
      <c r="E33" s="87">
        <f>+SUM(G33+H33)</f>
        <v>293</v>
      </c>
      <c r="F33" s="106">
        <f>IF(D33&gt;0,E33/D33*100,"-")</f>
        <v>1.2202740410645121</v>
      </c>
      <c r="G33" s="87">
        <v>293</v>
      </c>
      <c r="H33" s="87">
        <v>0</v>
      </c>
      <c r="I33" s="87">
        <f>+SUM(K33,+M33,O33+P33)</f>
        <v>23718</v>
      </c>
      <c r="J33" s="88">
        <f>IF(D33&gt;0,I33/D33*100,"-")</f>
        <v>98.779725958935487</v>
      </c>
      <c r="K33" s="87">
        <v>22563</v>
      </c>
      <c r="L33" s="88">
        <f>IF(D33&gt;0,K33/D33*100,"-")</f>
        <v>93.969430677606098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1155</v>
      </c>
      <c r="Q33" s="87">
        <v>805</v>
      </c>
      <c r="R33" s="87">
        <v>350</v>
      </c>
      <c r="S33" s="87">
        <v>0</v>
      </c>
      <c r="T33" s="88">
        <f>IF(D33&gt;0,P33/D33*100,"-")</f>
        <v>4.8102952813293909</v>
      </c>
      <c r="U33" s="87">
        <v>197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25</v>
      </c>
      <c r="B34" s="86" t="s">
        <v>314</v>
      </c>
      <c r="C34" s="85" t="s">
        <v>315</v>
      </c>
      <c r="D34" s="87">
        <f>+SUM(E34,+I34)</f>
        <v>35237</v>
      </c>
      <c r="E34" s="87">
        <f>+SUM(G34+H34)</f>
        <v>569</v>
      </c>
      <c r="F34" s="106">
        <f>IF(D34&gt;0,E34/D34*100,"-")</f>
        <v>1.6147799188353149</v>
      </c>
      <c r="G34" s="87">
        <v>569</v>
      </c>
      <c r="H34" s="87">
        <v>0</v>
      </c>
      <c r="I34" s="87">
        <f>+SUM(K34,+M34,O34+P34)</f>
        <v>34668</v>
      </c>
      <c r="J34" s="88">
        <f>IF(D34&gt;0,I34/D34*100,"-")</f>
        <v>98.385220081164675</v>
      </c>
      <c r="K34" s="87">
        <v>33226</v>
      </c>
      <c r="L34" s="88">
        <f>IF(D34&gt;0,K34/D34*100,"-")</f>
        <v>94.292930726225279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1442</v>
      </c>
      <c r="Q34" s="87">
        <v>1078</v>
      </c>
      <c r="R34" s="87">
        <v>364</v>
      </c>
      <c r="S34" s="87">
        <v>0</v>
      </c>
      <c r="T34" s="88">
        <f>IF(D34&gt;0,P34/D34*100,"-")</f>
        <v>4.0922893549394104</v>
      </c>
      <c r="U34" s="87">
        <v>244</v>
      </c>
      <c r="V34" s="85" t="s">
        <v>263</v>
      </c>
      <c r="W34" s="85"/>
      <c r="X34" s="85"/>
      <c r="Y34" s="85"/>
      <c r="Z34" s="85" t="s">
        <v>263</v>
      </c>
      <c r="AA34" s="85"/>
      <c r="AB34" s="85"/>
      <c r="AC34" s="85"/>
      <c r="AD34" s="184" t="s">
        <v>262</v>
      </c>
    </row>
    <row r="35" spans="1:30" ht="13.5" customHeight="1">
      <c r="A35" s="85" t="s">
        <v>25</v>
      </c>
      <c r="B35" s="86" t="s">
        <v>316</v>
      </c>
      <c r="C35" s="85" t="s">
        <v>317</v>
      </c>
      <c r="D35" s="87">
        <f>+SUM(E35,+I35)</f>
        <v>17081</v>
      </c>
      <c r="E35" s="87">
        <f>+SUM(G35+H35)</f>
        <v>119</v>
      </c>
      <c r="F35" s="106">
        <f>IF(D35&gt;0,E35/D35*100,"-")</f>
        <v>0.69668052221766874</v>
      </c>
      <c r="G35" s="87">
        <v>119</v>
      </c>
      <c r="H35" s="87">
        <v>0</v>
      </c>
      <c r="I35" s="87">
        <f>+SUM(K35,+M35,O35+P35)</f>
        <v>16962</v>
      </c>
      <c r="J35" s="88">
        <f>IF(D35&gt;0,I35/D35*100,"-")</f>
        <v>99.303319477782324</v>
      </c>
      <c r="K35" s="87">
        <v>15865</v>
      </c>
      <c r="L35" s="88">
        <f>IF(D35&gt;0,K35/D35*100,"-")</f>
        <v>92.880978865406007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1097</v>
      </c>
      <c r="Q35" s="87">
        <v>1009</v>
      </c>
      <c r="R35" s="87">
        <v>88</v>
      </c>
      <c r="S35" s="87">
        <v>0</v>
      </c>
      <c r="T35" s="88">
        <f>IF(D35&gt;0,P35/D35*100,"-")</f>
        <v>6.4223406123763249</v>
      </c>
      <c r="U35" s="87">
        <v>150</v>
      </c>
      <c r="V35" s="85" t="s">
        <v>263</v>
      </c>
      <c r="W35" s="85"/>
      <c r="X35" s="85"/>
      <c r="Y35" s="85"/>
      <c r="Z35" s="85"/>
      <c r="AA35" s="85" t="s">
        <v>263</v>
      </c>
      <c r="AB35" s="85"/>
      <c r="AC35" s="85"/>
      <c r="AD35" s="184" t="s">
        <v>262</v>
      </c>
    </row>
    <row r="36" spans="1:30" ht="13.5" customHeight="1">
      <c r="A36" s="85" t="s">
        <v>25</v>
      </c>
      <c r="B36" s="86" t="s">
        <v>318</v>
      </c>
      <c r="C36" s="85" t="s">
        <v>319</v>
      </c>
      <c r="D36" s="87">
        <f>+SUM(E36,+I36)</f>
        <v>6079</v>
      </c>
      <c r="E36" s="87">
        <f>+SUM(G36+H36)</f>
        <v>1046</v>
      </c>
      <c r="F36" s="106">
        <f>IF(D36&gt;0,E36/D36*100,"-")</f>
        <v>17.206777430498438</v>
      </c>
      <c r="G36" s="87">
        <v>1046</v>
      </c>
      <c r="H36" s="87">
        <v>0</v>
      </c>
      <c r="I36" s="87">
        <f>+SUM(K36,+M36,O36+P36)</f>
        <v>5033</v>
      </c>
      <c r="J36" s="88">
        <f>IF(D36&gt;0,I36/D36*100,"-")</f>
        <v>82.793222569501566</v>
      </c>
      <c r="K36" s="87">
        <v>1609</v>
      </c>
      <c r="L36" s="88">
        <f>IF(D36&gt;0,K36/D36*100,"-")</f>
        <v>26.468169106760982</v>
      </c>
      <c r="M36" s="87">
        <v>0</v>
      </c>
      <c r="N36" s="88">
        <f>IF(D36&gt;0,M36/D36*100,"-")</f>
        <v>0</v>
      </c>
      <c r="O36" s="87">
        <v>142</v>
      </c>
      <c r="P36" s="87">
        <f>SUM(Q36:S36)</f>
        <v>3282</v>
      </c>
      <c r="Q36" s="87">
        <v>1808</v>
      </c>
      <c r="R36" s="87">
        <v>1474</v>
      </c>
      <c r="S36" s="87">
        <v>0</v>
      </c>
      <c r="T36" s="88">
        <f>IF(D36&gt;0,P36/D36*100,"-")</f>
        <v>53.989142951143279</v>
      </c>
      <c r="U36" s="87">
        <v>68</v>
      </c>
      <c r="V36" s="85" t="s">
        <v>263</v>
      </c>
      <c r="W36" s="85"/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25</v>
      </c>
      <c r="B37" s="86" t="s">
        <v>320</v>
      </c>
      <c r="C37" s="85" t="s">
        <v>321</v>
      </c>
      <c r="D37" s="87">
        <f>+SUM(E37,+I37)</f>
        <v>16498</v>
      </c>
      <c r="E37" s="87">
        <f>+SUM(G37+H37)</f>
        <v>1364</v>
      </c>
      <c r="F37" s="106">
        <f>IF(D37&gt;0,E37/D37*100,"-")</f>
        <v>8.2676688083404049</v>
      </c>
      <c r="G37" s="87">
        <v>1364</v>
      </c>
      <c r="H37" s="87">
        <v>0</v>
      </c>
      <c r="I37" s="87">
        <f>+SUM(K37,+M37,O37+P37)</f>
        <v>15134</v>
      </c>
      <c r="J37" s="88">
        <f>IF(D37&gt;0,I37/D37*100,"-")</f>
        <v>91.732331191659597</v>
      </c>
      <c r="K37" s="87">
        <v>12982</v>
      </c>
      <c r="L37" s="88">
        <f>IF(D37&gt;0,K37/D37*100,"-")</f>
        <v>78.688325857679715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2152</v>
      </c>
      <c r="Q37" s="87">
        <v>767</v>
      </c>
      <c r="R37" s="87">
        <v>1385</v>
      </c>
      <c r="S37" s="87">
        <v>0</v>
      </c>
      <c r="T37" s="88">
        <f>IF(D37&gt;0,P37/D37*100,"-")</f>
        <v>13.044005333979877</v>
      </c>
      <c r="U37" s="87">
        <v>297</v>
      </c>
      <c r="V37" s="85"/>
      <c r="W37" s="85" t="s">
        <v>263</v>
      </c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25</v>
      </c>
      <c r="B38" s="86" t="s">
        <v>322</v>
      </c>
      <c r="C38" s="85" t="s">
        <v>323</v>
      </c>
      <c r="D38" s="87">
        <f>+SUM(E38,+I38)</f>
        <v>4775</v>
      </c>
      <c r="E38" s="87">
        <f>+SUM(G38+H38)</f>
        <v>1296</v>
      </c>
      <c r="F38" s="106">
        <f>IF(D38&gt;0,E38/D38*100,"-")</f>
        <v>27.141361256544506</v>
      </c>
      <c r="G38" s="87">
        <v>1296</v>
      </c>
      <c r="H38" s="87">
        <v>0</v>
      </c>
      <c r="I38" s="87">
        <f>+SUM(K38,+M38,O38+P38)</f>
        <v>3479</v>
      </c>
      <c r="J38" s="88">
        <f>IF(D38&gt;0,I38/D38*100,"-")</f>
        <v>72.858638743455501</v>
      </c>
      <c r="K38" s="87">
        <v>1033</v>
      </c>
      <c r="L38" s="88">
        <f>IF(D38&gt;0,K38/D38*100,"-")</f>
        <v>21.633507853403142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2446</v>
      </c>
      <c r="Q38" s="87">
        <v>1091</v>
      </c>
      <c r="R38" s="87">
        <v>1355</v>
      </c>
      <c r="S38" s="87">
        <v>0</v>
      </c>
      <c r="T38" s="88">
        <f>IF(D38&gt;0,P38/D38*100,"-")</f>
        <v>51.225130890052348</v>
      </c>
      <c r="U38" s="87">
        <v>30</v>
      </c>
      <c r="V38" s="85"/>
      <c r="W38" s="85" t="s">
        <v>263</v>
      </c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25</v>
      </c>
      <c r="B39" s="86" t="s">
        <v>324</v>
      </c>
      <c r="C39" s="85" t="s">
        <v>325</v>
      </c>
      <c r="D39" s="87">
        <f>+SUM(E39,+I39)</f>
        <v>640</v>
      </c>
      <c r="E39" s="87">
        <f>+SUM(G39+H39)</f>
        <v>68</v>
      </c>
      <c r="F39" s="106">
        <f>IF(D39&gt;0,E39/D39*100,"-")</f>
        <v>10.625</v>
      </c>
      <c r="G39" s="87">
        <v>68</v>
      </c>
      <c r="H39" s="87">
        <v>0</v>
      </c>
      <c r="I39" s="87">
        <f>+SUM(K39,+M39,O39+P39)</f>
        <v>572</v>
      </c>
      <c r="J39" s="88">
        <f>IF(D39&gt;0,I39/D39*100,"-")</f>
        <v>89.375</v>
      </c>
      <c r="K39" s="87">
        <v>0</v>
      </c>
      <c r="L39" s="88">
        <f>IF(D39&gt;0,K39/D39*100,"-")</f>
        <v>0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572</v>
      </c>
      <c r="Q39" s="87">
        <v>9</v>
      </c>
      <c r="R39" s="87">
        <v>563</v>
      </c>
      <c r="S39" s="87">
        <v>0</v>
      </c>
      <c r="T39" s="88">
        <f>IF(D39&gt;0,P39/D39*100,"-")</f>
        <v>89.375</v>
      </c>
      <c r="U39" s="87">
        <v>6</v>
      </c>
      <c r="V39" s="85" t="s">
        <v>263</v>
      </c>
      <c r="W39" s="85"/>
      <c r="X39" s="85"/>
      <c r="Y39" s="85"/>
      <c r="Z39" s="85"/>
      <c r="AA39" s="85" t="s">
        <v>263</v>
      </c>
      <c r="AB39" s="85"/>
      <c r="AC39" s="85"/>
      <c r="AD39" s="184" t="s">
        <v>262</v>
      </c>
    </row>
    <row r="40" spans="1:30" ht="13.5" customHeight="1">
      <c r="A40" s="85" t="s">
        <v>25</v>
      </c>
      <c r="B40" s="86" t="s">
        <v>326</v>
      </c>
      <c r="C40" s="85" t="s">
        <v>327</v>
      </c>
      <c r="D40" s="87">
        <f>+SUM(E40,+I40)</f>
        <v>1280</v>
      </c>
      <c r="E40" s="87">
        <f>+SUM(G40+H40)</f>
        <v>131</v>
      </c>
      <c r="F40" s="106">
        <f>IF(D40&gt;0,E40/D40*100,"-")</f>
        <v>10.234375</v>
      </c>
      <c r="G40" s="87">
        <v>114</v>
      </c>
      <c r="H40" s="87">
        <v>17</v>
      </c>
      <c r="I40" s="87">
        <f>+SUM(K40,+M40,O40+P40)</f>
        <v>1149</v>
      </c>
      <c r="J40" s="88">
        <f>IF(D40&gt;0,I40/D40*100,"-")</f>
        <v>89.765625</v>
      </c>
      <c r="K40" s="87">
        <v>514</v>
      </c>
      <c r="L40" s="88">
        <f>IF(D40&gt;0,K40/D40*100,"-")</f>
        <v>40.15625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635</v>
      </c>
      <c r="Q40" s="87">
        <v>70</v>
      </c>
      <c r="R40" s="87">
        <v>565</v>
      </c>
      <c r="S40" s="87">
        <v>0</v>
      </c>
      <c r="T40" s="88">
        <f>IF(D40&gt;0,P40/D40*100,"-")</f>
        <v>49.609375</v>
      </c>
      <c r="U40" s="87">
        <v>4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25</v>
      </c>
      <c r="B41" s="86" t="s">
        <v>328</v>
      </c>
      <c r="C41" s="85" t="s">
        <v>329</v>
      </c>
      <c r="D41" s="87">
        <f>+SUM(E41,+I41)</f>
        <v>343</v>
      </c>
      <c r="E41" s="87">
        <f>+SUM(G41+H41)</f>
        <v>20</v>
      </c>
      <c r="F41" s="106">
        <f>IF(D41&gt;0,E41/D41*100,"-")</f>
        <v>5.8309037900874632</v>
      </c>
      <c r="G41" s="87">
        <v>20</v>
      </c>
      <c r="H41" s="87">
        <v>0</v>
      </c>
      <c r="I41" s="87">
        <f>+SUM(K41,+M41,O41+P41)</f>
        <v>323</v>
      </c>
      <c r="J41" s="88">
        <f>IF(D41&gt;0,I41/D41*100,"-")</f>
        <v>94.169096209912539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323</v>
      </c>
      <c r="Q41" s="87">
        <v>264</v>
      </c>
      <c r="R41" s="87">
        <v>59</v>
      </c>
      <c r="S41" s="87">
        <v>0</v>
      </c>
      <c r="T41" s="88">
        <f>IF(D41&gt;0,P41/D41*100,"-")</f>
        <v>94.169096209912539</v>
      </c>
      <c r="U41" s="87">
        <v>6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25</v>
      </c>
      <c r="B42" s="86" t="s">
        <v>330</v>
      </c>
      <c r="C42" s="85" t="s">
        <v>331</v>
      </c>
      <c r="D42" s="87">
        <f>+SUM(E42,+I42)</f>
        <v>2973</v>
      </c>
      <c r="E42" s="87">
        <f>+SUM(G42+H42)</f>
        <v>878</v>
      </c>
      <c r="F42" s="106">
        <f>IF(D42&gt;0,E42/D42*100,"-")</f>
        <v>29.532458795829129</v>
      </c>
      <c r="G42" s="87">
        <v>813</v>
      </c>
      <c r="H42" s="87">
        <v>65</v>
      </c>
      <c r="I42" s="87">
        <f>+SUM(K42,+M42,O42+P42)</f>
        <v>2095</v>
      </c>
      <c r="J42" s="88">
        <f>IF(D42&gt;0,I42/D42*100,"-")</f>
        <v>70.467541204170871</v>
      </c>
      <c r="K42" s="87">
        <v>0</v>
      </c>
      <c r="L42" s="88">
        <f>IF(D42&gt;0,K42/D42*100,"-")</f>
        <v>0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2095</v>
      </c>
      <c r="Q42" s="87">
        <v>483</v>
      </c>
      <c r="R42" s="87">
        <v>1612</v>
      </c>
      <c r="S42" s="87">
        <v>0</v>
      </c>
      <c r="T42" s="88">
        <f>IF(D42&gt;0,P42/D42*100,"-")</f>
        <v>70.467541204170871</v>
      </c>
      <c r="U42" s="87">
        <v>18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25</v>
      </c>
      <c r="B43" s="86" t="s">
        <v>332</v>
      </c>
      <c r="C43" s="85" t="s">
        <v>333</v>
      </c>
      <c r="D43" s="87">
        <f>+SUM(E43,+I43)</f>
        <v>822</v>
      </c>
      <c r="E43" s="87">
        <f>+SUM(G43+H43)</f>
        <v>138</v>
      </c>
      <c r="F43" s="106">
        <f>IF(D43&gt;0,E43/D43*100,"-")</f>
        <v>16.788321167883211</v>
      </c>
      <c r="G43" s="87">
        <v>138</v>
      </c>
      <c r="H43" s="87">
        <v>0</v>
      </c>
      <c r="I43" s="87">
        <f>+SUM(K43,+M43,O43+P43)</f>
        <v>684</v>
      </c>
      <c r="J43" s="88">
        <f>IF(D43&gt;0,I43/D43*100,"-")</f>
        <v>83.211678832116789</v>
      </c>
      <c r="K43" s="87">
        <v>0</v>
      </c>
      <c r="L43" s="88">
        <f>IF(D43&gt;0,K43/D43*100,"-")</f>
        <v>0</v>
      </c>
      <c r="M43" s="87">
        <v>0</v>
      </c>
      <c r="N43" s="88">
        <f>IF(D43&gt;0,M43/D43*100,"-")</f>
        <v>0</v>
      </c>
      <c r="O43" s="87">
        <v>0</v>
      </c>
      <c r="P43" s="87">
        <f>SUM(Q43:S43)</f>
        <v>684</v>
      </c>
      <c r="Q43" s="87">
        <v>81</v>
      </c>
      <c r="R43" s="87">
        <v>603</v>
      </c>
      <c r="S43" s="87">
        <v>0</v>
      </c>
      <c r="T43" s="88">
        <f>IF(D43&gt;0,P43/D43*100,"-")</f>
        <v>83.211678832116789</v>
      </c>
      <c r="U43" s="87">
        <v>9</v>
      </c>
      <c r="V43" s="85" t="s">
        <v>263</v>
      </c>
      <c r="W43" s="85"/>
      <c r="X43" s="85"/>
      <c r="Y43" s="85"/>
      <c r="Z43" s="85" t="s">
        <v>263</v>
      </c>
      <c r="AA43" s="85"/>
      <c r="AB43" s="85"/>
      <c r="AC43" s="85"/>
      <c r="AD43" s="184" t="s">
        <v>262</v>
      </c>
    </row>
    <row r="44" spans="1:30" ht="13.5" customHeight="1">
      <c r="A44" s="85" t="s">
        <v>25</v>
      </c>
      <c r="B44" s="86" t="s">
        <v>334</v>
      </c>
      <c r="C44" s="85" t="s">
        <v>335</v>
      </c>
      <c r="D44" s="87">
        <f>+SUM(E44,+I44)</f>
        <v>458</v>
      </c>
      <c r="E44" s="87">
        <f>+SUM(G44+H44)</f>
        <v>53</v>
      </c>
      <c r="F44" s="106">
        <f>IF(D44&gt;0,E44/D44*100,"-")</f>
        <v>11.572052401746726</v>
      </c>
      <c r="G44" s="87">
        <v>53</v>
      </c>
      <c r="H44" s="87">
        <v>0</v>
      </c>
      <c r="I44" s="87">
        <f>+SUM(K44,+M44,O44+P44)</f>
        <v>405</v>
      </c>
      <c r="J44" s="88">
        <f>IF(D44&gt;0,I44/D44*100,"-")</f>
        <v>88.427947598253269</v>
      </c>
      <c r="K44" s="87">
        <v>0</v>
      </c>
      <c r="L44" s="88">
        <f>IF(D44&gt;0,K44/D44*100,"-")</f>
        <v>0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405</v>
      </c>
      <c r="Q44" s="87">
        <v>0</v>
      </c>
      <c r="R44" s="87">
        <v>405</v>
      </c>
      <c r="S44" s="87">
        <v>0</v>
      </c>
      <c r="T44" s="88">
        <f>IF(D44&gt;0,P44/D44*100,"-")</f>
        <v>88.427947598253269</v>
      </c>
      <c r="U44" s="87">
        <v>1</v>
      </c>
      <c r="V44" s="85" t="s">
        <v>263</v>
      </c>
      <c r="W44" s="85"/>
      <c r="X44" s="85"/>
      <c r="Y44" s="85"/>
      <c r="Z44" s="85" t="s">
        <v>263</v>
      </c>
      <c r="AA44" s="85"/>
      <c r="AB44" s="85"/>
      <c r="AC44" s="85"/>
      <c r="AD44" s="184" t="s">
        <v>262</v>
      </c>
    </row>
    <row r="45" spans="1:30" ht="13.5" customHeight="1">
      <c r="A45" s="85" t="s">
        <v>25</v>
      </c>
      <c r="B45" s="86" t="s">
        <v>336</v>
      </c>
      <c r="C45" s="85" t="s">
        <v>337</v>
      </c>
      <c r="D45" s="87">
        <f>+SUM(E45,+I45)</f>
        <v>1255</v>
      </c>
      <c r="E45" s="87">
        <f>+SUM(G45+H45)</f>
        <v>40</v>
      </c>
      <c r="F45" s="106">
        <f>IF(D45&gt;0,E45/D45*100,"-")</f>
        <v>3.1872509960159361</v>
      </c>
      <c r="G45" s="87">
        <v>40</v>
      </c>
      <c r="H45" s="87">
        <v>0</v>
      </c>
      <c r="I45" s="87">
        <f>+SUM(K45,+M45,O45+P45)</f>
        <v>1215</v>
      </c>
      <c r="J45" s="88">
        <f>IF(D45&gt;0,I45/D45*100,"-")</f>
        <v>96.812749003984067</v>
      </c>
      <c r="K45" s="87">
        <v>0</v>
      </c>
      <c r="L45" s="88">
        <f>IF(D45&gt;0,K45/D45*100,"-")</f>
        <v>0</v>
      </c>
      <c r="M45" s="87">
        <v>0</v>
      </c>
      <c r="N45" s="88">
        <f>IF(D45&gt;0,M45/D45*100,"-")</f>
        <v>0</v>
      </c>
      <c r="O45" s="87">
        <v>0</v>
      </c>
      <c r="P45" s="87">
        <f>SUM(Q45:S45)</f>
        <v>1215</v>
      </c>
      <c r="Q45" s="87">
        <v>524</v>
      </c>
      <c r="R45" s="87">
        <v>691</v>
      </c>
      <c r="S45" s="87">
        <v>0</v>
      </c>
      <c r="T45" s="88">
        <f>IF(D45&gt;0,P45/D45*100,"-")</f>
        <v>96.812749003984067</v>
      </c>
      <c r="U45" s="87">
        <v>11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25</v>
      </c>
      <c r="B46" s="86" t="s">
        <v>338</v>
      </c>
      <c r="C46" s="85" t="s">
        <v>339</v>
      </c>
      <c r="D46" s="87">
        <f>+SUM(E46,+I46)</f>
        <v>1564</v>
      </c>
      <c r="E46" s="87">
        <f>+SUM(G46+H46)</f>
        <v>278</v>
      </c>
      <c r="F46" s="106">
        <f>IF(D46&gt;0,E46/D46*100,"-")</f>
        <v>17.774936061381077</v>
      </c>
      <c r="G46" s="87">
        <v>278</v>
      </c>
      <c r="H46" s="87">
        <v>0</v>
      </c>
      <c r="I46" s="87">
        <f>+SUM(K46,+M46,O46+P46)</f>
        <v>1286</v>
      </c>
      <c r="J46" s="88">
        <f>IF(D46&gt;0,I46/D46*100,"-")</f>
        <v>82.225063938618931</v>
      </c>
      <c r="K46" s="87">
        <v>0</v>
      </c>
      <c r="L46" s="88">
        <f>IF(D46&gt;0,K46/D46*100,"-")</f>
        <v>0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1286</v>
      </c>
      <c r="Q46" s="87">
        <v>342</v>
      </c>
      <c r="R46" s="87">
        <v>944</v>
      </c>
      <c r="S46" s="87">
        <v>0</v>
      </c>
      <c r="T46" s="88">
        <f>IF(D46&gt;0,P46/D46*100,"-")</f>
        <v>82.225063938618931</v>
      </c>
      <c r="U46" s="87">
        <v>28</v>
      </c>
      <c r="V46" s="85" t="s">
        <v>263</v>
      </c>
      <c r="W46" s="85"/>
      <c r="X46" s="85"/>
      <c r="Y46" s="85"/>
      <c r="Z46" s="85" t="s">
        <v>263</v>
      </c>
      <c r="AA46" s="85"/>
      <c r="AB46" s="85"/>
      <c r="AC46" s="85"/>
      <c r="AD46" s="184" t="s">
        <v>262</v>
      </c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6">
    <sortCondition ref="A8:A46"/>
    <sortCondition ref="B8:B46"/>
    <sortCondition ref="C8:C4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奈良県</v>
      </c>
      <c r="B7" s="90" t="str">
        <f>水洗化人口等!B7</f>
        <v>29000</v>
      </c>
      <c r="C7" s="89" t="s">
        <v>199</v>
      </c>
      <c r="D7" s="91">
        <f>SUM(E7,+H7,+K7)</f>
        <v>209254</v>
      </c>
      <c r="E7" s="91">
        <f>SUM(F7:G7)</f>
        <v>6146</v>
      </c>
      <c r="F7" s="91">
        <f>SUM(F$8:F$207)</f>
        <v>1312</v>
      </c>
      <c r="G7" s="91">
        <f>SUM(G$8:G$207)</f>
        <v>4834</v>
      </c>
      <c r="H7" s="91">
        <f>SUM(I7:J7)</f>
        <v>51318</v>
      </c>
      <c r="I7" s="91">
        <f>SUM(I$8:I$207)</f>
        <v>27299</v>
      </c>
      <c r="J7" s="91">
        <f>SUM(J$8:J$207)</f>
        <v>24019</v>
      </c>
      <c r="K7" s="91">
        <f>SUM(L7:M7)</f>
        <v>151790</v>
      </c>
      <c r="L7" s="91">
        <f>SUM(L$8:L$207)</f>
        <v>21911</v>
      </c>
      <c r="M7" s="91">
        <f>SUM(M$8:M$207)</f>
        <v>129879</v>
      </c>
      <c r="N7" s="91">
        <f>SUM(O7,+V7,+AC7)</f>
        <v>209646</v>
      </c>
      <c r="O7" s="91">
        <f>SUM(P7:U7)</f>
        <v>50522</v>
      </c>
      <c r="P7" s="91">
        <f t="shared" ref="P7:U7" si="0">SUM(P$8:P$207)</f>
        <v>49441</v>
      </c>
      <c r="Q7" s="91">
        <f t="shared" si="0"/>
        <v>0</v>
      </c>
      <c r="R7" s="91">
        <f t="shared" si="0"/>
        <v>0</v>
      </c>
      <c r="S7" s="91">
        <f t="shared" si="0"/>
        <v>1081</v>
      </c>
      <c r="T7" s="91">
        <f t="shared" si="0"/>
        <v>0</v>
      </c>
      <c r="U7" s="91">
        <f t="shared" si="0"/>
        <v>0</v>
      </c>
      <c r="V7" s="91">
        <f>SUM(W7:AB7)</f>
        <v>158732</v>
      </c>
      <c r="W7" s="91">
        <f t="shared" ref="W7:AB7" si="1">SUM(W$8:W$207)</f>
        <v>157997</v>
      </c>
      <c r="X7" s="91">
        <f t="shared" si="1"/>
        <v>0</v>
      </c>
      <c r="Y7" s="91">
        <f t="shared" si="1"/>
        <v>0</v>
      </c>
      <c r="Z7" s="91">
        <f t="shared" si="1"/>
        <v>735</v>
      </c>
      <c r="AA7" s="91">
        <f t="shared" si="1"/>
        <v>0</v>
      </c>
      <c r="AB7" s="91">
        <f t="shared" si="1"/>
        <v>0</v>
      </c>
      <c r="AC7" s="91">
        <f>SUM(AD7:AE7)</f>
        <v>392</v>
      </c>
      <c r="AD7" s="91">
        <f>SUM(AD$8:AD$207)</f>
        <v>99</v>
      </c>
      <c r="AE7" s="91">
        <f>SUM(AE$8:AE$207)</f>
        <v>293</v>
      </c>
      <c r="AF7" s="91">
        <f>SUM(AG7:AI7)</f>
        <v>2603</v>
      </c>
      <c r="AG7" s="91">
        <f>SUM(AG$8:AG$207)</f>
        <v>2603</v>
      </c>
      <c r="AH7" s="91">
        <f>SUM(AH$8:AH$207)</f>
        <v>0</v>
      </c>
      <c r="AI7" s="91">
        <f>SUM(AI$8:AI$207)</f>
        <v>0</v>
      </c>
      <c r="AJ7" s="91">
        <f>SUM(AK7:AS7)</f>
        <v>4092</v>
      </c>
      <c r="AK7" s="91">
        <f t="shared" ref="AK7:AS7" si="2">SUM(AK$8:AK$207)</f>
        <v>1351</v>
      </c>
      <c r="AL7" s="91">
        <f t="shared" si="2"/>
        <v>305</v>
      </c>
      <c r="AM7" s="91">
        <f t="shared" si="2"/>
        <v>693</v>
      </c>
      <c r="AN7" s="91">
        <f t="shared" si="2"/>
        <v>891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0</v>
      </c>
      <c r="AS7" s="91">
        <f t="shared" si="2"/>
        <v>852</v>
      </c>
      <c r="AT7" s="91">
        <f>SUM(AU7:AY7)</f>
        <v>169</v>
      </c>
      <c r="AU7" s="91">
        <f>SUM(AU$8:AU$207)</f>
        <v>167</v>
      </c>
      <c r="AV7" s="91">
        <f>SUM(AV$8:AV$207)</f>
        <v>0</v>
      </c>
      <c r="AW7" s="91">
        <f>SUM(AW$8:AW$207)</f>
        <v>2</v>
      </c>
      <c r="AX7" s="91">
        <f>SUM(AX$8:AX$207)</f>
        <v>0</v>
      </c>
      <c r="AY7" s="91">
        <f>SUM(AY$8:AY$207)</f>
        <v>0</v>
      </c>
      <c r="AZ7" s="91">
        <f>SUM(BA7:BC7)</f>
        <v>602</v>
      </c>
      <c r="BA7" s="91">
        <f>SUM(BA$8:BA$207)</f>
        <v>602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25</v>
      </c>
      <c r="B8" s="96" t="s">
        <v>260</v>
      </c>
      <c r="C8" s="85" t="s">
        <v>261</v>
      </c>
      <c r="D8" s="87">
        <f>SUM(E8,+H8,+K8)</f>
        <v>20624</v>
      </c>
      <c r="E8" s="87">
        <f>SUM(F8:G8)</f>
        <v>0</v>
      </c>
      <c r="F8" s="87">
        <v>0</v>
      </c>
      <c r="G8" s="87">
        <v>0</v>
      </c>
      <c r="H8" s="87">
        <f>SUM(I8:J8)</f>
        <v>3227</v>
      </c>
      <c r="I8" s="87">
        <v>3227</v>
      </c>
      <c r="J8" s="87">
        <v>0</v>
      </c>
      <c r="K8" s="87">
        <f>SUM(L8:M8)</f>
        <v>17397</v>
      </c>
      <c r="L8" s="87">
        <v>0</v>
      </c>
      <c r="M8" s="87">
        <v>17397</v>
      </c>
      <c r="N8" s="87">
        <f>SUM(O8,+V8,+AC8)</f>
        <v>20624</v>
      </c>
      <c r="O8" s="87">
        <f>SUM(P8:U8)</f>
        <v>3227</v>
      </c>
      <c r="P8" s="87">
        <v>3227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17397</v>
      </c>
      <c r="W8" s="87">
        <v>17397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5</v>
      </c>
      <c r="AG8" s="87">
        <v>5</v>
      </c>
      <c r="AH8" s="87">
        <v>0</v>
      </c>
      <c r="AI8" s="87">
        <v>0</v>
      </c>
      <c r="AJ8" s="87">
        <f>SUM(AK8:AS8)</f>
        <v>143</v>
      </c>
      <c r="AK8" s="87">
        <v>0</v>
      </c>
      <c r="AL8" s="87">
        <v>138</v>
      </c>
      <c r="AM8" s="87">
        <v>5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138</v>
      </c>
      <c r="BA8" s="87">
        <v>138</v>
      </c>
      <c r="BB8" s="87">
        <v>0</v>
      </c>
      <c r="BC8" s="87">
        <v>0</v>
      </c>
    </row>
    <row r="9" spans="1:55" ht="13.5" customHeight="1">
      <c r="A9" s="98" t="s">
        <v>25</v>
      </c>
      <c r="B9" s="96" t="s">
        <v>264</v>
      </c>
      <c r="C9" s="85" t="s">
        <v>265</v>
      </c>
      <c r="D9" s="87">
        <f>SUM(E9,+H9,+K9)</f>
        <v>19146</v>
      </c>
      <c r="E9" s="87">
        <f>SUM(F9:G9)</f>
        <v>0</v>
      </c>
      <c r="F9" s="87">
        <v>0</v>
      </c>
      <c r="G9" s="87">
        <v>0</v>
      </c>
      <c r="H9" s="87">
        <f>SUM(I9:J9)</f>
        <v>4747</v>
      </c>
      <c r="I9" s="87">
        <v>4747</v>
      </c>
      <c r="J9" s="87">
        <v>0</v>
      </c>
      <c r="K9" s="87">
        <f>SUM(L9:M9)</f>
        <v>14399</v>
      </c>
      <c r="L9" s="87">
        <v>0</v>
      </c>
      <c r="M9" s="87">
        <v>14399</v>
      </c>
      <c r="N9" s="87">
        <f>SUM(O9,+V9,+AC9)</f>
        <v>19146</v>
      </c>
      <c r="O9" s="87">
        <f>SUM(P9:U9)</f>
        <v>4747</v>
      </c>
      <c r="P9" s="87">
        <v>4747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14399</v>
      </c>
      <c r="W9" s="87">
        <v>14399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110</v>
      </c>
      <c r="AG9" s="87">
        <v>110</v>
      </c>
      <c r="AH9" s="87">
        <v>0</v>
      </c>
      <c r="AI9" s="87">
        <v>0</v>
      </c>
      <c r="AJ9" s="87">
        <f>SUM(AK9:AS9)</f>
        <v>503</v>
      </c>
      <c r="AK9" s="87">
        <v>358</v>
      </c>
      <c r="AL9" s="87">
        <v>62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83</v>
      </c>
      <c r="AT9" s="87">
        <f>SUM(AU9:AY9)</f>
        <v>27</v>
      </c>
      <c r="AU9" s="87">
        <v>27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16</v>
      </c>
      <c r="BA9" s="87">
        <v>16</v>
      </c>
      <c r="BB9" s="87">
        <v>0</v>
      </c>
      <c r="BC9" s="87">
        <v>0</v>
      </c>
    </row>
    <row r="10" spans="1:55" ht="13.5" customHeight="1">
      <c r="A10" s="98" t="s">
        <v>25</v>
      </c>
      <c r="B10" s="96" t="s">
        <v>266</v>
      </c>
      <c r="C10" s="85" t="s">
        <v>267</v>
      </c>
      <c r="D10" s="87">
        <f>SUM(E10,+H10,+K10)</f>
        <v>5129</v>
      </c>
      <c r="E10" s="87">
        <f>SUM(F10:G10)</f>
        <v>3134</v>
      </c>
      <c r="F10" s="87">
        <v>973</v>
      </c>
      <c r="G10" s="87">
        <v>2161</v>
      </c>
      <c r="H10" s="87">
        <f>SUM(I10:J10)</f>
        <v>0</v>
      </c>
      <c r="I10" s="87">
        <v>0</v>
      </c>
      <c r="J10" s="87">
        <v>0</v>
      </c>
      <c r="K10" s="87">
        <f>SUM(L10:M10)</f>
        <v>1995</v>
      </c>
      <c r="L10" s="87">
        <v>0</v>
      </c>
      <c r="M10" s="87">
        <v>1995</v>
      </c>
      <c r="N10" s="87">
        <f>SUM(O10,+V10,+AC10)</f>
        <v>5129</v>
      </c>
      <c r="O10" s="87">
        <f>SUM(P10:U10)</f>
        <v>973</v>
      </c>
      <c r="P10" s="87">
        <v>973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4156</v>
      </c>
      <c r="W10" s="87">
        <v>4156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13</v>
      </c>
      <c r="AG10" s="87">
        <v>13</v>
      </c>
      <c r="AH10" s="87">
        <v>0</v>
      </c>
      <c r="AI10" s="87">
        <v>0</v>
      </c>
      <c r="AJ10" s="87">
        <f>SUM(AK10:AS10)</f>
        <v>227</v>
      </c>
      <c r="AK10" s="87">
        <v>227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13</v>
      </c>
      <c r="AU10" s="87">
        <v>13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25</v>
      </c>
      <c r="B11" s="96" t="s">
        <v>268</v>
      </c>
      <c r="C11" s="85" t="s">
        <v>269</v>
      </c>
      <c r="D11" s="87">
        <f>SUM(E11,+H11,+K11)</f>
        <v>2612</v>
      </c>
      <c r="E11" s="87">
        <f>SUM(F11:G11)</f>
        <v>0</v>
      </c>
      <c r="F11" s="87">
        <v>0</v>
      </c>
      <c r="G11" s="87">
        <v>0</v>
      </c>
      <c r="H11" s="87">
        <f>SUM(I11:J11)</f>
        <v>702</v>
      </c>
      <c r="I11" s="87">
        <v>702</v>
      </c>
      <c r="J11" s="87">
        <v>0</v>
      </c>
      <c r="K11" s="87">
        <f>SUM(L11:M11)</f>
        <v>1910</v>
      </c>
      <c r="L11" s="87">
        <v>0</v>
      </c>
      <c r="M11" s="87">
        <v>1910</v>
      </c>
      <c r="N11" s="87">
        <f>SUM(O11,+V11,+AC11)</f>
        <v>2612</v>
      </c>
      <c r="O11" s="87">
        <f>SUM(P11:U11)</f>
        <v>702</v>
      </c>
      <c r="P11" s="87">
        <v>702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1910</v>
      </c>
      <c r="W11" s="87">
        <v>1910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69</v>
      </c>
      <c r="AG11" s="87">
        <v>69</v>
      </c>
      <c r="AH11" s="87">
        <v>0</v>
      </c>
      <c r="AI11" s="87">
        <v>0</v>
      </c>
      <c r="AJ11" s="87">
        <f>SUM(AK11:AS11)</f>
        <v>69</v>
      </c>
      <c r="AK11" s="87">
        <v>0</v>
      </c>
      <c r="AL11" s="87">
        <v>0</v>
      </c>
      <c r="AM11" s="87">
        <v>69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2</v>
      </c>
      <c r="AU11" s="87">
        <v>0</v>
      </c>
      <c r="AV11" s="87">
        <v>0</v>
      </c>
      <c r="AW11" s="87">
        <v>2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25</v>
      </c>
      <c r="B12" s="96" t="s">
        <v>270</v>
      </c>
      <c r="C12" s="85" t="s">
        <v>271</v>
      </c>
      <c r="D12" s="87">
        <f>SUM(E12,+H12,+K12)</f>
        <v>19556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19556</v>
      </c>
      <c r="L12" s="87">
        <v>4062</v>
      </c>
      <c r="M12" s="87">
        <v>15494</v>
      </c>
      <c r="N12" s="87">
        <f>SUM(O12,+V12,+AC12)</f>
        <v>19556</v>
      </c>
      <c r="O12" s="87">
        <f>SUM(P12:U12)</f>
        <v>4062</v>
      </c>
      <c r="P12" s="87">
        <v>4062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15494</v>
      </c>
      <c r="W12" s="87">
        <v>15494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891</v>
      </c>
      <c r="AG12" s="87">
        <v>891</v>
      </c>
      <c r="AH12" s="87">
        <v>0</v>
      </c>
      <c r="AI12" s="87">
        <v>0</v>
      </c>
      <c r="AJ12" s="87">
        <f>SUM(AK12:AS12)</f>
        <v>891</v>
      </c>
      <c r="AK12" s="87">
        <v>0</v>
      </c>
      <c r="AL12" s="87">
        <v>0</v>
      </c>
      <c r="AM12" s="87">
        <v>0</v>
      </c>
      <c r="AN12" s="87">
        <v>891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25</v>
      </c>
      <c r="B13" s="96" t="s">
        <v>272</v>
      </c>
      <c r="C13" s="85" t="s">
        <v>273</v>
      </c>
      <c r="D13" s="87">
        <f>SUM(E13,+H13,+K13)</f>
        <v>16188</v>
      </c>
      <c r="E13" s="87">
        <f>SUM(F13:G13)</f>
        <v>0</v>
      </c>
      <c r="F13" s="87">
        <v>0</v>
      </c>
      <c r="G13" s="87">
        <v>0</v>
      </c>
      <c r="H13" s="87">
        <f>SUM(I13:J13)</f>
        <v>16188</v>
      </c>
      <c r="I13" s="87">
        <v>5180</v>
      </c>
      <c r="J13" s="87">
        <v>11008</v>
      </c>
      <c r="K13" s="87">
        <f>SUM(L13:M13)</f>
        <v>0</v>
      </c>
      <c r="L13" s="87">
        <v>0</v>
      </c>
      <c r="M13" s="87">
        <v>0</v>
      </c>
      <c r="N13" s="87">
        <f>SUM(O13,+V13,+AC13)</f>
        <v>16188</v>
      </c>
      <c r="O13" s="87">
        <f>SUM(P13:U13)</f>
        <v>5180</v>
      </c>
      <c r="P13" s="87">
        <v>5180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11008</v>
      </c>
      <c r="W13" s="87">
        <v>11008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515</v>
      </c>
      <c r="AG13" s="87">
        <v>515</v>
      </c>
      <c r="AH13" s="87">
        <v>0</v>
      </c>
      <c r="AI13" s="87">
        <v>0</v>
      </c>
      <c r="AJ13" s="87">
        <f>SUM(AK13:AS13)</f>
        <v>515</v>
      </c>
      <c r="AK13" s="87">
        <v>0</v>
      </c>
      <c r="AL13" s="87">
        <v>0</v>
      </c>
      <c r="AM13" s="87">
        <v>484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31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25</v>
      </c>
      <c r="B14" s="96" t="s">
        <v>274</v>
      </c>
      <c r="C14" s="85" t="s">
        <v>275</v>
      </c>
      <c r="D14" s="87">
        <f>SUM(E14,+H14,+K14)</f>
        <v>10246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10246</v>
      </c>
      <c r="L14" s="87">
        <v>4105</v>
      </c>
      <c r="M14" s="87">
        <v>6141</v>
      </c>
      <c r="N14" s="87">
        <f>SUM(O14,+V14,+AC14)</f>
        <v>10246</v>
      </c>
      <c r="O14" s="87">
        <f>SUM(P14:U14)</f>
        <v>4105</v>
      </c>
      <c r="P14" s="87">
        <v>4105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6141</v>
      </c>
      <c r="W14" s="87">
        <v>6141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300</v>
      </c>
      <c r="AG14" s="87">
        <v>300</v>
      </c>
      <c r="AH14" s="87">
        <v>0</v>
      </c>
      <c r="AI14" s="87">
        <v>0</v>
      </c>
      <c r="AJ14" s="87">
        <f>SUM(AK14:AS14)</f>
        <v>300</v>
      </c>
      <c r="AK14" s="87">
        <v>0</v>
      </c>
      <c r="AL14" s="87">
        <v>0</v>
      </c>
      <c r="AM14" s="87">
        <v>3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297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25</v>
      </c>
      <c r="B15" s="96" t="s">
        <v>276</v>
      </c>
      <c r="C15" s="85" t="s">
        <v>277</v>
      </c>
      <c r="D15" s="87">
        <f>SUM(E15,+H15,+K15)</f>
        <v>13385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13385</v>
      </c>
      <c r="L15" s="87">
        <v>4726</v>
      </c>
      <c r="M15" s="87">
        <v>8659</v>
      </c>
      <c r="N15" s="87">
        <f>SUM(O15,+V15,+AC15)</f>
        <v>13388</v>
      </c>
      <c r="O15" s="87">
        <f>SUM(P15:U15)</f>
        <v>4726</v>
      </c>
      <c r="P15" s="87">
        <v>4726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8659</v>
      </c>
      <c r="W15" s="87">
        <v>8659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3</v>
      </c>
      <c r="AD15" s="87">
        <v>3</v>
      </c>
      <c r="AE15" s="87">
        <v>0</v>
      </c>
      <c r="AF15" s="87">
        <f>SUM(AG15:AI15)</f>
        <v>77</v>
      </c>
      <c r="AG15" s="87">
        <v>77</v>
      </c>
      <c r="AH15" s="87">
        <v>0</v>
      </c>
      <c r="AI15" s="87">
        <v>0</v>
      </c>
      <c r="AJ15" s="87">
        <f>SUM(AK15:AS15)</f>
        <v>351</v>
      </c>
      <c r="AK15" s="87">
        <v>250</v>
      </c>
      <c r="AL15" s="87">
        <v>43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58</v>
      </c>
      <c r="AT15" s="87">
        <f>SUM(AU15:AY15)</f>
        <v>19</v>
      </c>
      <c r="AU15" s="87">
        <v>19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11</v>
      </c>
      <c r="BA15" s="87">
        <v>11</v>
      </c>
      <c r="BB15" s="87">
        <v>0</v>
      </c>
      <c r="BC15" s="87">
        <v>0</v>
      </c>
    </row>
    <row r="16" spans="1:55" ht="13.5" customHeight="1">
      <c r="A16" s="98" t="s">
        <v>25</v>
      </c>
      <c r="B16" s="96" t="s">
        <v>278</v>
      </c>
      <c r="C16" s="85" t="s">
        <v>279</v>
      </c>
      <c r="D16" s="87">
        <f>SUM(E16,+H16,+K16)</f>
        <v>26524</v>
      </c>
      <c r="E16" s="87">
        <f>SUM(F16:G16)</f>
        <v>0</v>
      </c>
      <c r="F16" s="87">
        <v>0</v>
      </c>
      <c r="G16" s="87">
        <v>0</v>
      </c>
      <c r="H16" s="87">
        <f>SUM(I16:J16)</f>
        <v>3434</v>
      </c>
      <c r="I16" s="87">
        <v>3434</v>
      </c>
      <c r="J16" s="87">
        <v>0</v>
      </c>
      <c r="K16" s="87">
        <f>SUM(L16:M16)</f>
        <v>23090</v>
      </c>
      <c r="L16" s="87">
        <v>0</v>
      </c>
      <c r="M16" s="87">
        <v>23090</v>
      </c>
      <c r="N16" s="87">
        <f>SUM(O16,+V16,+AC16)</f>
        <v>26524</v>
      </c>
      <c r="O16" s="87">
        <f>SUM(P16:U16)</f>
        <v>3434</v>
      </c>
      <c r="P16" s="87">
        <v>3434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23090</v>
      </c>
      <c r="W16" s="87">
        <v>23090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57</v>
      </c>
      <c r="AG16" s="87">
        <v>57</v>
      </c>
      <c r="AH16" s="87">
        <v>0</v>
      </c>
      <c r="AI16" s="87">
        <v>0</v>
      </c>
      <c r="AJ16" s="87">
        <f>SUM(AK16:AS16)</f>
        <v>57</v>
      </c>
      <c r="AK16" s="87">
        <v>0</v>
      </c>
      <c r="AL16" s="87">
        <v>0</v>
      </c>
      <c r="AM16" s="87">
        <v>57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132</v>
      </c>
      <c r="BA16" s="87">
        <v>132</v>
      </c>
      <c r="BB16" s="87">
        <v>0</v>
      </c>
      <c r="BC16" s="87">
        <v>0</v>
      </c>
    </row>
    <row r="17" spans="1:55" ht="13.5" customHeight="1">
      <c r="A17" s="98" t="s">
        <v>25</v>
      </c>
      <c r="B17" s="96" t="s">
        <v>280</v>
      </c>
      <c r="C17" s="85" t="s">
        <v>281</v>
      </c>
      <c r="D17" s="87">
        <f>SUM(E17,+H17,+K17)</f>
        <v>12363</v>
      </c>
      <c r="E17" s="87">
        <f>SUM(F17:G17)</f>
        <v>0</v>
      </c>
      <c r="F17" s="87">
        <v>0</v>
      </c>
      <c r="G17" s="87">
        <v>0</v>
      </c>
      <c r="H17" s="87">
        <f>SUM(I17:J17)</f>
        <v>1159</v>
      </c>
      <c r="I17" s="87">
        <v>1159</v>
      </c>
      <c r="J17" s="87">
        <v>0</v>
      </c>
      <c r="K17" s="87">
        <f>SUM(L17:M17)</f>
        <v>11204</v>
      </c>
      <c r="L17" s="87">
        <v>0</v>
      </c>
      <c r="M17" s="87">
        <v>11204</v>
      </c>
      <c r="N17" s="87">
        <f>SUM(O17,+V17,+AC17)</f>
        <v>12363</v>
      </c>
      <c r="O17" s="87">
        <f>SUM(P17:U17)</f>
        <v>1159</v>
      </c>
      <c r="P17" s="87">
        <v>1159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11204</v>
      </c>
      <c r="W17" s="87">
        <v>11204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70</v>
      </c>
      <c r="AG17" s="87">
        <v>70</v>
      </c>
      <c r="AH17" s="87">
        <v>0</v>
      </c>
      <c r="AI17" s="87">
        <v>0</v>
      </c>
      <c r="AJ17" s="87">
        <f>SUM(AK17:AS17)</f>
        <v>324</v>
      </c>
      <c r="AK17" s="87">
        <v>231</v>
      </c>
      <c r="AL17" s="87">
        <v>40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53</v>
      </c>
      <c r="AT17" s="87">
        <f>SUM(AU17:AY17)</f>
        <v>17</v>
      </c>
      <c r="AU17" s="87">
        <v>17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10</v>
      </c>
      <c r="BA17" s="87">
        <v>10</v>
      </c>
      <c r="BB17" s="87">
        <v>0</v>
      </c>
      <c r="BC17" s="87">
        <v>0</v>
      </c>
    </row>
    <row r="18" spans="1:55" ht="13.5" customHeight="1">
      <c r="A18" s="98" t="s">
        <v>25</v>
      </c>
      <c r="B18" s="96" t="s">
        <v>282</v>
      </c>
      <c r="C18" s="85" t="s">
        <v>283</v>
      </c>
      <c r="D18" s="87">
        <f>SUM(E18,+H18,+K18)</f>
        <v>2001</v>
      </c>
      <c r="E18" s="87">
        <f>SUM(F18:G18)</f>
        <v>0</v>
      </c>
      <c r="F18" s="87">
        <v>0</v>
      </c>
      <c r="G18" s="87">
        <v>0</v>
      </c>
      <c r="H18" s="87">
        <f>SUM(I18:J18)</f>
        <v>975</v>
      </c>
      <c r="I18" s="87">
        <v>975</v>
      </c>
      <c r="J18" s="87">
        <v>0</v>
      </c>
      <c r="K18" s="87">
        <f>SUM(L18:M18)</f>
        <v>1026</v>
      </c>
      <c r="L18" s="87">
        <v>0</v>
      </c>
      <c r="M18" s="87">
        <v>1026</v>
      </c>
      <c r="N18" s="87">
        <f>SUM(O18,+V18,+AC18)</f>
        <v>2006</v>
      </c>
      <c r="O18" s="87">
        <f>SUM(P18:U18)</f>
        <v>975</v>
      </c>
      <c r="P18" s="87">
        <v>975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1026</v>
      </c>
      <c r="W18" s="87">
        <v>1026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5</v>
      </c>
      <c r="AD18" s="87">
        <v>5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25</v>
      </c>
      <c r="B19" s="96" t="s">
        <v>284</v>
      </c>
      <c r="C19" s="85" t="s">
        <v>285</v>
      </c>
      <c r="D19" s="87">
        <f>SUM(E19,+H19,+K19)</f>
        <v>9063</v>
      </c>
      <c r="E19" s="87">
        <f>SUM(F19:G19)</f>
        <v>0</v>
      </c>
      <c r="F19" s="87">
        <v>0</v>
      </c>
      <c r="G19" s="87">
        <v>0</v>
      </c>
      <c r="H19" s="87">
        <f>SUM(I19:J19)</f>
        <v>3278</v>
      </c>
      <c r="I19" s="87">
        <v>598</v>
      </c>
      <c r="J19" s="87">
        <v>2680</v>
      </c>
      <c r="K19" s="87">
        <f>SUM(L19:M19)</f>
        <v>5785</v>
      </c>
      <c r="L19" s="87">
        <v>1599</v>
      </c>
      <c r="M19" s="87">
        <v>4186</v>
      </c>
      <c r="N19" s="87">
        <f>SUM(O19,+V19,+AC19)</f>
        <v>9063</v>
      </c>
      <c r="O19" s="87">
        <f>SUM(P19:U19)</f>
        <v>2197</v>
      </c>
      <c r="P19" s="87">
        <v>2197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6866</v>
      </c>
      <c r="W19" s="87">
        <v>6866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14</v>
      </c>
      <c r="AG19" s="87">
        <v>14</v>
      </c>
      <c r="AH19" s="87">
        <v>0</v>
      </c>
      <c r="AI19" s="87">
        <v>0</v>
      </c>
      <c r="AJ19" s="87">
        <f>SUM(AK19:AS19)</f>
        <v>14</v>
      </c>
      <c r="AK19" s="87">
        <v>14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14</v>
      </c>
      <c r="AU19" s="87">
        <v>14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25</v>
      </c>
      <c r="B20" s="96" t="s">
        <v>286</v>
      </c>
      <c r="C20" s="85" t="s">
        <v>287</v>
      </c>
      <c r="D20" s="87">
        <f>SUM(E20,+H20,+K20)</f>
        <v>3012</v>
      </c>
      <c r="E20" s="87">
        <f>SUM(F20:G20)</f>
        <v>3012</v>
      </c>
      <c r="F20" s="87">
        <v>339</v>
      </c>
      <c r="G20" s="87">
        <v>2673</v>
      </c>
      <c r="H20" s="87">
        <f>SUM(I20:J20)</f>
        <v>0</v>
      </c>
      <c r="I20" s="87">
        <v>0</v>
      </c>
      <c r="J20" s="87">
        <v>0</v>
      </c>
      <c r="K20" s="87">
        <f>SUM(L20:M20)</f>
        <v>0</v>
      </c>
      <c r="L20" s="87">
        <v>0</v>
      </c>
      <c r="M20" s="87">
        <v>0</v>
      </c>
      <c r="N20" s="87">
        <f>SUM(O20,+V20,+AC20)</f>
        <v>3342</v>
      </c>
      <c r="O20" s="87">
        <f>SUM(P20:U20)</f>
        <v>339</v>
      </c>
      <c r="P20" s="87">
        <v>339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2673</v>
      </c>
      <c r="W20" s="87">
        <v>2673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330</v>
      </c>
      <c r="AD20" s="87">
        <v>37</v>
      </c>
      <c r="AE20" s="87">
        <v>293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25</v>
      </c>
      <c r="B21" s="96" t="s">
        <v>288</v>
      </c>
      <c r="C21" s="85" t="s">
        <v>289</v>
      </c>
      <c r="D21" s="87">
        <f>SUM(E21,+H21,+K21)</f>
        <v>5677</v>
      </c>
      <c r="E21" s="87">
        <f>SUM(F21:G21)</f>
        <v>0</v>
      </c>
      <c r="F21" s="87">
        <v>0</v>
      </c>
      <c r="G21" s="87">
        <v>0</v>
      </c>
      <c r="H21" s="87">
        <f>SUM(I21:J21)</f>
        <v>5677</v>
      </c>
      <c r="I21" s="87">
        <v>934</v>
      </c>
      <c r="J21" s="87">
        <v>4743</v>
      </c>
      <c r="K21" s="87">
        <f>SUM(L21:M21)</f>
        <v>0</v>
      </c>
      <c r="L21" s="87">
        <v>0</v>
      </c>
      <c r="M21" s="87">
        <v>0</v>
      </c>
      <c r="N21" s="87">
        <f>SUM(O21,+V21,+AC21)</f>
        <v>5677</v>
      </c>
      <c r="O21" s="87">
        <f>SUM(P21:U21)</f>
        <v>934</v>
      </c>
      <c r="P21" s="87">
        <v>934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4743</v>
      </c>
      <c r="W21" s="87">
        <v>4743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25</v>
      </c>
      <c r="B22" s="96" t="s">
        <v>290</v>
      </c>
      <c r="C22" s="85" t="s">
        <v>291</v>
      </c>
      <c r="D22" s="87">
        <f>SUM(E22,+H22,+K22)</f>
        <v>1299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1299</v>
      </c>
      <c r="L22" s="87">
        <v>310</v>
      </c>
      <c r="M22" s="87">
        <v>989</v>
      </c>
      <c r="N22" s="87">
        <f>SUM(O22,+V22,+AC22)</f>
        <v>1299</v>
      </c>
      <c r="O22" s="87">
        <f>SUM(P22:U22)</f>
        <v>310</v>
      </c>
      <c r="P22" s="87">
        <v>310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989</v>
      </c>
      <c r="W22" s="87">
        <v>989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8</v>
      </c>
      <c r="AG22" s="87">
        <v>8</v>
      </c>
      <c r="AH22" s="87">
        <v>0</v>
      </c>
      <c r="AI22" s="87">
        <v>0</v>
      </c>
      <c r="AJ22" s="87">
        <f>SUM(AK22:AS22)</f>
        <v>34</v>
      </c>
      <c r="AK22" s="87">
        <v>24</v>
      </c>
      <c r="AL22" s="87">
        <v>4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6</v>
      </c>
      <c r="AT22" s="87">
        <f>SUM(AU22:AY22)</f>
        <v>2</v>
      </c>
      <c r="AU22" s="87">
        <v>2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1</v>
      </c>
      <c r="BA22" s="87">
        <v>1</v>
      </c>
      <c r="BB22" s="87">
        <v>0</v>
      </c>
      <c r="BC22" s="87">
        <v>0</v>
      </c>
    </row>
    <row r="23" spans="1:55" ht="13.5" customHeight="1">
      <c r="A23" s="98" t="s">
        <v>25</v>
      </c>
      <c r="B23" s="96" t="s">
        <v>292</v>
      </c>
      <c r="C23" s="85" t="s">
        <v>293</v>
      </c>
      <c r="D23" s="87">
        <f>SUM(E23,+H23,+K23)</f>
        <v>7480</v>
      </c>
      <c r="E23" s="87">
        <f>SUM(F23:G23)</f>
        <v>0</v>
      </c>
      <c r="F23" s="87">
        <v>0</v>
      </c>
      <c r="G23" s="87">
        <v>0</v>
      </c>
      <c r="H23" s="87">
        <f>SUM(I23:J23)</f>
        <v>1084</v>
      </c>
      <c r="I23" s="87">
        <v>1084</v>
      </c>
      <c r="J23" s="87">
        <v>0</v>
      </c>
      <c r="K23" s="87">
        <f>SUM(L23:M23)</f>
        <v>6396</v>
      </c>
      <c r="L23" s="87">
        <v>0</v>
      </c>
      <c r="M23" s="87">
        <v>6396</v>
      </c>
      <c r="N23" s="87">
        <f>SUM(O23,+V23,+AC23)</f>
        <v>7480</v>
      </c>
      <c r="O23" s="87">
        <f>SUM(P23:U23)</f>
        <v>1084</v>
      </c>
      <c r="P23" s="87">
        <v>1084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6396</v>
      </c>
      <c r="W23" s="87">
        <v>6396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289</v>
      </c>
      <c r="AG23" s="87">
        <v>289</v>
      </c>
      <c r="AH23" s="87">
        <v>0</v>
      </c>
      <c r="AI23" s="87">
        <v>0</v>
      </c>
      <c r="AJ23" s="87">
        <f>SUM(AK23:AS23)</f>
        <v>289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289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289</v>
      </c>
      <c r="BA23" s="87">
        <v>289</v>
      </c>
      <c r="BB23" s="87">
        <v>0</v>
      </c>
      <c r="BC23" s="87">
        <v>0</v>
      </c>
    </row>
    <row r="24" spans="1:55" ht="13.5" customHeight="1">
      <c r="A24" s="98" t="s">
        <v>25</v>
      </c>
      <c r="B24" s="96" t="s">
        <v>294</v>
      </c>
      <c r="C24" s="85" t="s">
        <v>295</v>
      </c>
      <c r="D24" s="87">
        <f>SUM(E24,+H24,+K24)</f>
        <v>1350</v>
      </c>
      <c r="E24" s="87">
        <f>SUM(F24:G24)</f>
        <v>0</v>
      </c>
      <c r="F24" s="87">
        <v>0</v>
      </c>
      <c r="G24" s="87">
        <v>0</v>
      </c>
      <c r="H24" s="87">
        <f>SUM(I24:J24)</f>
        <v>1350</v>
      </c>
      <c r="I24" s="87">
        <v>333</v>
      </c>
      <c r="J24" s="87">
        <v>1017</v>
      </c>
      <c r="K24" s="87">
        <f>SUM(L24:M24)</f>
        <v>0</v>
      </c>
      <c r="L24" s="87">
        <v>0</v>
      </c>
      <c r="M24" s="87">
        <v>0</v>
      </c>
      <c r="N24" s="87">
        <f>SUM(O24,+V24,+AC24)</f>
        <v>1350</v>
      </c>
      <c r="O24" s="87">
        <f>SUM(P24:U24)</f>
        <v>333</v>
      </c>
      <c r="P24" s="87">
        <v>333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1017</v>
      </c>
      <c r="W24" s="87">
        <v>1017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25</v>
      </c>
      <c r="B25" s="96" t="s">
        <v>296</v>
      </c>
      <c r="C25" s="85" t="s">
        <v>297</v>
      </c>
      <c r="D25" s="87">
        <f>SUM(E25,+H25,+K25)</f>
        <v>98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98</v>
      </c>
      <c r="L25" s="87">
        <v>30</v>
      </c>
      <c r="M25" s="87">
        <v>68</v>
      </c>
      <c r="N25" s="87">
        <f>SUM(O25,+V25,+AC25)</f>
        <v>98</v>
      </c>
      <c r="O25" s="87">
        <f>SUM(P25:U25)</f>
        <v>30</v>
      </c>
      <c r="P25" s="87">
        <v>30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68</v>
      </c>
      <c r="W25" s="87">
        <v>68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25</v>
      </c>
      <c r="B26" s="96" t="s">
        <v>298</v>
      </c>
      <c r="C26" s="85" t="s">
        <v>299</v>
      </c>
      <c r="D26" s="87">
        <f>SUM(E26,+H26,+K26)</f>
        <v>512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512</v>
      </c>
      <c r="L26" s="87">
        <v>123</v>
      </c>
      <c r="M26" s="87">
        <v>389</v>
      </c>
      <c r="N26" s="87">
        <f>SUM(O26,+V26,+AC26)</f>
        <v>512</v>
      </c>
      <c r="O26" s="87">
        <f>SUM(P26:U26)</f>
        <v>123</v>
      </c>
      <c r="P26" s="87">
        <v>123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389</v>
      </c>
      <c r="W26" s="87">
        <v>389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14</v>
      </c>
      <c r="AG26" s="87">
        <v>14</v>
      </c>
      <c r="AH26" s="87">
        <v>0</v>
      </c>
      <c r="AI26" s="87">
        <v>0</v>
      </c>
      <c r="AJ26" s="87">
        <f>SUM(AK26:AS26)</f>
        <v>14</v>
      </c>
      <c r="AK26" s="87">
        <v>0</v>
      </c>
      <c r="AL26" s="87">
        <v>0</v>
      </c>
      <c r="AM26" s="87">
        <v>14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25</v>
      </c>
      <c r="B27" s="96" t="s">
        <v>300</v>
      </c>
      <c r="C27" s="85" t="s">
        <v>301</v>
      </c>
      <c r="D27" s="87">
        <f>SUM(E27,+H27,+K27)</f>
        <v>2277</v>
      </c>
      <c r="E27" s="87">
        <f>SUM(F27:G27)</f>
        <v>0</v>
      </c>
      <c r="F27" s="87">
        <v>0</v>
      </c>
      <c r="G27" s="87">
        <v>0</v>
      </c>
      <c r="H27" s="87">
        <f>SUM(I27:J27)</f>
        <v>578</v>
      </c>
      <c r="I27" s="87">
        <v>578</v>
      </c>
      <c r="J27" s="87">
        <v>0</v>
      </c>
      <c r="K27" s="87">
        <f>SUM(L27:M27)</f>
        <v>1699</v>
      </c>
      <c r="L27" s="87">
        <v>0</v>
      </c>
      <c r="M27" s="87">
        <v>1699</v>
      </c>
      <c r="N27" s="87">
        <f>SUM(O27,+V27,+AC27)</f>
        <v>2277</v>
      </c>
      <c r="O27" s="87">
        <f>SUM(P27:U27)</f>
        <v>578</v>
      </c>
      <c r="P27" s="87">
        <v>578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1699</v>
      </c>
      <c r="W27" s="87">
        <v>1699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2</v>
      </c>
      <c r="AG27" s="87">
        <v>2</v>
      </c>
      <c r="AH27" s="87">
        <v>0</v>
      </c>
      <c r="AI27" s="87">
        <v>0</v>
      </c>
      <c r="AJ27" s="87">
        <f>SUM(AK27:AS27)</f>
        <v>50</v>
      </c>
      <c r="AK27" s="87">
        <v>50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2</v>
      </c>
      <c r="AU27" s="87">
        <v>2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25</v>
      </c>
      <c r="B28" s="96" t="s">
        <v>302</v>
      </c>
      <c r="C28" s="85" t="s">
        <v>303</v>
      </c>
      <c r="D28" s="87">
        <f>SUM(E28,+H28,+K28)</f>
        <v>1368</v>
      </c>
      <c r="E28" s="87">
        <f>SUM(F28:G28)</f>
        <v>0</v>
      </c>
      <c r="F28" s="87">
        <v>0</v>
      </c>
      <c r="G28" s="87">
        <v>0</v>
      </c>
      <c r="H28" s="87">
        <f>SUM(I28:J28)</f>
        <v>1368</v>
      </c>
      <c r="I28" s="87">
        <v>141</v>
      </c>
      <c r="J28" s="87">
        <v>1227</v>
      </c>
      <c r="K28" s="87">
        <f>SUM(L28:M28)</f>
        <v>0</v>
      </c>
      <c r="L28" s="87">
        <v>0</v>
      </c>
      <c r="M28" s="87">
        <v>0</v>
      </c>
      <c r="N28" s="87">
        <f>SUM(O28,+V28,+AC28)</f>
        <v>1368</v>
      </c>
      <c r="O28" s="87">
        <f>SUM(P28:U28)</f>
        <v>141</v>
      </c>
      <c r="P28" s="87">
        <v>141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1227</v>
      </c>
      <c r="W28" s="87">
        <v>1227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8</v>
      </c>
      <c r="AG28" s="87">
        <v>8</v>
      </c>
      <c r="AH28" s="87">
        <v>0</v>
      </c>
      <c r="AI28" s="87">
        <v>0</v>
      </c>
      <c r="AJ28" s="87">
        <f>SUM(AK28:AS28)</f>
        <v>39</v>
      </c>
      <c r="AK28" s="87">
        <v>33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6</v>
      </c>
      <c r="AT28" s="87">
        <f>SUM(AU28:AY28)</f>
        <v>2</v>
      </c>
      <c r="AU28" s="87">
        <v>2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25</v>
      </c>
      <c r="B29" s="96" t="s">
        <v>304</v>
      </c>
      <c r="C29" s="85" t="s">
        <v>305</v>
      </c>
      <c r="D29" s="87">
        <f>SUM(E29,+H29,+K29)</f>
        <v>1240</v>
      </c>
      <c r="E29" s="87">
        <f>SUM(F29:G29)</f>
        <v>0</v>
      </c>
      <c r="F29" s="87">
        <v>0</v>
      </c>
      <c r="G29" s="87">
        <v>0</v>
      </c>
      <c r="H29" s="87">
        <f>SUM(I29:J29)</f>
        <v>1240</v>
      </c>
      <c r="I29" s="87">
        <v>238</v>
      </c>
      <c r="J29" s="87">
        <v>1002</v>
      </c>
      <c r="K29" s="87">
        <f>SUM(L29:M29)</f>
        <v>0</v>
      </c>
      <c r="L29" s="87">
        <v>0</v>
      </c>
      <c r="M29" s="87">
        <v>0</v>
      </c>
      <c r="N29" s="87">
        <f>SUM(O29,+V29,+AC29)</f>
        <v>1240</v>
      </c>
      <c r="O29" s="87">
        <f>SUM(P29:U29)</f>
        <v>238</v>
      </c>
      <c r="P29" s="87">
        <v>238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1002</v>
      </c>
      <c r="W29" s="87">
        <v>1002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2</v>
      </c>
      <c r="AG29" s="87">
        <v>2</v>
      </c>
      <c r="AH29" s="87">
        <v>0</v>
      </c>
      <c r="AI29" s="87">
        <v>0</v>
      </c>
      <c r="AJ29" s="87">
        <f>SUM(AK29:AS29)</f>
        <v>30</v>
      </c>
      <c r="AK29" s="87">
        <v>30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2</v>
      </c>
      <c r="AU29" s="87">
        <v>2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25</v>
      </c>
      <c r="B30" s="96" t="s">
        <v>306</v>
      </c>
      <c r="C30" s="85" t="s">
        <v>307</v>
      </c>
      <c r="D30" s="87">
        <f>SUM(E30,+H30,+K30)</f>
        <v>3268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3268</v>
      </c>
      <c r="L30" s="87">
        <v>1308</v>
      </c>
      <c r="M30" s="87">
        <v>1960</v>
      </c>
      <c r="N30" s="87">
        <f>SUM(O30,+V30,+AC30)</f>
        <v>3268</v>
      </c>
      <c r="O30" s="87">
        <f>SUM(P30:U30)</f>
        <v>1308</v>
      </c>
      <c r="P30" s="87">
        <v>1308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1960</v>
      </c>
      <c r="W30" s="87">
        <v>1960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25</v>
      </c>
      <c r="B31" s="96" t="s">
        <v>308</v>
      </c>
      <c r="C31" s="85" t="s">
        <v>309</v>
      </c>
      <c r="D31" s="87">
        <f>SUM(E31,+H31,+K31)</f>
        <v>277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277</v>
      </c>
      <c r="L31" s="87">
        <v>117</v>
      </c>
      <c r="M31" s="87">
        <v>160</v>
      </c>
      <c r="N31" s="87">
        <f>SUM(O31,+V31,+AC31)</f>
        <v>291</v>
      </c>
      <c r="O31" s="87">
        <f>SUM(P31:U31)</f>
        <v>117</v>
      </c>
      <c r="P31" s="87">
        <v>117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160</v>
      </c>
      <c r="W31" s="87">
        <v>160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14</v>
      </c>
      <c r="AD31" s="87">
        <v>14</v>
      </c>
      <c r="AE31" s="87">
        <v>0</v>
      </c>
      <c r="AF31" s="87">
        <f>SUM(AG31:AI31)</f>
        <v>0</v>
      </c>
      <c r="AG31" s="87">
        <v>0</v>
      </c>
      <c r="AH31" s="87">
        <v>0</v>
      </c>
      <c r="AI31" s="87">
        <v>0</v>
      </c>
      <c r="AJ31" s="87">
        <f>SUM(AK31:AS31)</f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25</v>
      </c>
      <c r="B32" s="96" t="s">
        <v>310</v>
      </c>
      <c r="C32" s="85" t="s">
        <v>311</v>
      </c>
      <c r="D32" s="87">
        <f>SUM(E32,+H32,+K32)</f>
        <v>636</v>
      </c>
      <c r="E32" s="87">
        <f>SUM(F32:G32)</f>
        <v>0</v>
      </c>
      <c r="F32" s="87">
        <v>0</v>
      </c>
      <c r="G32" s="87">
        <v>0</v>
      </c>
      <c r="H32" s="87">
        <f>SUM(I32:J32)</f>
        <v>636</v>
      </c>
      <c r="I32" s="87">
        <v>190</v>
      </c>
      <c r="J32" s="87">
        <v>446</v>
      </c>
      <c r="K32" s="87">
        <f>SUM(L32:M32)</f>
        <v>0</v>
      </c>
      <c r="L32" s="87">
        <v>0</v>
      </c>
      <c r="M32" s="87">
        <v>0</v>
      </c>
      <c r="N32" s="87">
        <f>SUM(O32,+V32,+AC32)</f>
        <v>636</v>
      </c>
      <c r="O32" s="87">
        <f>SUM(P32:U32)</f>
        <v>190</v>
      </c>
      <c r="P32" s="87">
        <v>190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446</v>
      </c>
      <c r="W32" s="87">
        <v>446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4</v>
      </c>
      <c r="AG32" s="87">
        <v>4</v>
      </c>
      <c r="AH32" s="87">
        <v>0</v>
      </c>
      <c r="AI32" s="87">
        <v>0</v>
      </c>
      <c r="AJ32" s="87">
        <f>SUM(AK32:AS32)</f>
        <v>17</v>
      </c>
      <c r="AK32" s="87">
        <v>12</v>
      </c>
      <c r="AL32" s="87">
        <v>2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3</v>
      </c>
      <c r="AT32" s="87">
        <f>SUM(AU32:AY32)</f>
        <v>1</v>
      </c>
      <c r="AU32" s="87">
        <v>1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1</v>
      </c>
      <c r="BA32" s="87">
        <v>1</v>
      </c>
      <c r="BB32" s="87">
        <v>0</v>
      </c>
      <c r="BC32" s="87">
        <v>0</v>
      </c>
    </row>
    <row r="33" spans="1:55" ht="13.5" customHeight="1">
      <c r="A33" s="98" t="s">
        <v>25</v>
      </c>
      <c r="B33" s="96" t="s">
        <v>312</v>
      </c>
      <c r="C33" s="85" t="s">
        <v>313</v>
      </c>
      <c r="D33" s="87">
        <f>SUM(E33,+H33,+K33)</f>
        <v>956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956</v>
      </c>
      <c r="L33" s="87">
        <v>175</v>
      </c>
      <c r="M33" s="87">
        <v>781</v>
      </c>
      <c r="N33" s="87">
        <f>SUM(O33,+V33,+AC33)</f>
        <v>956</v>
      </c>
      <c r="O33" s="87">
        <f>SUM(P33:U33)</f>
        <v>175</v>
      </c>
      <c r="P33" s="87">
        <v>175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781</v>
      </c>
      <c r="W33" s="87">
        <v>781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5</v>
      </c>
      <c r="AG33" s="87">
        <v>5</v>
      </c>
      <c r="AH33" s="87">
        <v>0</v>
      </c>
      <c r="AI33" s="87">
        <v>0</v>
      </c>
      <c r="AJ33" s="87">
        <f>SUM(AK33:AS33)</f>
        <v>25</v>
      </c>
      <c r="AK33" s="87">
        <v>18</v>
      </c>
      <c r="AL33" s="87">
        <v>3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4</v>
      </c>
      <c r="AT33" s="87">
        <f>SUM(AU33:AY33)</f>
        <v>1</v>
      </c>
      <c r="AU33" s="87">
        <v>1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1</v>
      </c>
      <c r="BA33" s="87">
        <v>1</v>
      </c>
      <c r="BB33" s="87">
        <v>0</v>
      </c>
      <c r="BC33" s="87">
        <v>0</v>
      </c>
    </row>
    <row r="34" spans="1:55" ht="13.5" customHeight="1">
      <c r="A34" s="98" t="s">
        <v>25</v>
      </c>
      <c r="B34" s="96" t="s">
        <v>314</v>
      </c>
      <c r="C34" s="85" t="s">
        <v>315</v>
      </c>
      <c r="D34" s="87">
        <f>SUM(E34,+H34,+K34)</f>
        <v>1577</v>
      </c>
      <c r="E34" s="87">
        <f>SUM(F34:G34)</f>
        <v>0</v>
      </c>
      <c r="F34" s="87">
        <v>0</v>
      </c>
      <c r="G34" s="87">
        <v>0</v>
      </c>
      <c r="H34" s="87">
        <f>SUM(I34:J34)</f>
        <v>596</v>
      </c>
      <c r="I34" s="87">
        <v>596</v>
      </c>
      <c r="J34" s="87">
        <v>0</v>
      </c>
      <c r="K34" s="87">
        <f>SUM(L34:M34)</f>
        <v>981</v>
      </c>
      <c r="L34" s="87">
        <v>0</v>
      </c>
      <c r="M34" s="87">
        <v>981</v>
      </c>
      <c r="N34" s="87">
        <f>SUM(O34,+V34,+AC34)</f>
        <v>1577</v>
      </c>
      <c r="O34" s="87">
        <f>SUM(P34:U34)</f>
        <v>596</v>
      </c>
      <c r="P34" s="87">
        <v>596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981</v>
      </c>
      <c r="W34" s="87">
        <v>981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3</v>
      </c>
      <c r="AG34" s="87">
        <v>3</v>
      </c>
      <c r="AH34" s="87">
        <v>0</v>
      </c>
      <c r="AI34" s="87">
        <v>0</v>
      </c>
      <c r="AJ34" s="87">
        <f>SUM(AK34:AS34)</f>
        <v>36</v>
      </c>
      <c r="AK34" s="87">
        <v>29</v>
      </c>
      <c r="AL34" s="87">
        <v>5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2</v>
      </c>
      <c r="AT34" s="87">
        <f>SUM(AU34:AY34)</f>
        <v>1</v>
      </c>
      <c r="AU34" s="87">
        <v>1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1</v>
      </c>
      <c r="BA34" s="87">
        <v>1</v>
      </c>
      <c r="BB34" s="87">
        <v>0</v>
      </c>
      <c r="BC34" s="87">
        <v>0</v>
      </c>
    </row>
    <row r="35" spans="1:55" ht="13.5" customHeight="1">
      <c r="A35" s="98" t="s">
        <v>25</v>
      </c>
      <c r="B35" s="96" t="s">
        <v>316</v>
      </c>
      <c r="C35" s="85" t="s">
        <v>317</v>
      </c>
      <c r="D35" s="87">
        <f>SUM(E35,+H35,+K35)</f>
        <v>583</v>
      </c>
      <c r="E35" s="87">
        <f>SUM(F35:G35)</f>
        <v>0</v>
      </c>
      <c r="F35" s="87">
        <v>0</v>
      </c>
      <c r="G35" s="87">
        <v>0</v>
      </c>
      <c r="H35" s="87">
        <f>SUM(I35:J35)</f>
        <v>583</v>
      </c>
      <c r="I35" s="87">
        <v>186</v>
      </c>
      <c r="J35" s="87">
        <v>397</v>
      </c>
      <c r="K35" s="87">
        <f>SUM(L35:M35)</f>
        <v>0</v>
      </c>
      <c r="L35" s="87">
        <v>0</v>
      </c>
      <c r="M35" s="87">
        <v>0</v>
      </c>
      <c r="N35" s="87">
        <f>SUM(O35,+V35,+AC35)</f>
        <v>583</v>
      </c>
      <c r="O35" s="87">
        <f>SUM(P35:U35)</f>
        <v>186</v>
      </c>
      <c r="P35" s="87">
        <v>186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397</v>
      </c>
      <c r="W35" s="87">
        <v>397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9</v>
      </c>
      <c r="AG35" s="87">
        <v>9</v>
      </c>
      <c r="AH35" s="87">
        <v>0</v>
      </c>
      <c r="AI35" s="87">
        <v>0</v>
      </c>
      <c r="AJ35" s="87">
        <f>SUM(AK35:AS35)</f>
        <v>20</v>
      </c>
      <c r="AK35" s="87">
        <v>11</v>
      </c>
      <c r="AL35" s="87">
        <v>2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7</v>
      </c>
      <c r="AT35" s="87">
        <f>SUM(AU35:AY35)</f>
        <v>2</v>
      </c>
      <c r="AU35" s="87">
        <v>2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25</v>
      </c>
      <c r="B36" s="96" t="s">
        <v>318</v>
      </c>
      <c r="C36" s="85" t="s">
        <v>319</v>
      </c>
      <c r="D36" s="87">
        <f>SUM(E36,+H36,+K36)</f>
        <v>4762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4762</v>
      </c>
      <c r="L36" s="87">
        <v>1731</v>
      </c>
      <c r="M36" s="87">
        <v>3031</v>
      </c>
      <c r="N36" s="87">
        <f>SUM(O36,+V36,+AC36)</f>
        <v>4762</v>
      </c>
      <c r="O36" s="87">
        <f>SUM(P36:U36)</f>
        <v>1731</v>
      </c>
      <c r="P36" s="87">
        <v>1731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3031</v>
      </c>
      <c r="W36" s="87">
        <v>3031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25</v>
      </c>
      <c r="B37" s="96" t="s">
        <v>320</v>
      </c>
      <c r="C37" s="85" t="s">
        <v>321</v>
      </c>
      <c r="D37" s="87">
        <f>SUM(E37,+H37,+K37)</f>
        <v>4167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4167</v>
      </c>
      <c r="L37" s="87">
        <v>1604</v>
      </c>
      <c r="M37" s="87">
        <v>2563</v>
      </c>
      <c r="N37" s="87">
        <f>SUM(O37,+V37,+AC37)</f>
        <v>4167</v>
      </c>
      <c r="O37" s="87">
        <f>SUM(P37:U37)</f>
        <v>1604</v>
      </c>
      <c r="P37" s="87">
        <v>1604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2563</v>
      </c>
      <c r="W37" s="87">
        <v>2563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25</v>
      </c>
      <c r="B38" s="96" t="s">
        <v>322</v>
      </c>
      <c r="C38" s="85" t="s">
        <v>323</v>
      </c>
      <c r="D38" s="87">
        <f>SUM(E38,+H38,+K38)</f>
        <v>3820</v>
      </c>
      <c r="E38" s="87">
        <f>SUM(F38:G38)</f>
        <v>0</v>
      </c>
      <c r="F38" s="87">
        <v>0</v>
      </c>
      <c r="G38" s="87">
        <v>0</v>
      </c>
      <c r="H38" s="87">
        <f>SUM(I38:J38)</f>
        <v>2607</v>
      </c>
      <c r="I38" s="87">
        <v>2607</v>
      </c>
      <c r="J38" s="87">
        <v>0</v>
      </c>
      <c r="K38" s="87">
        <f>SUM(L38:M38)</f>
        <v>1213</v>
      </c>
      <c r="L38" s="87">
        <v>0</v>
      </c>
      <c r="M38" s="87">
        <v>1213</v>
      </c>
      <c r="N38" s="87">
        <f>SUM(O38,+V38,+AC38)</f>
        <v>3820</v>
      </c>
      <c r="O38" s="87">
        <f>SUM(P38:U38)</f>
        <v>2607</v>
      </c>
      <c r="P38" s="87">
        <v>2607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1213</v>
      </c>
      <c r="W38" s="87">
        <v>1213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60</v>
      </c>
      <c r="AG38" s="87">
        <v>60</v>
      </c>
      <c r="AH38" s="87">
        <v>0</v>
      </c>
      <c r="AI38" s="87">
        <v>0</v>
      </c>
      <c r="AJ38" s="87">
        <f>SUM(AK38:AS38)</f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60</v>
      </c>
      <c r="AU38" s="87">
        <v>60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25</v>
      </c>
      <c r="B39" s="96" t="s">
        <v>324</v>
      </c>
      <c r="C39" s="85" t="s">
        <v>325</v>
      </c>
      <c r="D39" s="87">
        <f>SUM(E39,+H39,+K39)</f>
        <v>880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880</v>
      </c>
      <c r="L39" s="87">
        <v>36</v>
      </c>
      <c r="M39" s="87">
        <v>844</v>
      </c>
      <c r="N39" s="87">
        <f>SUM(O39,+V39,+AC39)</f>
        <v>880</v>
      </c>
      <c r="O39" s="87">
        <f>SUM(P39:U39)</f>
        <v>36</v>
      </c>
      <c r="P39" s="87">
        <v>36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844</v>
      </c>
      <c r="W39" s="87">
        <v>844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5</v>
      </c>
      <c r="AG39" s="87">
        <v>5</v>
      </c>
      <c r="AH39" s="87">
        <v>0</v>
      </c>
      <c r="AI39" s="87">
        <v>0</v>
      </c>
      <c r="AJ39" s="87">
        <f>SUM(AK39:AS39)</f>
        <v>23</v>
      </c>
      <c r="AK39" s="87">
        <v>16</v>
      </c>
      <c r="AL39" s="87">
        <v>3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4</v>
      </c>
      <c r="AT39" s="87">
        <f>SUM(AU39:AY39)</f>
        <v>1</v>
      </c>
      <c r="AU39" s="87">
        <v>1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1</v>
      </c>
      <c r="BA39" s="87">
        <v>1</v>
      </c>
      <c r="BB39" s="87">
        <v>0</v>
      </c>
      <c r="BC39" s="87">
        <v>0</v>
      </c>
    </row>
    <row r="40" spans="1:55" ht="13.5" customHeight="1">
      <c r="A40" s="98" t="s">
        <v>25</v>
      </c>
      <c r="B40" s="96" t="s">
        <v>326</v>
      </c>
      <c r="C40" s="85" t="s">
        <v>327</v>
      </c>
      <c r="D40" s="87">
        <f>SUM(E40,+H40,+K40)</f>
        <v>1816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1816</v>
      </c>
      <c r="L40" s="87">
        <v>1081</v>
      </c>
      <c r="M40" s="87">
        <v>735</v>
      </c>
      <c r="N40" s="87">
        <f>SUM(O40,+V40,+AC40)</f>
        <v>1826</v>
      </c>
      <c r="O40" s="87">
        <f>SUM(P40:U40)</f>
        <v>1081</v>
      </c>
      <c r="P40" s="87">
        <v>0</v>
      </c>
      <c r="Q40" s="87">
        <v>0</v>
      </c>
      <c r="R40" s="87">
        <v>0</v>
      </c>
      <c r="S40" s="87">
        <v>1081</v>
      </c>
      <c r="T40" s="87">
        <v>0</v>
      </c>
      <c r="U40" s="87">
        <v>0</v>
      </c>
      <c r="V40" s="87">
        <f>SUM(W40:AB40)</f>
        <v>735</v>
      </c>
      <c r="W40" s="87">
        <v>0</v>
      </c>
      <c r="X40" s="87">
        <v>0</v>
      </c>
      <c r="Y40" s="87">
        <v>0</v>
      </c>
      <c r="Z40" s="87">
        <v>735</v>
      </c>
      <c r="AA40" s="87">
        <v>0</v>
      </c>
      <c r="AB40" s="87">
        <v>0</v>
      </c>
      <c r="AC40" s="87">
        <f>SUM(AD40:AE40)</f>
        <v>10</v>
      </c>
      <c r="AD40" s="87">
        <v>10</v>
      </c>
      <c r="AE40" s="87">
        <v>0</v>
      </c>
      <c r="AF40" s="87">
        <f>SUM(AG40:AI40)</f>
        <v>0</v>
      </c>
      <c r="AG40" s="87">
        <v>0</v>
      </c>
      <c r="AH40" s="87">
        <v>0</v>
      </c>
      <c r="AI40" s="87">
        <v>0</v>
      </c>
      <c r="AJ40" s="87">
        <f>SUM(AK40:AS40)</f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25</v>
      </c>
      <c r="B41" s="96" t="s">
        <v>328</v>
      </c>
      <c r="C41" s="85" t="s">
        <v>329</v>
      </c>
      <c r="D41" s="87">
        <f>SUM(E41,+H41,+K41)</f>
        <v>239</v>
      </c>
      <c r="E41" s="87">
        <f>SUM(F41:G41)</f>
        <v>0</v>
      </c>
      <c r="F41" s="87">
        <v>0</v>
      </c>
      <c r="G41" s="87">
        <v>0</v>
      </c>
      <c r="H41" s="87">
        <f>SUM(I41:J41)</f>
        <v>239</v>
      </c>
      <c r="I41" s="87">
        <v>14</v>
      </c>
      <c r="J41" s="87">
        <v>225</v>
      </c>
      <c r="K41" s="87">
        <f>SUM(L41:M41)</f>
        <v>0</v>
      </c>
      <c r="L41" s="87">
        <v>0</v>
      </c>
      <c r="M41" s="87">
        <v>0</v>
      </c>
      <c r="N41" s="87">
        <f>SUM(O41,+V41,+AC41)</f>
        <v>239</v>
      </c>
      <c r="O41" s="87">
        <f>SUM(P41:U41)</f>
        <v>14</v>
      </c>
      <c r="P41" s="87">
        <v>14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225</v>
      </c>
      <c r="W41" s="87">
        <v>225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25</v>
      </c>
      <c r="B42" s="96" t="s">
        <v>330</v>
      </c>
      <c r="C42" s="85" t="s">
        <v>331</v>
      </c>
      <c r="D42" s="87">
        <f>SUM(E42,+H42,+K42)</f>
        <v>1650</v>
      </c>
      <c r="E42" s="87">
        <f>SUM(F42:G42)</f>
        <v>0</v>
      </c>
      <c r="F42" s="87">
        <v>0</v>
      </c>
      <c r="G42" s="87">
        <v>0</v>
      </c>
      <c r="H42" s="87">
        <f>SUM(I42:J42)</f>
        <v>1650</v>
      </c>
      <c r="I42" s="87">
        <v>376</v>
      </c>
      <c r="J42" s="87">
        <v>1274</v>
      </c>
      <c r="K42" s="87">
        <f>SUM(L42:M42)</f>
        <v>0</v>
      </c>
      <c r="L42" s="87">
        <v>0</v>
      </c>
      <c r="M42" s="87">
        <v>0</v>
      </c>
      <c r="N42" s="87">
        <f>SUM(O42,+V42,+AC42)</f>
        <v>1680</v>
      </c>
      <c r="O42" s="87">
        <f>SUM(P42:U42)</f>
        <v>376</v>
      </c>
      <c r="P42" s="87">
        <v>376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1274</v>
      </c>
      <c r="W42" s="87">
        <v>1274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30</v>
      </c>
      <c r="AD42" s="87">
        <v>30</v>
      </c>
      <c r="AE42" s="87">
        <v>0</v>
      </c>
      <c r="AF42" s="87">
        <f>SUM(AG42:AI42)</f>
        <v>45</v>
      </c>
      <c r="AG42" s="87">
        <v>45</v>
      </c>
      <c r="AH42" s="87">
        <v>0</v>
      </c>
      <c r="AI42" s="87">
        <v>0</v>
      </c>
      <c r="AJ42" s="87">
        <f>SUM(AK42:AS42)</f>
        <v>45</v>
      </c>
      <c r="AK42" s="87">
        <v>0</v>
      </c>
      <c r="AL42" s="87">
        <v>0</v>
      </c>
      <c r="AM42" s="87">
        <v>45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25</v>
      </c>
      <c r="B43" s="96" t="s">
        <v>332</v>
      </c>
      <c r="C43" s="85" t="s">
        <v>333</v>
      </c>
      <c r="D43" s="87">
        <f>SUM(E43,+H43,+K43)</f>
        <v>851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851</v>
      </c>
      <c r="L43" s="87">
        <v>90</v>
      </c>
      <c r="M43" s="87">
        <v>761</v>
      </c>
      <c r="N43" s="87">
        <f>SUM(O43,+V43,+AC43)</f>
        <v>851</v>
      </c>
      <c r="O43" s="87">
        <f>SUM(P43:U43)</f>
        <v>90</v>
      </c>
      <c r="P43" s="87">
        <v>90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761</v>
      </c>
      <c r="W43" s="87">
        <v>761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10</v>
      </c>
      <c r="AG43" s="87">
        <v>10</v>
      </c>
      <c r="AH43" s="87">
        <v>0</v>
      </c>
      <c r="AI43" s="87">
        <v>0</v>
      </c>
      <c r="AJ43" s="87">
        <f>SUM(AK43:AS43)</f>
        <v>10</v>
      </c>
      <c r="AK43" s="87">
        <v>0</v>
      </c>
      <c r="AL43" s="87">
        <v>0</v>
      </c>
      <c r="AM43" s="87">
        <v>10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25</v>
      </c>
      <c r="B44" s="96" t="s">
        <v>334</v>
      </c>
      <c r="C44" s="85" t="s">
        <v>335</v>
      </c>
      <c r="D44" s="87">
        <f>SUM(E44,+H44,+K44)</f>
        <v>471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471</v>
      </c>
      <c r="L44" s="87">
        <v>79</v>
      </c>
      <c r="M44" s="87">
        <v>392</v>
      </c>
      <c r="N44" s="87">
        <f>SUM(O44,+V44,+AC44)</f>
        <v>471</v>
      </c>
      <c r="O44" s="87">
        <f>SUM(P44:U44)</f>
        <v>79</v>
      </c>
      <c r="P44" s="87">
        <v>79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392</v>
      </c>
      <c r="W44" s="87">
        <v>392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6</v>
      </c>
      <c r="AG44" s="87">
        <v>6</v>
      </c>
      <c r="AH44" s="87">
        <v>0</v>
      </c>
      <c r="AI44" s="87">
        <v>0</v>
      </c>
      <c r="AJ44" s="87">
        <f>SUM(AK44:AS44)</f>
        <v>6</v>
      </c>
      <c r="AK44" s="87">
        <v>0</v>
      </c>
      <c r="AL44" s="87">
        <v>0</v>
      </c>
      <c r="AM44" s="87">
        <v>6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25</v>
      </c>
      <c r="B45" s="96" t="s">
        <v>336</v>
      </c>
      <c r="C45" s="85" t="s">
        <v>337</v>
      </c>
      <c r="D45" s="87">
        <f>SUM(E45,+H45,+K45)</f>
        <v>754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754</v>
      </c>
      <c r="L45" s="87">
        <v>106</v>
      </c>
      <c r="M45" s="87">
        <v>648</v>
      </c>
      <c r="N45" s="87">
        <f>SUM(O45,+V45,+AC45)</f>
        <v>754</v>
      </c>
      <c r="O45" s="87">
        <f>SUM(P45:U45)</f>
        <v>106</v>
      </c>
      <c r="P45" s="87">
        <v>106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648</v>
      </c>
      <c r="W45" s="87">
        <v>648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4</v>
      </c>
      <c r="AG45" s="87">
        <v>4</v>
      </c>
      <c r="AH45" s="87">
        <v>0</v>
      </c>
      <c r="AI45" s="87">
        <v>0</v>
      </c>
      <c r="AJ45" s="87">
        <f>SUM(AK45:AS45)</f>
        <v>20</v>
      </c>
      <c r="AK45" s="87">
        <v>14</v>
      </c>
      <c r="AL45" s="87">
        <v>3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3</v>
      </c>
      <c r="AT45" s="87">
        <f>SUM(AU45:AY45)</f>
        <v>1</v>
      </c>
      <c r="AU45" s="87">
        <v>1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1</v>
      </c>
      <c r="BA45" s="87">
        <v>1</v>
      </c>
      <c r="BB45" s="87">
        <v>0</v>
      </c>
      <c r="BC45" s="87">
        <v>0</v>
      </c>
    </row>
    <row r="46" spans="1:55" ht="13.5" customHeight="1">
      <c r="A46" s="98" t="s">
        <v>25</v>
      </c>
      <c r="B46" s="96" t="s">
        <v>338</v>
      </c>
      <c r="C46" s="85" t="s">
        <v>339</v>
      </c>
      <c r="D46" s="87">
        <f>SUM(E46,+H46,+K46)</f>
        <v>1397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1397</v>
      </c>
      <c r="L46" s="87">
        <v>629</v>
      </c>
      <c r="M46" s="87">
        <v>768</v>
      </c>
      <c r="N46" s="87">
        <f>SUM(O46,+V46,+AC46)</f>
        <v>1397</v>
      </c>
      <c r="O46" s="87">
        <f>SUM(P46:U46)</f>
        <v>629</v>
      </c>
      <c r="P46" s="87">
        <v>629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768</v>
      </c>
      <c r="W46" s="87">
        <v>768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8</v>
      </c>
      <c r="AG46" s="87">
        <v>8</v>
      </c>
      <c r="AH46" s="87">
        <v>0</v>
      </c>
      <c r="AI46" s="87">
        <v>0</v>
      </c>
      <c r="AJ46" s="87">
        <f>SUM(AK46:AS46)</f>
        <v>40</v>
      </c>
      <c r="AK46" s="87">
        <v>34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6</v>
      </c>
      <c r="AT46" s="87">
        <f>SUM(AU46:AY46)</f>
        <v>2</v>
      </c>
      <c r="AU46" s="87">
        <v>2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6">
    <sortCondition ref="A8:A46"/>
    <sortCondition ref="B8:B46"/>
    <sortCondition ref="C8:C4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5" man="1"/>
    <brk id="31" min="1" max="45" man="1"/>
    <brk id="45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29000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29201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29202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29203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29204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29205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29206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29207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29208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29209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29210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29211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29212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29322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29342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29343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29344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29345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29361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29362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29363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29385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29386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29401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29402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29424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29425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29426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29427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29441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29442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29443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29444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29446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29447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29449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29450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29451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29452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29453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2024-02-05T02:49:00Z</dcterms:modified>
</cp:coreProperties>
</file>