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7大阪府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水洗化人口等!$A$6:$AD$49</definedName>
    <definedName name="_xlnm.Print_Area" localSheetId="2">し尿集計結果!$A$1:$M$37</definedName>
    <definedName name="_xlnm.Print_Area" localSheetId="1">し尿処理状況!$2:$50</definedName>
    <definedName name="_xlnm.Print_Area" localSheetId="0">水洗化人口等!$2:$50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C8" i="2"/>
  <c r="N8" i="2" s="1"/>
  <c r="AC9" i="2"/>
  <c r="AC10" i="2"/>
  <c r="AC11" i="2"/>
  <c r="AC12" i="2"/>
  <c r="AC13" i="2"/>
  <c r="AC14" i="2"/>
  <c r="N14" i="2" s="1"/>
  <c r="AC15" i="2"/>
  <c r="AC16" i="2"/>
  <c r="AC17" i="2"/>
  <c r="AC18" i="2"/>
  <c r="AC19" i="2"/>
  <c r="AC20" i="2"/>
  <c r="N20" i="2" s="1"/>
  <c r="AC21" i="2"/>
  <c r="AC22" i="2"/>
  <c r="AC23" i="2"/>
  <c r="AC24" i="2"/>
  <c r="AC25" i="2"/>
  <c r="AC26" i="2"/>
  <c r="N26" i="2" s="1"/>
  <c r="AC27" i="2"/>
  <c r="AC28" i="2"/>
  <c r="AC29" i="2"/>
  <c r="AC30" i="2"/>
  <c r="AC31" i="2"/>
  <c r="AC32" i="2"/>
  <c r="N32" i="2" s="1"/>
  <c r="AC33" i="2"/>
  <c r="AC34" i="2"/>
  <c r="AC35" i="2"/>
  <c r="AC36" i="2"/>
  <c r="AC37" i="2"/>
  <c r="AC38" i="2"/>
  <c r="N38" i="2" s="1"/>
  <c r="AC39" i="2"/>
  <c r="AC40" i="2"/>
  <c r="AC41" i="2"/>
  <c r="AC42" i="2"/>
  <c r="AC43" i="2"/>
  <c r="AC44" i="2"/>
  <c r="N44" i="2" s="1"/>
  <c r="AC45" i="2"/>
  <c r="AC46" i="2"/>
  <c r="AC47" i="2"/>
  <c r="AC48" i="2"/>
  <c r="AC49" i="2"/>
  <c r="AC50" i="2"/>
  <c r="N50" i="2" s="1"/>
  <c r="V8" i="2"/>
  <c r="V9" i="2"/>
  <c r="V10" i="2"/>
  <c r="V11" i="2"/>
  <c r="V12" i="2"/>
  <c r="V13" i="2"/>
  <c r="N13" i="2" s="1"/>
  <c r="V14" i="2"/>
  <c r="V15" i="2"/>
  <c r="V16" i="2"/>
  <c r="V17" i="2"/>
  <c r="V18" i="2"/>
  <c r="V19" i="2"/>
  <c r="N19" i="2" s="1"/>
  <c r="V20" i="2"/>
  <c r="V21" i="2"/>
  <c r="V22" i="2"/>
  <c r="V23" i="2"/>
  <c r="V24" i="2"/>
  <c r="V25" i="2"/>
  <c r="N25" i="2" s="1"/>
  <c r="V26" i="2"/>
  <c r="V27" i="2"/>
  <c r="V28" i="2"/>
  <c r="V29" i="2"/>
  <c r="V30" i="2"/>
  <c r="V31" i="2"/>
  <c r="N31" i="2" s="1"/>
  <c r="V32" i="2"/>
  <c r="V33" i="2"/>
  <c r="V34" i="2"/>
  <c r="V35" i="2"/>
  <c r="V36" i="2"/>
  <c r="V37" i="2"/>
  <c r="N37" i="2" s="1"/>
  <c r="V38" i="2"/>
  <c r="V39" i="2"/>
  <c r="V40" i="2"/>
  <c r="V41" i="2"/>
  <c r="V42" i="2"/>
  <c r="V43" i="2"/>
  <c r="N43" i="2" s="1"/>
  <c r="V44" i="2"/>
  <c r="V45" i="2"/>
  <c r="V46" i="2"/>
  <c r="V47" i="2"/>
  <c r="V48" i="2"/>
  <c r="V49" i="2"/>
  <c r="N49" i="2" s="1"/>
  <c r="V5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N9" i="2"/>
  <c r="N10" i="2"/>
  <c r="N11" i="2"/>
  <c r="N15" i="2"/>
  <c r="N16" i="2"/>
  <c r="N17" i="2"/>
  <c r="N21" i="2"/>
  <c r="N22" i="2"/>
  <c r="N23" i="2"/>
  <c r="N27" i="2"/>
  <c r="N28" i="2"/>
  <c r="N29" i="2"/>
  <c r="N33" i="2"/>
  <c r="N34" i="2"/>
  <c r="N35" i="2"/>
  <c r="N39" i="2"/>
  <c r="N40" i="2"/>
  <c r="N41" i="2"/>
  <c r="N45" i="2"/>
  <c r="N46" i="2"/>
  <c r="N47" i="2"/>
  <c r="K8" i="2"/>
  <c r="K9" i="2"/>
  <c r="K10" i="2"/>
  <c r="D10" i="2" s="1"/>
  <c r="K11" i="2"/>
  <c r="K12" i="2"/>
  <c r="K13" i="2"/>
  <c r="K14" i="2"/>
  <c r="K15" i="2"/>
  <c r="K16" i="2"/>
  <c r="D16" i="2" s="1"/>
  <c r="K17" i="2"/>
  <c r="K18" i="2"/>
  <c r="K19" i="2"/>
  <c r="K20" i="2"/>
  <c r="K21" i="2"/>
  <c r="K22" i="2"/>
  <c r="D22" i="2" s="1"/>
  <c r="K23" i="2"/>
  <c r="K24" i="2"/>
  <c r="K25" i="2"/>
  <c r="K26" i="2"/>
  <c r="K27" i="2"/>
  <c r="K28" i="2"/>
  <c r="D28" i="2" s="1"/>
  <c r="K29" i="2"/>
  <c r="K30" i="2"/>
  <c r="K31" i="2"/>
  <c r="K32" i="2"/>
  <c r="K33" i="2"/>
  <c r="K34" i="2"/>
  <c r="D34" i="2" s="1"/>
  <c r="K35" i="2"/>
  <c r="K36" i="2"/>
  <c r="K37" i="2"/>
  <c r="K38" i="2"/>
  <c r="K39" i="2"/>
  <c r="K40" i="2"/>
  <c r="D40" i="2" s="1"/>
  <c r="K41" i="2"/>
  <c r="K42" i="2"/>
  <c r="K43" i="2"/>
  <c r="K44" i="2"/>
  <c r="K45" i="2"/>
  <c r="K46" i="2"/>
  <c r="D46" i="2" s="1"/>
  <c r="K47" i="2"/>
  <c r="K48" i="2"/>
  <c r="K49" i="2"/>
  <c r="K50" i="2"/>
  <c r="H8" i="2"/>
  <c r="H9" i="2"/>
  <c r="D9" i="2" s="1"/>
  <c r="H10" i="2"/>
  <c r="H11" i="2"/>
  <c r="H12" i="2"/>
  <c r="H13" i="2"/>
  <c r="H14" i="2"/>
  <c r="H15" i="2"/>
  <c r="D15" i="2" s="1"/>
  <c r="H16" i="2"/>
  <c r="H17" i="2"/>
  <c r="H18" i="2"/>
  <c r="H19" i="2"/>
  <c r="H20" i="2"/>
  <c r="H21" i="2"/>
  <c r="D21" i="2" s="1"/>
  <c r="H22" i="2"/>
  <c r="H23" i="2"/>
  <c r="H24" i="2"/>
  <c r="H25" i="2"/>
  <c r="H26" i="2"/>
  <c r="H27" i="2"/>
  <c r="D27" i="2" s="1"/>
  <c r="H28" i="2"/>
  <c r="H29" i="2"/>
  <c r="H30" i="2"/>
  <c r="H31" i="2"/>
  <c r="H32" i="2"/>
  <c r="H33" i="2"/>
  <c r="D33" i="2" s="1"/>
  <c r="H34" i="2"/>
  <c r="H35" i="2"/>
  <c r="H36" i="2"/>
  <c r="H37" i="2"/>
  <c r="H38" i="2"/>
  <c r="H39" i="2"/>
  <c r="D39" i="2" s="1"/>
  <c r="H40" i="2"/>
  <c r="H41" i="2"/>
  <c r="H42" i="2"/>
  <c r="H43" i="2"/>
  <c r="H44" i="2"/>
  <c r="H45" i="2"/>
  <c r="D45" i="2" s="1"/>
  <c r="H46" i="2"/>
  <c r="H47" i="2"/>
  <c r="H48" i="2"/>
  <c r="H49" i="2"/>
  <c r="H5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D11" i="2"/>
  <c r="D12" i="2"/>
  <c r="D13" i="2"/>
  <c r="D17" i="2"/>
  <c r="D18" i="2"/>
  <c r="D19" i="2"/>
  <c r="D23" i="2"/>
  <c r="D24" i="2"/>
  <c r="D25" i="2"/>
  <c r="D29" i="2"/>
  <c r="D30" i="2"/>
  <c r="D31" i="2"/>
  <c r="D35" i="2"/>
  <c r="D36" i="2"/>
  <c r="D37" i="2"/>
  <c r="D41" i="2"/>
  <c r="D42" i="2"/>
  <c r="D43" i="2"/>
  <c r="D47" i="2"/>
  <c r="D48" i="2"/>
  <c r="D49" i="2"/>
  <c r="T12" i="1"/>
  <c r="T30" i="1"/>
  <c r="T36" i="1"/>
  <c r="T48" i="1"/>
  <c r="P8" i="1"/>
  <c r="I8" i="1" s="1"/>
  <c r="P9" i="1"/>
  <c r="P10" i="1"/>
  <c r="P11" i="1"/>
  <c r="I11" i="1" s="1"/>
  <c r="P12" i="1"/>
  <c r="P13" i="1"/>
  <c r="P14" i="1"/>
  <c r="I14" i="1" s="1"/>
  <c r="P15" i="1"/>
  <c r="P16" i="1"/>
  <c r="P17" i="1"/>
  <c r="I17" i="1" s="1"/>
  <c r="D17" i="1" s="1"/>
  <c r="P18" i="1"/>
  <c r="P19" i="1"/>
  <c r="P20" i="1"/>
  <c r="I20" i="1" s="1"/>
  <c r="P21" i="1"/>
  <c r="P22" i="1"/>
  <c r="P23" i="1"/>
  <c r="I23" i="1" s="1"/>
  <c r="D23" i="1" s="1"/>
  <c r="P24" i="1"/>
  <c r="P25" i="1"/>
  <c r="P26" i="1"/>
  <c r="I26" i="1" s="1"/>
  <c r="P27" i="1"/>
  <c r="P28" i="1"/>
  <c r="P29" i="1"/>
  <c r="I29" i="1" s="1"/>
  <c r="D29" i="1" s="1"/>
  <c r="P30" i="1"/>
  <c r="P31" i="1"/>
  <c r="P32" i="1"/>
  <c r="I32" i="1" s="1"/>
  <c r="P33" i="1"/>
  <c r="P34" i="1"/>
  <c r="P35" i="1"/>
  <c r="P36" i="1"/>
  <c r="P37" i="1"/>
  <c r="P38" i="1"/>
  <c r="I38" i="1" s="1"/>
  <c r="P39" i="1"/>
  <c r="P40" i="1"/>
  <c r="P41" i="1"/>
  <c r="P42" i="1"/>
  <c r="P43" i="1"/>
  <c r="P44" i="1"/>
  <c r="I44" i="1" s="1"/>
  <c r="P45" i="1"/>
  <c r="P46" i="1"/>
  <c r="P47" i="1"/>
  <c r="P48" i="1"/>
  <c r="P49" i="1"/>
  <c r="P50" i="1"/>
  <c r="I50" i="1" s="1"/>
  <c r="N28" i="1"/>
  <c r="L9" i="1"/>
  <c r="L21" i="1"/>
  <c r="L27" i="1"/>
  <c r="L45" i="1"/>
  <c r="I9" i="1"/>
  <c r="I10" i="1"/>
  <c r="I12" i="1"/>
  <c r="D12" i="1" s="1"/>
  <c r="I13" i="1"/>
  <c r="I15" i="1"/>
  <c r="I16" i="1"/>
  <c r="I18" i="1"/>
  <c r="D18" i="1" s="1"/>
  <c r="T18" i="1" s="1"/>
  <c r="I19" i="1"/>
  <c r="I21" i="1"/>
  <c r="I22" i="1"/>
  <c r="I24" i="1"/>
  <c r="D24" i="1" s="1"/>
  <c r="I25" i="1"/>
  <c r="I27" i="1"/>
  <c r="I28" i="1"/>
  <c r="I30" i="1"/>
  <c r="D30" i="1" s="1"/>
  <c r="I31" i="1"/>
  <c r="I33" i="1"/>
  <c r="I34" i="1"/>
  <c r="I35" i="1"/>
  <c r="D35" i="1" s="1"/>
  <c r="I36" i="1"/>
  <c r="D36" i="1" s="1"/>
  <c r="I37" i="1"/>
  <c r="I39" i="1"/>
  <c r="I40" i="1"/>
  <c r="I41" i="1"/>
  <c r="D41" i="1" s="1"/>
  <c r="F41" i="1" s="1"/>
  <c r="I42" i="1"/>
  <c r="D42" i="1" s="1"/>
  <c r="T42" i="1" s="1"/>
  <c r="I43" i="1"/>
  <c r="I45" i="1"/>
  <c r="I46" i="1"/>
  <c r="I47" i="1"/>
  <c r="D47" i="1" s="1"/>
  <c r="F47" i="1" s="1"/>
  <c r="I48" i="1"/>
  <c r="D48" i="1" s="1"/>
  <c r="I49" i="1"/>
  <c r="D49" i="1" s="1"/>
  <c r="F12" i="1"/>
  <c r="F17" i="1"/>
  <c r="F18" i="1"/>
  <c r="F24" i="1"/>
  <c r="F27" i="1"/>
  <c r="F28" i="1"/>
  <c r="F30" i="1"/>
  <c r="F36" i="1"/>
  <c r="F40" i="1"/>
  <c r="F48" i="1"/>
  <c r="E8" i="1"/>
  <c r="D8" i="1" s="1"/>
  <c r="E9" i="1"/>
  <c r="E10" i="1"/>
  <c r="E11" i="1"/>
  <c r="E12" i="1"/>
  <c r="E13" i="1"/>
  <c r="E14" i="1"/>
  <c r="D14" i="1" s="1"/>
  <c r="E15" i="1"/>
  <c r="E16" i="1"/>
  <c r="D16" i="1" s="1"/>
  <c r="E17" i="1"/>
  <c r="E18" i="1"/>
  <c r="E19" i="1"/>
  <c r="E20" i="1"/>
  <c r="D20" i="1" s="1"/>
  <c r="E21" i="1"/>
  <c r="E22" i="1"/>
  <c r="E23" i="1"/>
  <c r="E24" i="1"/>
  <c r="E25" i="1"/>
  <c r="E26" i="1"/>
  <c r="D26" i="1" s="1"/>
  <c r="E27" i="1"/>
  <c r="E28" i="1"/>
  <c r="E29" i="1"/>
  <c r="E30" i="1"/>
  <c r="E31" i="1"/>
  <c r="E32" i="1"/>
  <c r="D32" i="1" s="1"/>
  <c r="E33" i="1"/>
  <c r="E34" i="1"/>
  <c r="D34" i="1" s="1"/>
  <c r="E35" i="1"/>
  <c r="E36" i="1"/>
  <c r="E37" i="1"/>
  <c r="E38" i="1"/>
  <c r="D38" i="1" s="1"/>
  <c r="E39" i="1"/>
  <c r="E40" i="1"/>
  <c r="E41" i="1"/>
  <c r="E42" i="1"/>
  <c r="E43" i="1"/>
  <c r="E44" i="1"/>
  <c r="D44" i="1" s="1"/>
  <c r="E45" i="1"/>
  <c r="E46" i="1"/>
  <c r="E47" i="1"/>
  <c r="E48" i="1"/>
  <c r="E49" i="1"/>
  <c r="E50" i="1"/>
  <c r="D50" i="1" s="1"/>
  <c r="D9" i="1"/>
  <c r="D10" i="1"/>
  <c r="F10" i="1" s="1"/>
  <c r="D13" i="1"/>
  <c r="D15" i="1"/>
  <c r="L15" i="1" s="1"/>
  <c r="D19" i="1"/>
  <c r="D21" i="1"/>
  <c r="D22" i="1"/>
  <c r="N22" i="1" s="1"/>
  <c r="D25" i="1"/>
  <c r="D27" i="1"/>
  <c r="D28" i="1"/>
  <c r="D31" i="1"/>
  <c r="D33" i="1"/>
  <c r="D37" i="1"/>
  <c r="D39" i="1"/>
  <c r="D40" i="1"/>
  <c r="N40" i="1" s="1"/>
  <c r="D43" i="1"/>
  <c r="D45" i="1"/>
  <c r="D46" i="1"/>
  <c r="T44" i="1" l="1"/>
  <c r="N44" i="1"/>
  <c r="L44" i="1"/>
  <c r="F44" i="1"/>
  <c r="J44" i="1"/>
  <c r="T32" i="1"/>
  <c r="F32" i="1"/>
  <c r="N32" i="1"/>
  <c r="L32" i="1"/>
  <c r="J32" i="1"/>
  <c r="T26" i="1"/>
  <c r="N26" i="1"/>
  <c r="L26" i="1"/>
  <c r="F26" i="1"/>
  <c r="J26" i="1"/>
  <c r="T8" i="1"/>
  <c r="F8" i="1"/>
  <c r="N8" i="1"/>
  <c r="L8" i="1"/>
  <c r="J8" i="1"/>
  <c r="N49" i="1"/>
  <c r="L49" i="1"/>
  <c r="J49" i="1"/>
  <c r="T49" i="1"/>
  <c r="F49" i="1"/>
  <c r="T34" i="1"/>
  <c r="L34" i="1"/>
  <c r="J34" i="1"/>
  <c r="F34" i="1"/>
  <c r="N34" i="1"/>
  <c r="T16" i="1"/>
  <c r="L16" i="1"/>
  <c r="J16" i="1"/>
  <c r="N16" i="1"/>
  <c r="F16" i="1"/>
  <c r="T38" i="1"/>
  <c r="N38" i="1"/>
  <c r="L38" i="1"/>
  <c r="F38" i="1"/>
  <c r="J38" i="1"/>
  <c r="T14" i="1"/>
  <c r="N14" i="1"/>
  <c r="L14" i="1"/>
  <c r="F14" i="1"/>
  <c r="J14" i="1"/>
  <c r="T50" i="1"/>
  <c r="F50" i="1"/>
  <c r="N50" i="1"/>
  <c r="L50" i="1"/>
  <c r="J50" i="1"/>
  <c r="F20" i="1"/>
  <c r="N20" i="1"/>
  <c r="L20" i="1"/>
  <c r="T20" i="1"/>
  <c r="J20" i="1"/>
  <c r="T33" i="1"/>
  <c r="F33" i="1"/>
  <c r="N33" i="1"/>
  <c r="J33" i="1"/>
  <c r="J35" i="1"/>
  <c r="T35" i="1"/>
  <c r="N35" i="1"/>
  <c r="L35" i="1"/>
  <c r="N48" i="1"/>
  <c r="L48" i="1"/>
  <c r="J48" i="1"/>
  <c r="N48" i="2"/>
  <c r="N36" i="2"/>
  <c r="N18" i="2"/>
  <c r="T39" i="1"/>
  <c r="F39" i="1"/>
  <c r="N39" i="1"/>
  <c r="J39" i="1"/>
  <c r="T21" i="1"/>
  <c r="N21" i="1"/>
  <c r="J21" i="1"/>
  <c r="F35" i="1"/>
  <c r="L29" i="1"/>
  <c r="J29" i="1"/>
  <c r="T29" i="1"/>
  <c r="N29" i="1"/>
  <c r="J46" i="1"/>
  <c r="T46" i="1"/>
  <c r="L46" i="1"/>
  <c r="T45" i="1"/>
  <c r="F45" i="1"/>
  <c r="N45" i="1"/>
  <c r="J45" i="1"/>
  <c r="T27" i="1"/>
  <c r="N27" i="1"/>
  <c r="J27" i="1"/>
  <c r="N19" i="1"/>
  <c r="L19" i="1"/>
  <c r="J19" i="1"/>
  <c r="T19" i="1"/>
  <c r="F19" i="1"/>
  <c r="F22" i="1"/>
  <c r="L30" i="1"/>
  <c r="J30" i="1"/>
  <c r="N30" i="1"/>
  <c r="N12" i="1"/>
  <c r="L12" i="1"/>
  <c r="J12" i="1"/>
  <c r="L39" i="1"/>
  <c r="N10" i="1"/>
  <c r="F29" i="1"/>
  <c r="F21" i="1"/>
  <c r="N36" i="1"/>
  <c r="L36" i="1"/>
  <c r="J36" i="1"/>
  <c r="L33" i="1"/>
  <c r="D50" i="2"/>
  <c r="D44" i="2"/>
  <c r="D38" i="2"/>
  <c r="D32" i="2"/>
  <c r="D26" i="2"/>
  <c r="D20" i="2"/>
  <c r="D14" i="2"/>
  <c r="D8" i="2"/>
  <c r="N43" i="1"/>
  <c r="L43" i="1"/>
  <c r="J43" i="1"/>
  <c r="T43" i="1"/>
  <c r="F43" i="1"/>
  <c r="L42" i="1"/>
  <c r="J42" i="1"/>
  <c r="N42" i="1"/>
  <c r="L41" i="1"/>
  <c r="J41" i="1"/>
  <c r="T41" i="1"/>
  <c r="N41" i="1"/>
  <c r="N24" i="2"/>
  <c r="J47" i="1"/>
  <c r="T47" i="1"/>
  <c r="N47" i="1"/>
  <c r="L47" i="1"/>
  <c r="N24" i="1"/>
  <c r="L24" i="1"/>
  <c r="J24" i="1"/>
  <c r="L23" i="1"/>
  <c r="J23" i="1"/>
  <c r="T23" i="1"/>
  <c r="N23" i="1"/>
  <c r="J17" i="1"/>
  <c r="T17" i="1"/>
  <c r="N17" i="1"/>
  <c r="L17" i="1"/>
  <c r="D11" i="1"/>
  <c r="T15" i="1"/>
  <c r="F15" i="1"/>
  <c r="N15" i="1"/>
  <c r="J15" i="1"/>
  <c r="T22" i="1"/>
  <c r="L22" i="1"/>
  <c r="J22" i="1"/>
  <c r="N12" i="2"/>
  <c r="N31" i="1"/>
  <c r="L31" i="1"/>
  <c r="J31" i="1"/>
  <c r="T31" i="1"/>
  <c r="F31" i="1"/>
  <c r="J28" i="1"/>
  <c r="T28" i="1"/>
  <c r="L28" i="1"/>
  <c r="F46" i="1"/>
  <c r="F23" i="1"/>
  <c r="N25" i="1"/>
  <c r="L25" i="1"/>
  <c r="J25" i="1"/>
  <c r="T25" i="1"/>
  <c r="F25" i="1"/>
  <c r="L18" i="1"/>
  <c r="J18" i="1"/>
  <c r="N18" i="1"/>
  <c r="T40" i="1"/>
  <c r="L40" i="1"/>
  <c r="J40" i="1"/>
  <c r="N42" i="2"/>
  <c r="N30" i="2"/>
  <c r="N13" i="1"/>
  <c r="L13" i="1"/>
  <c r="J13" i="1"/>
  <c r="T13" i="1"/>
  <c r="F13" i="1"/>
  <c r="J10" i="1"/>
  <c r="T10" i="1"/>
  <c r="L10" i="1"/>
  <c r="N37" i="1"/>
  <c r="L37" i="1"/>
  <c r="J37" i="1"/>
  <c r="T37" i="1"/>
  <c r="F37" i="1"/>
  <c r="T9" i="1"/>
  <c r="F9" i="1"/>
  <c r="N9" i="1"/>
  <c r="J9" i="1"/>
  <c r="F42" i="1"/>
  <c r="N46" i="1"/>
  <c r="T2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11" i="1" l="1"/>
  <c r="T11" i="1"/>
  <c r="N11" i="1"/>
  <c r="L11" i="1"/>
  <c r="F11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<sst xmlns="http://schemas.openxmlformats.org/spreadsheetml/2006/main" count="881" uniqueCount="348">
  <si>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</si>
  <si>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</si>
  <si>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</si>
  <si>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</si>
  <si>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</si>
  <si>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</si>
  <si>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</si>
  <si>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</si>
  <si>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</si>
  <si>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</si>
  <si>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</si>
  <si>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</si>
  <si>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</si>
  <si>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</si>
  <si>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</si>
  <si>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</si>
  <si>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</si>
  <si>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</si>
  <si>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</si>
  <si>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</si>
  <si>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</si>
  <si>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</si>
  <si>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</si>
  <si>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</si>
  <si>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</si>
  <si>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</si>
  <si>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</si>
  <si>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</si>
  <si>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</si>
  <si>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</si>
  <si>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</si>
  <si>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</si>
  <si>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</si>
  <si>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</si>
  <si>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</si>
  <si>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</si>
  <si>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</si>
  <si>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</si>
  <si>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</si>
  <si>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</si>
  <si>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</si>
  <si>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</si>
  <si>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</si>
  <si>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</si>
  <si>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</si>
  <si>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</si>
  <si>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</si>
  <si>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</si>
  <si>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</si>
  <si>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</si>
  <si>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</si>
  <si>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</si>
  <si>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</si>
  <si>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</si>
  <si>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</si>
  <si>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</si>
  <si>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</si>
  <si>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</si>
  <si>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</si>
  <si>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</si>
  <si>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</si>
  <si>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</si>
  <si>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</si>
  <si>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</si>
  <si>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</si>
  <si>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</si>
  <si>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</si>
  <si>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</si>
  <si>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</si>
  <si>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</si>
  <si>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</si>
  <si>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</si>
  <si>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</si>
  <si>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</si>
  <si>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</si>
  <si>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</si>
  <si>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</si>
  <si>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</si>
  <si>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</si>
  <si>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</si>
  <si>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</si>
  <si>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</si>
  <si>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</si>
  <si>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</si>
  <si>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</si>
  <si>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</si>
  <si>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</si>
  <si>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</si>
  <si>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</si>
  <si>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</si>
  <si>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</si>
  <si>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</si>
  <si>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</si>
  <si>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</si>
  <si>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</si>
  <si>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</si>
  <si>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</si>
  <si>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</si>
  <si>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</si>
  <si>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</si>
  <si>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</si>
  <si>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</si>
  <si>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</si>
  <si>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</si>
  <si>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</si>
  <si>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</si>
  <si>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</si>
  <si>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</si>
  <si>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</si>
  <si>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</si>
  <si>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</si>
  <si>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</si>
  <si>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</si>
  <si>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</si>
  <si>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</si>
  <si>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</si>
  <si>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</si>
  <si>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</si>
  <si>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</si>
  <si>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</si>
  <si>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</si>
  <si>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</si>
  <si>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</si>
  <si>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</si>
  <si>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</si>
  <si>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</si>
  <si>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</si>
  <si>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</si>
  <si>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</si>
  <si>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</si>
  <si>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</si>
  <si>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</si>
  <si>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</si>
  <si>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</si>
  <si>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</si>
  <si>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</si>
  <si>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</si>
  <si>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</si>
  <si>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</si>
  <si>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</si>
  <si>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</si>
  <si>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</si>
  <si>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</si>
  <si>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</si>
  <si>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</si>
  <si>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</si>
  <si>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</si>
  <si>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</si>
  <si>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</si>
  <si>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</si>
  <si>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</si>
  <si>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</si>
  <si>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</si>
  <si>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</si>
  <si>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</si>
  <si>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</si>
  <si>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</si>
  <si>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</si>
  <si>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</si>
  <si>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</si>
  <si>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</si>
  <si>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</si>
  <si>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</si>
  <si>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</si>
  <si>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</si>
  <si>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</si>
  <si>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</si>
  <si>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</si>
  <si>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</si>
  <si>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</si>
  <si>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</si>
  <si>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</si>
  <si>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</si>
  <si>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</si>
  <si>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</si>
  <si>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</si>
  <si>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</si>
  <si>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</si>
  <si>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</si>
  <si>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</si>
  <si>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</si>
  <si>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</si>
  <si>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</si>
  <si>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</si>
  <si>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</si>
  <si>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</si>
  <si>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</si>
  <si>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</si>
  <si>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</si>
  <si>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</si>
  <si>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</si>
  <si>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</si>
  <si>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</si>
  <si>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</si>
  <si>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</si>
  <si>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</si>
  <si>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</si>
  <si>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</si>
  <si>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</si>
  <si>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</si>
  <si>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</si>
  <si>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</si>
  <si>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</si>
  <si>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</si>
  <si>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</si>
  <si>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</si>
  <si>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</si>
  <si>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</si>
  <si>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</si>
  <si>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</si>
  <si>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</si>
  <si>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</si>
  <si>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</si>
  <si>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</si>
  <si>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</si>
  <si>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</si>
  <si>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</si>
  <si>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</si>
  <si>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</si>
  <si>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</si>
  <si>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</si>
  <si>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</si>
  <si>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</si>
  <si>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</si>
  <si>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</si>
  <si>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</si>
  <si>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</si>
  <si>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</si>
  <si>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</si>
  <si>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</si>
  <si>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</si>
  <si>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</si>
  <si>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</si>
  <si>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</si>
  <si>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</si>
  <si>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</si>
  <si>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</si>
  <si>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</si>
  <si>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</si>
  <si>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</si>
  <si>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</si>
  <si>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</si>
  <si>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</si>
  <si>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</si>
  <si>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</si>
  <si>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</si>
  <si>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</si>
  <si>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</si>
  <si>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</si>
  <si>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</si>
  <si>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</si>
  <si>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</si>
  <si>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</si>
  <si>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</si>
  <si>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</si>
  <si>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</si>
  <si>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</si>
  <si>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27000</t>
  </si>
  <si>
    <t>水洗化人口等（令和4年度実績）</t>
    <phoneticPr fontId="3"/>
  </si>
  <si>
    <t>し尿処理の状況（令和4年度実績）</t>
    <phoneticPr fontId="3"/>
  </si>
  <si>
    <t>27100</t>
  </si>
  <si>
    <t>大阪市</t>
  </si>
  <si>
    <t/>
  </si>
  <si>
    <t>○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</si>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</sst>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27</v>
      </c>
      <c r="B7" s="108" t="s">
        <v>257</v>
      </c>
      <c r="C7" s="92" t="s">
        <v>199</v>
      </c>
      <c r="D7" s="93">
        <f>+SUM(E7,+I7)</f>
        <v>8810995</v>
      </c>
      <c r="E7" s="93">
        <f>+SUM(G7+H7)</f>
        <v>97602</v>
      </c>
      <c r="F7" s="94">
        <f>IF(D7&gt;0,E7/D7*100,"-")</f>
        <v>1.1077296037507682</v>
      </c>
      <c r="G7" s="93">
        <f>SUM(G$8:G$207)</f>
        <v>97527</v>
      </c>
      <c r="H7" s="93">
        <f>SUM(H$8:H$207)</f>
        <v>75</v>
      </c>
      <c r="I7" s="93">
        <f>+SUM(K7,+M7,O7+P7)</f>
        <v>8713393</v>
      </c>
      <c r="J7" s="94">
        <f>IF(D7&gt;0,I7/D7*100,"-")</f>
        <v>98.892270396249231</v>
      </c>
      <c r="K7" s="93">
        <f>SUM(K$8:K$207)</f>
        <v>8328608</v>
      </c>
      <c r="L7" s="94">
        <f>IF(D7&gt;0,K7/D7*100,"-")</f>
        <v>94.5251699722903</v>
      </c>
      <c r="M7" s="93">
        <f>SUM(M$8:M$207)</f>
        <v>0</v>
      </c>
      <c r="N7" s="94">
        <f>IF(D7&gt;0,M7/D7*100,"-")</f>
        <v>0</v>
      </c>
      <c r="O7" s="91">
        <f>SUM(O$8:O$207)</f>
        <v>696</v>
      </c>
      <c r="P7" s="93">
        <f>SUM(Q7:S7)</f>
        <v>384089</v>
      </c>
      <c r="Q7" s="93">
        <f>SUM(Q$8:Q$207)</f>
        <v>181614</v>
      </c>
      <c r="R7" s="93">
        <f>SUM(R$8:R$207)</f>
        <v>202475</v>
      </c>
      <c r="S7" s="93">
        <f>SUM(S$8:S$207)</f>
        <v>0</v>
      </c>
      <c r="T7" s="94">
        <f>IF(D7&gt;0,P7/D7*100,"-")</f>
        <v>4.3592012025883573</v>
      </c>
      <c r="U7" s="93">
        <f>SUM(U$8:U$207)</f>
        <v>267308</v>
      </c>
      <c r="V7" s="95">
        <f t="shared" ref="V7:AC7" si="0">COUNTIF(V$8:V$207,"○")</f>
        <v>5</v>
      </c>
      <c r="W7" s="95">
        <f t="shared" si="0"/>
        <v>25</v>
      </c>
      <c r="X7" s="95">
        <f t="shared" si="0"/>
        <v>1</v>
      </c>
      <c r="Y7" s="95">
        <f t="shared" si="0"/>
        <v>12</v>
      </c>
      <c r="Z7" s="95">
        <f t="shared" si="0"/>
        <v>1</v>
      </c>
      <c r="AA7" s="95">
        <f t="shared" si="0"/>
        <v>0</v>
      </c>
      <c r="AB7" s="95">
        <f t="shared" si="0"/>
        <v>0</v>
      </c>
      <c r="AC7" s="95">
        <f t="shared" si="0"/>
        <v>42</v>
      </c>
    </row>
    <row r="8" spans="1:31" ht="13.5" customHeight="1">
      <c r="A8" s="85" t="s">
        <v>27</v>
      </c>
      <c r="B8" s="86" t="s">
        <v>260</v>
      </c>
      <c r="C8" s="85" t="s">
        <v>261</v>
      </c>
      <c r="D8" s="87">
        <f>+SUM(E8,+I8)</f>
        <v>2756807</v>
      </c>
      <c r="E8" s="87">
        <f>+SUM(G8+H8)</f>
        <v>54</v>
      </c>
      <c r="F8" s="106">
        <f>IF(D8&gt;0,E8/D8*100,"-")</f>
        <v>1.9587878295433811E-3</v>
      </c>
      <c r="G8" s="87">
        <v>54</v>
      </c>
      <c r="H8" s="87">
        <v>0</v>
      </c>
      <c r="I8" s="87">
        <f>+SUM(K8,+M8,O8+P8)</f>
        <v>2756753</v>
      </c>
      <c r="J8" s="88">
        <f>IF(D8&gt;0,I8/D8*100,"-")</f>
        <v>99.998041212170449</v>
      </c>
      <c r="K8" s="87">
        <v>2756753</v>
      </c>
      <c r="L8" s="88">
        <f>IF(D8&gt;0,K8/D8*100,"-")</f>
        <v>99.998041212170449</v>
      </c>
      <c r="M8" s="87">
        <v>0</v>
      </c>
      <c r="N8" s="88">
        <f>IF(D8&gt;0,M8/D8*100,"-")</f>
        <v>0</v>
      </c>
      <c r="O8" s="87">
        <v>0</v>
      </c>
      <c r="P8" s="87">
        <f>SUM(Q8:S8)</f>
        <v>0</v>
      </c>
      <c r="Q8" s="87">
        <v>0</v>
      </c>
      <c r="R8" s="87">
        <v>0</v>
      </c>
      <c r="S8" s="87">
        <v>0</v>
      </c>
      <c r="T8" s="88">
        <f>IF(D8&gt;0,P8/D8*100,"-")</f>
        <v>0</v>
      </c>
      <c r="U8" s="87">
        <v>152560</v>
      </c>
      <c r="V8" s="85"/>
      <c r="W8" s="85"/>
      <c r="X8" s="85" t="s">
        <v>263</v>
      </c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27</v>
      </c>
      <c r="B9" s="86" t="s">
        <v>264</v>
      </c>
      <c r="C9" s="85" t="s">
        <v>265</v>
      </c>
      <c r="D9" s="87">
        <f>+SUM(E9,+I9)</f>
        <v>822752</v>
      </c>
      <c r="E9" s="87">
        <f>+SUM(G9+H9)</f>
        <v>5779</v>
      </c>
      <c r="F9" s="106">
        <f>IF(D9&gt;0,E9/D9*100,"-")</f>
        <v>0.70239877873283807</v>
      </c>
      <c r="G9" s="87">
        <v>5779</v>
      </c>
      <c r="H9" s="87">
        <v>0</v>
      </c>
      <c r="I9" s="87">
        <f>+SUM(K9,+M9,O9+P9)</f>
        <v>816973</v>
      </c>
      <c r="J9" s="88">
        <f>IF(D9&gt;0,I9/D9*100,"-")</f>
        <v>99.297601221267158</v>
      </c>
      <c r="K9" s="87">
        <v>777693</v>
      </c>
      <c r="L9" s="88">
        <f>IF(D9&gt;0,K9/D9*100,"-")</f>
        <v>94.523380070786828</v>
      </c>
      <c r="M9" s="87">
        <v>0</v>
      </c>
      <c r="N9" s="88">
        <f>IF(D9&gt;0,M9/D9*100,"-")</f>
        <v>0</v>
      </c>
      <c r="O9" s="87">
        <v>0</v>
      </c>
      <c r="P9" s="87">
        <f>SUM(Q9:S9)</f>
        <v>39280</v>
      </c>
      <c r="Q9" s="87">
        <v>26047</v>
      </c>
      <c r="R9" s="87">
        <v>13233</v>
      </c>
      <c r="S9" s="87">
        <v>0</v>
      </c>
      <c r="T9" s="88">
        <f>IF(D9&gt;0,P9/D9*100,"-")</f>
        <v>4.7742211504803391</v>
      </c>
      <c r="U9" s="87">
        <v>16407</v>
      </c>
      <c r="V9" s="85"/>
      <c r="W9" s="85" t="s">
        <v>263</v>
      </c>
      <c r="X9" s="85"/>
      <c r="Y9" s="85"/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27</v>
      </c>
      <c r="B10" s="86" t="s">
        <v>266</v>
      </c>
      <c r="C10" s="85" t="s">
        <v>267</v>
      </c>
      <c r="D10" s="87">
        <f>+SUM(E10,+I10)</f>
        <v>189684</v>
      </c>
      <c r="E10" s="87">
        <f>+SUM(G10+H10)</f>
        <v>5725</v>
      </c>
      <c r="F10" s="106">
        <f>IF(D10&gt;0,E10/D10*100,"-")</f>
        <v>3.0181776006410659</v>
      </c>
      <c r="G10" s="87">
        <v>5725</v>
      </c>
      <c r="H10" s="87">
        <v>0</v>
      </c>
      <c r="I10" s="87">
        <f>+SUM(K10,+M10,O10+P10)</f>
        <v>183959</v>
      </c>
      <c r="J10" s="88">
        <f>IF(D10&gt;0,I10/D10*100,"-")</f>
        <v>96.981822399358933</v>
      </c>
      <c r="K10" s="87">
        <v>169954</v>
      </c>
      <c r="L10" s="88">
        <f>IF(D10&gt;0,K10/D10*100,"-")</f>
        <v>89.598490120410787</v>
      </c>
      <c r="M10" s="87">
        <v>0</v>
      </c>
      <c r="N10" s="88">
        <f>IF(D10&gt;0,M10/D10*100,"-")</f>
        <v>0</v>
      </c>
      <c r="O10" s="87">
        <v>416</v>
      </c>
      <c r="P10" s="87">
        <f>SUM(Q10:S10)</f>
        <v>13589</v>
      </c>
      <c r="Q10" s="87">
        <v>11256</v>
      </c>
      <c r="R10" s="87">
        <v>2333</v>
      </c>
      <c r="S10" s="87">
        <v>0</v>
      </c>
      <c r="T10" s="88">
        <f>IF(D10&gt;0,P10/D10*100,"-")</f>
        <v>7.1640201598447941</v>
      </c>
      <c r="U10" s="87">
        <v>3059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27</v>
      </c>
      <c r="B11" s="86" t="s">
        <v>268</v>
      </c>
      <c r="C11" s="85" t="s">
        <v>269</v>
      </c>
      <c r="D11" s="87">
        <f>+SUM(E11,+I11)</f>
        <v>407692</v>
      </c>
      <c r="E11" s="87">
        <f>+SUM(G11+H11)</f>
        <v>48</v>
      </c>
      <c r="F11" s="106">
        <f>IF(D11&gt;0,E11/D11*100,"-")</f>
        <v>1.1773593791391541E-2</v>
      </c>
      <c r="G11" s="87">
        <v>48</v>
      </c>
      <c r="H11" s="87">
        <v>0</v>
      </c>
      <c r="I11" s="87">
        <f>+SUM(K11,+M11,O11+P11)</f>
        <v>407644</v>
      </c>
      <c r="J11" s="88">
        <f>IF(D11&gt;0,I11/D11*100,"-")</f>
        <v>99.988226406208611</v>
      </c>
      <c r="K11" s="87">
        <v>407166</v>
      </c>
      <c r="L11" s="88">
        <f>IF(D11&gt;0,K11/D11*100,"-")</f>
        <v>99.870981034702666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478</v>
      </c>
      <c r="Q11" s="87">
        <v>478</v>
      </c>
      <c r="R11" s="87">
        <v>0</v>
      </c>
      <c r="S11" s="87">
        <v>0</v>
      </c>
      <c r="T11" s="88">
        <f>IF(D11&gt;0,P11/D11*100,"-")</f>
        <v>0.11724537150594076</v>
      </c>
      <c r="U11" s="87">
        <v>6486</v>
      </c>
      <c r="V11" s="85"/>
      <c r="W11" s="85" t="s">
        <v>263</v>
      </c>
      <c r="X11" s="85"/>
      <c r="Y11" s="85"/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27</v>
      </c>
      <c r="B12" s="86" t="s">
        <v>270</v>
      </c>
      <c r="C12" s="85" t="s">
        <v>271</v>
      </c>
      <c r="D12" s="87">
        <f>+SUM(E12,+I12)</f>
        <v>103378</v>
      </c>
      <c r="E12" s="87">
        <f>+SUM(G12+H12)</f>
        <v>99</v>
      </c>
      <c r="F12" s="106">
        <f>IF(D12&gt;0,E12/D12*100,"-")</f>
        <v>9.5765056394977649E-2</v>
      </c>
      <c r="G12" s="87">
        <v>99</v>
      </c>
      <c r="H12" s="87">
        <v>0</v>
      </c>
      <c r="I12" s="87">
        <f>+SUM(K12,+M12,O12+P12)</f>
        <v>103279</v>
      </c>
      <c r="J12" s="88">
        <f>IF(D12&gt;0,I12/D12*100,"-")</f>
        <v>99.904234943605019</v>
      </c>
      <c r="K12" s="87">
        <v>103243</v>
      </c>
      <c r="L12" s="88">
        <f>IF(D12&gt;0,K12/D12*100,"-")</f>
        <v>99.86941128673412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36</v>
      </c>
      <c r="Q12" s="87">
        <v>25</v>
      </c>
      <c r="R12" s="87">
        <v>11</v>
      </c>
      <c r="S12" s="87">
        <v>0</v>
      </c>
      <c r="T12" s="88">
        <f>IF(D12&gt;0,P12/D12*100,"-")</f>
        <v>3.4823656870900964E-2</v>
      </c>
      <c r="U12" s="87">
        <v>2152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27</v>
      </c>
      <c r="B13" s="86" t="s">
        <v>272</v>
      </c>
      <c r="C13" s="85" t="s">
        <v>273</v>
      </c>
      <c r="D13" s="87">
        <f>+SUM(E13,+I13)</f>
        <v>381238</v>
      </c>
      <c r="E13" s="87">
        <f>+SUM(G13+H13)</f>
        <v>482</v>
      </c>
      <c r="F13" s="106">
        <f>IF(D13&gt;0,E13/D13*100,"-")</f>
        <v>0.12643020895083912</v>
      </c>
      <c r="G13" s="87">
        <v>482</v>
      </c>
      <c r="H13" s="87">
        <v>0</v>
      </c>
      <c r="I13" s="87">
        <f>+SUM(K13,+M13,O13+P13)</f>
        <v>380756</v>
      </c>
      <c r="J13" s="88">
        <f>IF(D13&gt;0,I13/D13*100,"-")</f>
        <v>99.873569791049164</v>
      </c>
      <c r="K13" s="87">
        <v>379565</v>
      </c>
      <c r="L13" s="88">
        <f>IF(D13&gt;0,K13/D13*100,"-")</f>
        <v>99.561166515405077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1191</v>
      </c>
      <c r="Q13" s="87">
        <v>1136</v>
      </c>
      <c r="R13" s="87">
        <v>55</v>
      </c>
      <c r="S13" s="87">
        <v>0</v>
      </c>
      <c r="T13" s="88">
        <f>IF(D13&gt;0,P13/D13*100,"-")</f>
        <v>0.31240327564408582</v>
      </c>
      <c r="U13" s="87">
        <v>6443</v>
      </c>
      <c r="V13" s="85" t="s">
        <v>263</v>
      </c>
      <c r="W13" s="85"/>
      <c r="X13" s="85"/>
      <c r="Y13" s="85"/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27</v>
      </c>
      <c r="B14" s="86" t="s">
        <v>274</v>
      </c>
      <c r="C14" s="85" t="s">
        <v>275</v>
      </c>
      <c r="D14" s="87">
        <f>+SUM(E14,+I14)</f>
        <v>73372</v>
      </c>
      <c r="E14" s="87">
        <f>+SUM(G14+H14)</f>
        <v>935</v>
      </c>
      <c r="F14" s="106">
        <f>IF(D14&gt;0,E14/D14*100,"-")</f>
        <v>1.2743280815569973</v>
      </c>
      <c r="G14" s="87">
        <v>935</v>
      </c>
      <c r="H14" s="87">
        <v>0</v>
      </c>
      <c r="I14" s="87">
        <f>+SUM(K14,+M14,O14+P14)</f>
        <v>72437</v>
      </c>
      <c r="J14" s="88">
        <f>IF(D14&gt;0,I14/D14*100,"-")</f>
        <v>98.725671918442998</v>
      </c>
      <c r="K14" s="87">
        <v>64432</v>
      </c>
      <c r="L14" s="88">
        <f>IF(D14&gt;0,K14/D14*100,"-")</f>
        <v>87.815515455487102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8005</v>
      </c>
      <c r="Q14" s="87">
        <v>6863</v>
      </c>
      <c r="R14" s="87">
        <v>1142</v>
      </c>
      <c r="S14" s="87">
        <v>0</v>
      </c>
      <c r="T14" s="88">
        <f>IF(D14&gt;0,P14/D14*100,"-")</f>
        <v>10.910156462955896</v>
      </c>
      <c r="U14" s="87">
        <v>1502</v>
      </c>
      <c r="V14" s="85"/>
      <c r="W14" s="85"/>
      <c r="X14" s="85"/>
      <c r="Y14" s="85" t="s">
        <v>263</v>
      </c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27</v>
      </c>
      <c r="B15" s="86" t="s">
        <v>276</v>
      </c>
      <c r="C15" s="85" t="s">
        <v>277</v>
      </c>
      <c r="D15" s="87">
        <f>+SUM(E15,+I15)</f>
        <v>348657</v>
      </c>
      <c r="E15" s="87">
        <f>+SUM(G15+H15)</f>
        <v>3792</v>
      </c>
      <c r="F15" s="106">
        <f>IF(D15&gt;0,E15/D15*100,"-")</f>
        <v>1.0876018551183542</v>
      </c>
      <c r="G15" s="87">
        <v>3792</v>
      </c>
      <c r="H15" s="87">
        <v>0</v>
      </c>
      <c r="I15" s="87">
        <f>+SUM(K15,+M15,O15+P15)</f>
        <v>344865</v>
      </c>
      <c r="J15" s="88">
        <f>IF(D15&gt;0,I15/D15*100,"-")</f>
        <v>98.912398144881635</v>
      </c>
      <c r="K15" s="87">
        <v>341003</v>
      </c>
      <c r="L15" s="88">
        <f>IF(D15&gt;0,K15/D15*100,"-")</f>
        <v>97.80471925129855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3862</v>
      </c>
      <c r="Q15" s="87">
        <v>2613</v>
      </c>
      <c r="R15" s="87">
        <v>1249</v>
      </c>
      <c r="S15" s="87">
        <v>0</v>
      </c>
      <c r="T15" s="88">
        <f>IF(D15&gt;0,P15/D15*100,"-")</f>
        <v>1.1076788935830917</v>
      </c>
      <c r="U15" s="87">
        <v>3797</v>
      </c>
      <c r="V15" s="85" t="s">
        <v>263</v>
      </c>
      <c r="W15" s="85"/>
      <c r="X15" s="85"/>
      <c r="Y15" s="85"/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27</v>
      </c>
      <c r="B16" s="86" t="s">
        <v>278</v>
      </c>
      <c r="C16" s="85" t="s">
        <v>279</v>
      </c>
      <c r="D16" s="87">
        <f>+SUM(E16,+I16)</f>
        <v>83378</v>
      </c>
      <c r="E16" s="87">
        <f>+SUM(G16+H16)</f>
        <v>8192</v>
      </c>
      <c r="F16" s="106">
        <f>IF(D16&gt;0,E16/D16*100,"-")</f>
        <v>9.8251337283216191</v>
      </c>
      <c r="G16" s="87">
        <v>8192</v>
      </c>
      <c r="H16" s="87">
        <v>0</v>
      </c>
      <c r="I16" s="87">
        <f>+SUM(K16,+M16,O16+P16)</f>
        <v>75186</v>
      </c>
      <c r="J16" s="88">
        <f>IF(D16&gt;0,I16/D16*100,"-")</f>
        <v>90.174866271678383</v>
      </c>
      <c r="K16" s="87">
        <v>47431</v>
      </c>
      <c r="L16" s="88">
        <f>IF(D16&gt;0,K16/D16*100,"-")</f>
        <v>56.886708724123871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27755</v>
      </c>
      <c r="Q16" s="87">
        <v>5434</v>
      </c>
      <c r="R16" s="87">
        <v>22321</v>
      </c>
      <c r="S16" s="87">
        <v>0</v>
      </c>
      <c r="T16" s="88">
        <f>IF(D16&gt;0,P16/D16*100,"-")</f>
        <v>33.288157547554512</v>
      </c>
      <c r="U16" s="87">
        <v>1282</v>
      </c>
      <c r="V16" s="85"/>
      <c r="W16" s="85"/>
      <c r="X16" s="85"/>
      <c r="Y16" s="85" t="s">
        <v>263</v>
      </c>
      <c r="Z16" s="85"/>
      <c r="AA16" s="85"/>
      <c r="AB16" s="85"/>
      <c r="AC16" s="85" t="s">
        <v>263</v>
      </c>
      <c r="AD16" s="184" t="s">
        <v>262</v>
      </c>
    </row>
    <row r="17" spans="1:30" ht="13.5" customHeight="1">
      <c r="A17" s="85" t="s">
        <v>27</v>
      </c>
      <c r="B17" s="86" t="s">
        <v>280</v>
      </c>
      <c r="C17" s="85" t="s">
        <v>281</v>
      </c>
      <c r="D17" s="87">
        <f>+SUM(E17,+I17)</f>
        <v>142225</v>
      </c>
      <c r="E17" s="87">
        <f>+SUM(G17+H17)</f>
        <v>0</v>
      </c>
      <c r="F17" s="106">
        <f>IF(D17&gt;0,E17/D17*100,"-")</f>
        <v>0</v>
      </c>
      <c r="G17" s="87">
        <v>0</v>
      </c>
      <c r="H17" s="87">
        <v>0</v>
      </c>
      <c r="I17" s="87">
        <f>+SUM(K17,+M17,O17+P17)</f>
        <v>142225</v>
      </c>
      <c r="J17" s="88">
        <f>IF(D17&gt;0,I17/D17*100,"-")</f>
        <v>100</v>
      </c>
      <c r="K17" s="87">
        <v>142225</v>
      </c>
      <c r="L17" s="88">
        <f>IF(D17&gt;0,K17/D17*100,"-")</f>
        <v>100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0</v>
      </c>
      <c r="Q17" s="87">
        <v>0</v>
      </c>
      <c r="R17" s="87">
        <v>0</v>
      </c>
      <c r="S17" s="87">
        <v>0</v>
      </c>
      <c r="T17" s="88">
        <f>IF(D17&gt;0,P17/D17*100,"-")</f>
        <v>0</v>
      </c>
      <c r="U17" s="87">
        <v>2787</v>
      </c>
      <c r="V17" s="85"/>
      <c r="W17" s="85"/>
      <c r="X17" s="85"/>
      <c r="Y17" s="85" t="s">
        <v>263</v>
      </c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27</v>
      </c>
      <c r="B18" s="86" t="s">
        <v>282</v>
      </c>
      <c r="C18" s="85" t="s">
        <v>283</v>
      </c>
      <c r="D18" s="87">
        <f>+SUM(E18,+I18)</f>
        <v>396954</v>
      </c>
      <c r="E18" s="87">
        <f>+SUM(G18+H18)</f>
        <v>1499</v>
      </c>
      <c r="F18" s="106">
        <f>IF(D18&gt;0,E18/D18*100,"-")</f>
        <v>0.37762561908936548</v>
      </c>
      <c r="G18" s="87">
        <v>1499</v>
      </c>
      <c r="H18" s="87">
        <v>0</v>
      </c>
      <c r="I18" s="87">
        <f>+SUM(K18,+M18,O18+P18)</f>
        <v>395455</v>
      </c>
      <c r="J18" s="88">
        <f>IF(D18&gt;0,I18/D18*100,"-")</f>
        <v>99.622374380910642</v>
      </c>
      <c r="K18" s="87">
        <v>377670</v>
      </c>
      <c r="L18" s="88">
        <f>IF(D18&gt;0,K18/D18*100,"-")</f>
        <v>95.14200637857283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17785</v>
      </c>
      <c r="Q18" s="87">
        <v>4072</v>
      </c>
      <c r="R18" s="87">
        <v>13713</v>
      </c>
      <c r="S18" s="87">
        <v>0</v>
      </c>
      <c r="T18" s="88">
        <f>IF(D18&gt;0,P18/D18*100,"-")</f>
        <v>4.4803680023378023</v>
      </c>
      <c r="U18" s="87">
        <v>5483</v>
      </c>
      <c r="V18" s="85"/>
      <c r="W18" s="85" t="s">
        <v>263</v>
      </c>
      <c r="X18" s="85"/>
      <c r="Y18" s="85"/>
      <c r="Z18" s="85"/>
      <c r="AA18" s="85"/>
      <c r="AB18" s="85"/>
      <c r="AC18" s="85" t="s">
        <v>263</v>
      </c>
      <c r="AD18" s="184" t="s">
        <v>262</v>
      </c>
    </row>
    <row r="19" spans="1:30" ht="13.5" customHeight="1">
      <c r="A19" s="85" t="s">
        <v>27</v>
      </c>
      <c r="B19" s="86" t="s">
        <v>284</v>
      </c>
      <c r="C19" s="85" t="s">
        <v>285</v>
      </c>
      <c r="D19" s="87">
        <f>+SUM(E19,+I19)</f>
        <v>284536</v>
      </c>
      <c r="E19" s="87">
        <f>+SUM(G19+H19)</f>
        <v>1064</v>
      </c>
      <c r="F19" s="106">
        <f>IF(D19&gt;0,E19/D19*100,"-")</f>
        <v>0.37394213737453258</v>
      </c>
      <c r="G19" s="87">
        <v>1064</v>
      </c>
      <c r="H19" s="87">
        <v>0</v>
      </c>
      <c r="I19" s="87">
        <f>+SUM(K19,+M19,O19+P19)</f>
        <v>283472</v>
      </c>
      <c r="J19" s="88">
        <f>IF(D19&gt;0,I19/D19*100,"-")</f>
        <v>99.626057862625473</v>
      </c>
      <c r="K19" s="87">
        <v>280251</v>
      </c>
      <c r="L19" s="88">
        <f>IF(D19&gt;0,K19/D19*100,"-")</f>
        <v>98.494039418562153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3221</v>
      </c>
      <c r="Q19" s="87">
        <v>2060</v>
      </c>
      <c r="R19" s="87">
        <v>1161</v>
      </c>
      <c r="S19" s="87">
        <v>0</v>
      </c>
      <c r="T19" s="88">
        <f>IF(D19&gt;0,P19/D19*100,"-")</f>
        <v>1.1320184440633172</v>
      </c>
      <c r="U19" s="87">
        <v>4050</v>
      </c>
      <c r="V19" s="85"/>
      <c r="W19" s="85" t="s">
        <v>263</v>
      </c>
      <c r="X19" s="85"/>
      <c r="Y19" s="85"/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27</v>
      </c>
      <c r="B20" s="86" t="s">
        <v>286</v>
      </c>
      <c r="C20" s="85" t="s">
        <v>287</v>
      </c>
      <c r="D20" s="87">
        <f>+SUM(E20,+I20)</f>
        <v>262371</v>
      </c>
      <c r="E20" s="87">
        <f>+SUM(G20+H20)</f>
        <v>6914</v>
      </c>
      <c r="F20" s="106">
        <f>IF(D20&gt;0,E20/D20*100,"-")</f>
        <v>2.6351997743653071</v>
      </c>
      <c r="G20" s="87">
        <v>6914</v>
      </c>
      <c r="H20" s="87">
        <v>0</v>
      </c>
      <c r="I20" s="87">
        <f>+SUM(K20,+M20,O20+P20)</f>
        <v>255457</v>
      </c>
      <c r="J20" s="88">
        <f>IF(D20&gt;0,I20/D20*100,"-")</f>
        <v>97.364800225634696</v>
      </c>
      <c r="K20" s="87">
        <v>225313</v>
      </c>
      <c r="L20" s="88">
        <f>IF(D20&gt;0,K20/D20*100,"-")</f>
        <v>85.875725594673185</v>
      </c>
      <c r="M20" s="87">
        <v>0</v>
      </c>
      <c r="N20" s="88">
        <f>IF(D20&gt;0,M20/D20*100,"-")</f>
        <v>0</v>
      </c>
      <c r="O20" s="87">
        <v>0</v>
      </c>
      <c r="P20" s="87">
        <f>SUM(Q20:S20)</f>
        <v>30144</v>
      </c>
      <c r="Q20" s="87">
        <v>21241</v>
      </c>
      <c r="R20" s="87">
        <v>8903</v>
      </c>
      <c r="S20" s="87">
        <v>0</v>
      </c>
      <c r="T20" s="88">
        <f>IF(D20&gt;0,P20/D20*100,"-")</f>
        <v>11.489074630961502</v>
      </c>
      <c r="U20" s="87">
        <v>7979</v>
      </c>
      <c r="V20" s="85"/>
      <c r="W20" s="85" t="s">
        <v>263</v>
      </c>
      <c r="X20" s="85"/>
      <c r="Y20" s="85"/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27</v>
      </c>
      <c r="B21" s="86" t="s">
        <v>288</v>
      </c>
      <c r="C21" s="85" t="s">
        <v>289</v>
      </c>
      <c r="D21" s="87">
        <f>+SUM(E21,+I21)</f>
        <v>98621</v>
      </c>
      <c r="E21" s="87">
        <f>+SUM(G21+H21)</f>
        <v>10505</v>
      </c>
      <c r="F21" s="106">
        <f>IF(D21&gt;0,E21/D21*100,"-")</f>
        <v>10.651889556990904</v>
      </c>
      <c r="G21" s="87">
        <v>10505</v>
      </c>
      <c r="H21" s="87">
        <v>0</v>
      </c>
      <c r="I21" s="87">
        <f>+SUM(K21,+M21,O21+P21)</f>
        <v>88116</v>
      </c>
      <c r="J21" s="88">
        <f>IF(D21&gt;0,I21/D21*100,"-")</f>
        <v>89.348110443009105</v>
      </c>
      <c r="K21" s="87">
        <v>39159</v>
      </c>
      <c r="L21" s="88">
        <f>IF(D21&gt;0,K21/D21*100,"-")</f>
        <v>39.706553370985901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48957</v>
      </c>
      <c r="Q21" s="87">
        <v>6292</v>
      </c>
      <c r="R21" s="87">
        <v>42665</v>
      </c>
      <c r="S21" s="87">
        <v>0</v>
      </c>
      <c r="T21" s="88">
        <f>IF(D21&gt;0,P21/D21*100,"-")</f>
        <v>49.641557072023204</v>
      </c>
      <c r="U21" s="87">
        <v>2068</v>
      </c>
      <c r="V21" s="85"/>
      <c r="W21" s="85"/>
      <c r="X21" s="85"/>
      <c r="Y21" s="85" t="s">
        <v>263</v>
      </c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27</v>
      </c>
      <c r="B22" s="86" t="s">
        <v>290</v>
      </c>
      <c r="C22" s="85" t="s">
        <v>291</v>
      </c>
      <c r="D22" s="87">
        <f>+SUM(E22,+I22)</f>
        <v>107716</v>
      </c>
      <c r="E22" s="87">
        <f>+SUM(G22+H22)</f>
        <v>2004</v>
      </c>
      <c r="F22" s="106">
        <f>IF(D22&gt;0,E22/D22*100,"-")</f>
        <v>1.8604478443313901</v>
      </c>
      <c r="G22" s="87">
        <v>2004</v>
      </c>
      <c r="H22" s="87">
        <v>0</v>
      </c>
      <c r="I22" s="87">
        <f>+SUM(K22,+M22,O22+P22)</f>
        <v>105712</v>
      </c>
      <c r="J22" s="88">
        <f>IF(D22&gt;0,I22/D22*100,"-")</f>
        <v>98.139552155668611</v>
      </c>
      <c r="K22" s="87">
        <v>96426</v>
      </c>
      <c r="L22" s="88">
        <f>IF(D22&gt;0,K22/D22*100,"-")</f>
        <v>89.518734449849603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9286</v>
      </c>
      <c r="Q22" s="87">
        <v>3421</v>
      </c>
      <c r="R22" s="87">
        <v>5865</v>
      </c>
      <c r="S22" s="87">
        <v>0</v>
      </c>
      <c r="T22" s="88">
        <f>IF(D22&gt;0,P22/D22*100,"-")</f>
        <v>8.6208177058190056</v>
      </c>
      <c r="U22" s="87">
        <v>2002</v>
      </c>
      <c r="V22" s="85"/>
      <c r="W22" s="85" t="s">
        <v>263</v>
      </c>
      <c r="X22" s="85"/>
      <c r="Y22" s="85"/>
      <c r="Z22" s="85"/>
      <c r="AA22" s="85"/>
      <c r="AB22" s="85"/>
      <c r="AC22" s="85" t="s">
        <v>263</v>
      </c>
      <c r="AD22" s="184" t="s">
        <v>262</v>
      </c>
    </row>
    <row r="23" spans="1:30" ht="13.5" customHeight="1">
      <c r="A23" s="85" t="s">
        <v>27</v>
      </c>
      <c r="B23" s="86" t="s">
        <v>292</v>
      </c>
      <c r="C23" s="85" t="s">
        <v>293</v>
      </c>
      <c r="D23" s="87">
        <f>+SUM(E23,+I23)</f>
        <v>226693</v>
      </c>
      <c r="E23" s="87">
        <f>+SUM(G23+H23)</f>
        <v>314</v>
      </c>
      <c r="F23" s="106">
        <f>IF(D23&gt;0,E23/D23*100,"-")</f>
        <v>0.13851331977608486</v>
      </c>
      <c r="G23" s="87">
        <v>314</v>
      </c>
      <c r="H23" s="87">
        <v>0</v>
      </c>
      <c r="I23" s="87">
        <f>+SUM(K23,+M23,O23+P23)</f>
        <v>226379</v>
      </c>
      <c r="J23" s="88">
        <f>IF(D23&gt;0,I23/D23*100,"-")</f>
        <v>99.861486680223905</v>
      </c>
      <c r="K23" s="87">
        <v>223157</v>
      </c>
      <c r="L23" s="88">
        <f>IF(D23&gt;0,K23/D23*100,"-")</f>
        <v>98.440181214241278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3222</v>
      </c>
      <c r="Q23" s="87">
        <v>1827</v>
      </c>
      <c r="R23" s="87">
        <v>1395</v>
      </c>
      <c r="S23" s="87">
        <v>0</v>
      </c>
      <c r="T23" s="88">
        <f>IF(D23&gt;0,P23/D23*100,"-")</f>
        <v>1.4213054659826285</v>
      </c>
      <c r="U23" s="87">
        <v>3319</v>
      </c>
      <c r="V23" s="85"/>
      <c r="W23" s="85" t="s">
        <v>263</v>
      </c>
      <c r="X23" s="85"/>
      <c r="Y23" s="85"/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27</v>
      </c>
      <c r="B24" s="86" t="s">
        <v>294</v>
      </c>
      <c r="C24" s="85" t="s">
        <v>295</v>
      </c>
      <c r="D24" s="87">
        <f>+SUM(E24,+I24)</f>
        <v>100792</v>
      </c>
      <c r="E24" s="87">
        <f>+SUM(G24+H24)</f>
        <v>2626</v>
      </c>
      <c r="F24" s="106">
        <f>IF(D24&gt;0,E24/D24*100,"-")</f>
        <v>2.6053655051988254</v>
      </c>
      <c r="G24" s="87">
        <v>2623</v>
      </c>
      <c r="H24" s="87">
        <v>3</v>
      </c>
      <c r="I24" s="87">
        <f>+SUM(K24,+M24,O24+P24)</f>
        <v>98166</v>
      </c>
      <c r="J24" s="88">
        <f>IF(D24&gt;0,I24/D24*100,"-")</f>
        <v>97.394634494801181</v>
      </c>
      <c r="K24" s="87">
        <v>91369</v>
      </c>
      <c r="L24" s="88">
        <f>IF(D24&gt;0,K24/D24*100,"-")</f>
        <v>90.651043733629649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6797</v>
      </c>
      <c r="Q24" s="87">
        <v>2159</v>
      </c>
      <c r="R24" s="87">
        <v>4638</v>
      </c>
      <c r="S24" s="87">
        <v>0</v>
      </c>
      <c r="T24" s="88">
        <f>IF(D24&gt;0,P24/D24*100,"-")</f>
        <v>6.7435907611715207</v>
      </c>
      <c r="U24" s="87">
        <v>838</v>
      </c>
      <c r="V24" s="85"/>
      <c r="W24" s="85" t="s">
        <v>263</v>
      </c>
      <c r="X24" s="85"/>
      <c r="Y24" s="85"/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27</v>
      </c>
      <c r="B25" s="86" t="s">
        <v>296</v>
      </c>
      <c r="C25" s="85" t="s">
        <v>297</v>
      </c>
      <c r="D25" s="87">
        <f>+SUM(E25,+I25)</f>
        <v>117100</v>
      </c>
      <c r="E25" s="87">
        <f>+SUM(G25+H25)</f>
        <v>2675</v>
      </c>
      <c r="F25" s="106">
        <f>IF(D25&gt;0,E25/D25*100,"-")</f>
        <v>2.2843723313407347</v>
      </c>
      <c r="G25" s="87">
        <v>2675</v>
      </c>
      <c r="H25" s="87">
        <v>0</v>
      </c>
      <c r="I25" s="87">
        <f>+SUM(K25,+M25,O25+P25)</f>
        <v>114425</v>
      </c>
      <c r="J25" s="88">
        <f>IF(D25&gt;0,I25/D25*100,"-")</f>
        <v>97.715627668659266</v>
      </c>
      <c r="K25" s="87">
        <v>106866</v>
      </c>
      <c r="L25" s="88">
        <f>IF(D25&gt;0,K25/D25*100,"-")</f>
        <v>91.260461144321098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7559</v>
      </c>
      <c r="Q25" s="87">
        <v>5305</v>
      </c>
      <c r="R25" s="87">
        <v>2254</v>
      </c>
      <c r="S25" s="87">
        <v>0</v>
      </c>
      <c r="T25" s="88">
        <f>IF(D25&gt;0,P25/D25*100,"-")</f>
        <v>6.4551665243381722</v>
      </c>
      <c r="U25" s="87">
        <v>2046</v>
      </c>
      <c r="V25" s="85"/>
      <c r="W25" s="85"/>
      <c r="X25" s="85"/>
      <c r="Y25" s="85" t="s">
        <v>263</v>
      </c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27</v>
      </c>
      <c r="B26" s="86" t="s">
        <v>298</v>
      </c>
      <c r="C26" s="85" t="s">
        <v>299</v>
      </c>
      <c r="D26" s="87">
        <f>+SUM(E26,+I26)</f>
        <v>117551</v>
      </c>
      <c r="E26" s="87">
        <f>+SUM(G26+H26)</f>
        <v>544</v>
      </c>
      <c r="F26" s="106">
        <f>IF(D26&gt;0,E26/D26*100,"-")</f>
        <v>0.46277785812115591</v>
      </c>
      <c r="G26" s="87">
        <v>544</v>
      </c>
      <c r="H26" s="87">
        <v>0</v>
      </c>
      <c r="I26" s="87">
        <f>+SUM(K26,+M26,O26+P26)</f>
        <v>117007</v>
      </c>
      <c r="J26" s="88">
        <f>IF(D26&gt;0,I26/D26*100,"-")</f>
        <v>99.537222141878843</v>
      </c>
      <c r="K26" s="87">
        <v>117007</v>
      </c>
      <c r="L26" s="88">
        <f>IF(D26&gt;0,K26/D26*100,"-")</f>
        <v>99.537222141878843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0</v>
      </c>
      <c r="Q26" s="87">
        <v>0</v>
      </c>
      <c r="R26" s="87">
        <v>0</v>
      </c>
      <c r="S26" s="87">
        <v>0</v>
      </c>
      <c r="T26" s="88">
        <f>IF(D26&gt;0,P26/D26*100,"-")</f>
        <v>0</v>
      </c>
      <c r="U26" s="87">
        <v>2930</v>
      </c>
      <c r="V26" s="85"/>
      <c r="W26" s="85" t="s">
        <v>263</v>
      </c>
      <c r="X26" s="85"/>
      <c r="Y26" s="85"/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27</v>
      </c>
      <c r="B27" s="86" t="s">
        <v>300</v>
      </c>
      <c r="C27" s="85" t="s">
        <v>301</v>
      </c>
      <c r="D27" s="87">
        <f>+SUM(E27,+I27)</f>
        <v>183214</v>
      </c>
      <c r="E27" s="87">
        <f>+SUM(G27+H27)</f>
        <v>7767</v>
      </c>
      <c r="F27" s="106">
        <f>IF(D27&gt;0,E27/D27*100,"-")</f>
        <v>4.2393048566157612</v>
      </c>
      <c r="G27" s="87">
        <v>7767</v>
      </c>
      <c r="H27" s="87">
        <v>0</v>
      </c>
      <c r="I27" s="87">
        <f>+SUM(K27,+M27,O27+P27)</f>
        <v>175447</v>
      </c>
      <c r="J27" s="88">
        <f>IF(D27&gt;0,I27/D27*100,"-")</f>
        <v>95.76069514338424</v>
      </c>
      <c r="K27" s="87">
        <v>147894</v>
      </c>
      <c r="L27" s="88">
        <f>IF(D27&gt;0,K27/D27*100,"-")</f>
        <v>80.721997227286124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27553</v>
      </c>
      <c r="Q27" s="87">
        <v>14533</v>
      </c>
      <c r="R27" s="87">
        <v>13020</v>
      </c>
      <c r="S27" s="87">
        <v>0</v>
      </c>
      <c r="T27" s="88">
        <f>IF(D27&gt;0,P27/D27*100,"-")</f>
        <v>15.038697916098116</v>
      </c>
      <c r="U27" s="87">
        <v>2996</v>
      </c>
      <c r="V27" s="85"/>
      <c r="W27" s="85"/>
      <c r="X27" s="85"/>
      <c r="Y27" s="85" t="s">
        <v>263</v>
      </c>
      <c r="Z27" s="85"/>
      <c r="AA27" s="85"/>
      <c r="AB27" s="85"/>
      <c r="AC27" s="85" t="s">
        <v>263</v>
      </c>
      <c r="AD27" s="184" t="s">
        <v>262</v>
      </c>
    </row>
    <row r="28" spans="1:30" ht="13.5" customHeight="1">
      <c r="A28" s="85" t="s">
        <v>27</v>
      </c>
      <c r="B28" s="86" t="s">
        <v>302</v>
      </c>
      <c r="C28" s="85" t="s">
        <v>303</v>
      </c>
      <c r="D28" s="87">
        <f>+SUM(E28,+I28)</f>
        <v>139019</v>
      </c>
      <c r="E28" s="87">
        <f>+SUM(G28+H28)</f>
        <v>13</v>
      </c>
      <c r="F28" s="106">
        <f>IF(D28&gt;0,E28/D28*100,"-")</f>
        <v>9.3512397585941483E-3</v>
      </c>
      <c r="G28" s="87">
        <v>13</v>
      </c>
      <c r="H28" s="87">
        <v>0</v>
      </c>
      <c r="I28" s="87">
        <f>+SUM(K28,+M28,O28+P28)</f>
        <v>139006</v>
      </c>
      <c r="J28" s="88">
        <f>IF(D28&gt;0,I28/D28*100,"-")</f>
        <v>99.990648760241413</v>
      </c>
      <c r="K28" s="87">
        <v>138969</v>
      </c>
      <c r="L28" s="88">
        <f>IF(D28&gt;0,K28/D28*100,"-")</f>
        <v>99.964033693236175</v>
      </c>
      <c r="M28" s="87">
        <v>0</v>
      </c>
      <c r="N28" s="88">
        <f>IF(D28&gt;0,M28/D28*100,"-")</f>
        <v>0</v>
      </c>
      <c r="O28" s="87">
        <v>0</v>
      </c>
      <c r="P28" s="87">
        <f>SUM(Q28:S28)</f>
        <v>37</v>
      </c>
      <c r="Q28" s="87">
        <v>21</v>
      </c>
      <c r="R28" s="87">
        <v>16</v>
      </c>
      <c r="S28" s="87">
        <v>0</v>
      </c>
      <c r="T28" s="88">
        <f>IF(D28&gt;0,P28/D28*100,"-")</f>
        <v>2.66150670052295E-2</v>
      </c>
      <c r="U28" s="87">
        <v>2851</v>
      </c>
      <c r="V28" s="85" t="s">
        <v>263</v>
      </c>
      <c r="W28" s="85"/>
      <c r="X28" s="85"/>
      <c r="Y28" s="85"/>
      <c r="Z28" s="85"/>
      <c r="AA28" s="85"/>
      <c r="AB28" s="85"/>
      <c r="AC28" s="85" t="s">
        <v>263</v>
      </c>
      <c r="AD28" s="184" t="s">
        <v>262</v>
      </c>
    </row>
    <row r="29" spans="1:30" ht="13.5" customHeight="1">
      <c r="A29" s="85" t="s">
        <v>27</v>
      </c>
      <c r="B29" s="86" t="s">
        <v>304</v>
      </c>
      <c r="C29" s="85" t="s">
        <v>305</v>
      </c>
      <c r="D29" s="87">
        <f>+SUM(E29,+I29)</f>
        <v>67314</v>
      </c>
      <c r="E29" s="87">
        <f>+SUM(G29+H29)</f>
        <v>2317</v>
      </c>
      <c r="F29" s="106">
        <f>IF(D29&gt;0,E29/D29*100,"-")</f>
        <v>3.4420774281724458</v>
      </c>
      <c r="G29" s="87">
        <v>2317</v>
      </c>
      <c r="H29" s="87">
        <v>0</v>
      </c>
      <c r="I29" s="87">
        <f>+SUM(K29,+M29,O29+P29)</f>
        <v>64997</v>
      </c>
      <c r="J29" s="88">
        <f>IF(D29&gt;0,I29/D29*100,"-")</f>
        <v>96.557922571827561</v>
      </c>
      <c r="K29" s="87">
        <v>54601</v>
      </c>
      <c r="L29" s="88">
        <f>IF(D29&gt;0,K29/D29*100,"-")</f>
        <v>81.113884184567837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10396</v>
      </c>
      <c r="Q29" s="87">
        <v>2990</v>
      </c>
      <c r="R29" s="87">
        <v>7406</v>
      </c>
      <c r="S29" s="87">
        <v>0</v>
      </c>
      <c r="T29" s="88">
        <f>IF(D29&gt;0,P29/D29*100,"-")</f>
        <v>15.44403838725971</v>
      </c>
      <c r="U29" s="87">
        <v>1609</v>
      </c>
      <c r="V29" s="85"/>
      <c r="W29" s="85" t="s">
        <v>263</v>
      </c>
      <c r="X29" s="85"/>
      <c r="Y29" s="85"/>
      <c r="Z29" s="85"/>
      <c r="AA29" s="85"/>
      <c r="AB29" s="85"/>
      <c r="AC29" s="85" t="s">
        <v>263</v>
      </c>
      <c r="AD29" s="184" t="s">
        <v>262</v>
      </c>
    </row>
    <row r="30" spans="1:30" ht="13.5" customHeight="1">
      <c r="A30" s="85" t="s">
        <v>27</v>
      </c>
      <c r="B30" s="86" t="s">
        <v>306</v>
      </c>
      <c r="C30" s="85" t="s">
        <v>307</v>
      </c>
      <c r="D30" s="87">
        <f>+SUM(E30,+I30)</f>
        <v>109151</v>
      </c>
      <c r="E30" s="87">
        <f>+SUM(G30+H30)</f>
        <v>3677</v>
      </c>
      <c r="F30" s="106">
        <f>IF(D30&gt;0,E30/D30*100,"-")</f>
        <v>3.3687277258110324</v>
      </c>
      <c r="G30" s="87">
        <v>3677</v>
      </c>
      <c r="H30" s="87">
        <v>0</v>
      </c>
      <c r="I30" s="87">
        <f>+SUM(K30,+M30,O30+P30)</f>
        <v>105474</v>
      </c>
      <c r="J30" s="88">
        <f>IF(D30&gt;0,I30/D30*100,"-")</f>
        <v>96.631272274188973</v>
      </c>
      <c r="K30" s="87">
        <v>80035</v>
      </c>
      <c r="L30" s="88">
        <f>IF(D30&gt;0,K30/D30*100,"-")</f>
        <v>73.325026797738914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25439</v>
      </c>
      <c r="Q30" s="87">
        <v>19318</v>
      </c>
      <c r="R30" s="87">
        <v>6121</v>
      </c>
      <c r="S30" s="87">
        <v>0</v>
      </c>
      <c r="T30" s="88">
        <f>IF(D30&gt;0,P30/D30*100,"-")</f>
        <v>23.306245476450055</v>
      </c>
      <c r="U30" s="87">
        <v>1341</v>
      </c>
      <c r="V30" s="85"/>
      <c r="W30" s="85" t="s">
        <v>263</v>
      </c>
      <c r="X30" s="85"/>
      <c r="Y30" s="85"/>
      <c r="Z30" s="85"/>
      <c r="AA30" s="85"/>
      <c r="AB30" s="85"/>
      <c r="AC30" s="85" t="s">
        <v>263</v>
      </c>
      <c r="AD30" s="184" t="s">
        <v>262</v>
      </c>
    </row>
    <row r="31" spans="1:30" ht="13.5" customHeight="1">
      <c r="A31" s="85" t="s">
        <v>27</v>
      </c>
      <c r="B31" s="86" t="s">
        <v>308</v>
      </c>
      <c r="C31" s="85" t="s">
        <v>309</v>
      </c>
      <c r="D31" s="87">
        <f>+SUM(E31,+I31)</f>
        <v>118158</v>
      </c>
      <c r="E31" s="87">
        <f>+SUM(G31+H31)</f>
        <v>803</v>
      </c>
      <c r="F31" s="106">
        <f>IF(D31&gt;0,E31/D31*100,"-")</f>
        <v>0.67959850369843766</v>
      </c>
      <c r="G31" s="87">
        <v>803</v>
      </c>
      <c r="H31" s="87">
        <v>0</v>
      </c>
      <c r="I31" s="87">
        <f>+SUM(K31,+M31,O31+P31)</f>
        <v>117355</v>
      </c>
      <c r="J31" s="88">
        <f>IF(D31&gt;0,I31/D31*100,"-")</f>
        <v>99.320401496301557</v>
      </c>
      <c r="K31" s="87">
        <v>114578</v>
      </c>
      <c r="L31" s="88">
        <f>IF(D31&gt;0,K31/D31*100,"-")</f>
        <v>96.97015860119501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2777</v>
      </c>
      <c r="Q31" s="87">
        <v>1784</v>
      </c>
      <c r="R31" s="87">
        <v>993</v>
      </c>
      <c r="S31" s="87">
        <v>0</v>
      </c>
      <c r="T31" s="88">
        <f>IF(D31&gt;0,P31/D31*100,"-")</f>
        <v>2.3502428951065522</v>
      </c>
      <c r="U31" s="87">
        <v>3450</v>
      </c>
      <c r="V31" s="85"/>
      <c r="W31" s="85" t="s">
        <v>263</v>
      </c>
      <c r="X31" s="85"/>
      <c r="Y31" s="85"/>
      <c r="Z31" s="85"/>
      <c r="AA31" s="85"/>
      <c r="AB31" s="85"/>
      <c r="AC31" s="85" t="s">
        <v>263</v>
      </c>
      <c r="AD31" s="184" t="s">
        <v>262</v>
      </c>
    </row>
    <row r="32" spans="1:30" ht="13.5" customHeight="1">
      <c r="A32" s="85" t="s">
        <v>27</v>
      </c>
      <c r="B32" s="86" t="s">
        <v>310</v>
      </c>
      <c r="C32" s="85" t="s">
        <v>311</v>
      </c>
      <c r="D32" s="87">
        <f>+SUM(E32,+I32)</f>
        <v>86494</v>
      </c>
      <c r="E32" s="87">
        <f>+SUM(G32+H32)</f>
        <v>284</v>
      </c>
      <c r="F32" s="106">
        <f>IF(D32&gt;0,E32/D32*100,"-")</f>
        <v>0.32834647489999302</v>
      </c>
      <c r="G32" s="87">
        <v>284</v>
      </c>
      <c r="H32" s="87">
        <v>0</v>
      </c>
      <c r="I32" s="87">
        <f>+SUM(K32,+M32,O32+P32)</f>
        <v>86210</v>
      </c>
      <c r="J32" s="88">
        <f>IF(D32&gt;0,I32/D32*100,"-")</f>
        <v>99.671653525100012</v>
      </c>
      <c r="K32" s="87">
        <v>82705</v>
      </c>
      <c r="L32" s="88">
        <f>IF(D32&gt;0,K32/D32*100,"-")</f>
        <v>95.619349319027918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3505</v>
      </c>
      <c r="Q32" s="87">
        <v>3096</v>
      </c>
      <c r="R32" s="87">
        <v>409</v>
      </c>
      <c r="S32" s="87">
        <v>0</v>
      </c>
      <c r="T32" s="88">
        <f>IF(D32&gt;0,P32/D32*100,"-")</f>
        <v>4.0523042060720975</v>
      </c>
      <c r="U32" s="87">
        <v>1719</v>
      </c>
      <c r="V32" s="85"/>
      <c r="W32" s="85" t="s">
        <v>263</v>
      </c>
      <c r="X32" s="85"/>
      <c r="Y32" s="85"/>
      <c r="Z32" s="85"/>
      <c r="AA32" s="85"/>
      <c r="AB32" s="85"/>
      <c r="AC32" s="85" t="s">
        <v>263</v>
      </c>
      <c r="AD32" s="184" t="s">
        <v>262</v>
      </c>
    </row>
    <row r="33" spans="1:30" ht="13.5" customHeight="1">
      <c r="A33" s="85" t="s">
        <v>27</v>
      </c>
      <c r="B33" s="86" t="s">
        <v>312</v>
      </c>
      <c r="C33" s="85" t="s">
        <v>313</v>
      </c>
      <c r="D33" s="87">
        <f>+SUM(E33,+I33)</f>
        <v>57107</v>
      </c>
      <c r="E33" s="87">
        <f>+SUM(G33+H33)</f>
        <v>624</v>
      </c>
      <c r="F33" s="106">
        <f>IF(D33&gt;0,E33/D33*100,"-")</f>
        <v>1.092685660251808</v>
      </c>
      <c r="G33" s="87">
        <v>624</v>
      </c>
      <c r="H33" s="87">
        <v>0</v>
      </c>
      <c r="I33" s="87">
        <f>+SUM(K33,+M33,O33+P33)</f>
        <v>56483</v>
      </c>
      <c r="J33" s="88">
        <f>IF(D33&gt;0,I33/D33*100,"-")</f>
        <v>98.907314339748183</v>
      </c>
      <c r="K33" s="87">
        <v>50351</v>
      </c>
      <c r="L33" s="88">
        <f>IF(D33&gt;0,K33/D33*100,"-")</f>
        <v>88.169576409196765</v>
      </c>
      <c r="M33" s="87">
        <v>0</v>
      </c>
      <c r="N33" s="88">
        <f>IF(D33&gt;0,M33/D33*100,"-")</f>
        <v>0</v>
      </c>
      <c r="O33" s="87">
        <v>0</v>
      </c>
      <c r="P33" s="87">
        <f>SUM(Q33:S33)</f>
        <v>6132</v>
      </c>
      <c r="Q33" s="87">
        <v>5119</v>
      </c>
      <c r="R33" s="87">
        <v>1013</v>
      </c>
      <c r="S33" s="87">
        <v>0</v>
      </c>
      <c r="T33" s="88">
        <f>IF(D33&gt;0,P33/D33*100,"-")</f>
        <v>10.73773793055142</v>
      </c>
      <c r="U33" s="87">
        <v>610</v>
      </c>
      <c r="V33" s="85"/>
      <c r="W33" s="85" t="s">
        <v>263</v>
      </c>
      <c r="X33" s="85"/>
      <c r="Y33" s="85"/>
      <c r="Z33" s="85"/>
      <c r="AA33" s="85"/>
      <c r="AB33" s="85"/>
      <c r="AC33" s="85" t="s">
        <v>263</v>
      </c>
      <c r="AD33" s="184" t="s">
        <v>262</v>
      </c>
    </row>
    <row r="34" spans="1:30" ht="13.5" customHeight="1">
      <c r="A34" s="85" t="s">
        <v>27</v>
      </c>
      <c r="B34" s="86" t="s">
        <v>314</v>
      </c>
      <c r="C34" s="85" t="s">
        <v>315</v>
      </c>
      <c r="D34" s="87">
        <f>+SUM(E34,+I34)</f>
        <v>63427</v>
      </c>
      <c r="E34" s="87">
        <f>+SUM(G34+H34)</f>
        <v>1342</v>
      </c>
      <c r="F34" s="106">
        <f>IF(D34&gt;0,E34/D34*100,"-")</f>
        <v>2.1158181846847555</v>
      </c>
      <c r="G34" s="87">
        <v>1342</v>
      </c>
      <c r="H34" s="87">
        <v>0</v>
      </c>
      <c r="I34" s="87">
        <f>+SUM(K34,+M34,O34+P34)</f>
        <v>62085</v>
      </c>
      <c r="J34" s="88">
        <f>IF(D34&gt;0,I34/D34*100,"-")</f>
        <v>97.884181815315245</v>
      </c>
      <c r="K34" s="87">
        <v>47582</v>
      </c>
      <c r="L34" s="88">
        <f>IF(D34&gt;0,K34/D34*100,"-")</f>
        <v>75.018525233733271</v>
      </c>
      <c r="M34" s="87">
        <v>0</v>
      </c>
      <c r="N34" s="88">
        <f>IF(D34&gt;0,M34/D34*100,"-")</f>
        <v>0</v>
      </c>
      <c r="O34" s="87">
        <v>0</v>
      </c>
      <c r="P34" s="87">
        <f>SUM(Q34:S34)</f>
        <v>14503</v>
      </c>
      <c r="Q34" s="87">
        <v>3388</v>
      </c>
      <c r="R34" s="87">
        <v>11115</v>
      </c>
      <c r="S34" s="87">
        <v>0</v>
      </c>
      <c r="T34" s="88">
        <f>IF(D34&gt;0,P34/D34*100,"-")</f>
        <v>22.865656581581977</v>
      </c>
      <c r="U34" s="87">
        <v>883</v>
      </c>
      <c r="V34" s="85"/>
      <c r="W34" s="85"/>
      <c r="X34" s="85"/>
      <c r="Y34" s="85" t="s">
        <v>263</v>
      </c>
      <c r="Z34" s="85"/>
      <c r="AA34" s="85"/>
      <c r="AB34" s="85"/>
      <c r="AC34" s="85" t="s">
        <v>263</v>
      </c>
      <c r="AD34" s="184" t="s">
        <v>262</v>
      </c>
    </row>
    <row r="35" spans="1:30" ht="13.5" customHeight="1">
      <c r="A35" s="85" t="s">
        <v>27</v>
      </c>
      <c r="B35" s="86" t="s">
        <v>316</v>
      </c>
      <c r="C35" s="85" t="s">
        <v>317</v>
      </c>
      <c r="D35" s="87">
        <f>+SUM(E35,+I35)</f>
        <v>487999</v>
      </c>
      <c r="E35" s="87">
        <f>+SUM(G35+H35)</f>
        <v>2283</v>
      </c>
      <c r="F35" s="106">
        <f>IF(D35&gt;0,E35/D35*100,"-")</f>
        <v>0.46782882751808919</v>
      </c>
      <c r="G35" s="87">
        <v>2283</v>
      </c>
      <c r="H35" s="87">
        <v>0</v>
      </c>
      <c r="I35" s="87">
        <f>+SUM(K35,+M35,O35+P35)</f>
        <v>485716</v>
      </c>
      <c r="J35" s="88">
        <f>IF(D35&gt;0,I35/D35*100,"-")</f>
        <v>99.53217117248191</v>
      </c>
      <c r="K35" s="87">
        <v>477354</v>
      </c>
      <c r="L35" s="88">
        <f>IF(D35&gt;0,K35/D35*100,"-")</f>
        <v>97.818643070989893</v>
      </c>
      <c r="M35" s="87">
        <v>0</v>
      </c>
      <c r="N35" s="88">
        <f>IF(D35&gt;0,M35/D35*100,"-")</f>
        <v>0</v>
      </c>
      <c r="O35" s="87">
        <v>0</v>
      </c>
      <c r="P35" s="87">
        <f>SUM(Q35:S35)</f>
        <v>8362</v>
      </c>
      <c r="Q35" s="87">
        <v>7865</v>
      </c>
      <c r="R35" s="87">
        <v>497</v>
      </c>
      <c r="S35" s="87">
        <v>0</v>
      </c>
      <c r="T35" s="88">
        <f>IF(D35&gt;0,P35/D35*100,"-")</f>
        <v>1.7135281014920112</v>
      </c>
      <c r="U35" s="87">
        <v>19592</v>
      </c>
      <c r="V35" s="85"/>
      <c r="W35" s="85" t="s">
        <v>263</v>
      </c>
      <c r="X35" s="85"/>
      <c r="Y35" s="85"/>
      <c r="Z35" s="85"/>
      <c r="AA35" s="85"/>
      <c r="AB35" s="85"/>
      <c r="AC35" s="85" t="s">
        <v>263</v>
      </c>
      <c r="AD35" s="184" t="s">
        <v>262</v>
      </c>
    </row>
    <row r="36" spans="1:30" ht="13.5" customHeight="1">
      <c r="A36" s="85" t="s">
        <v>27</v>
      </c>
      <c r="B36" s="86" t="s">
        <v>318</v>
      </c>
      <c r="C36" s="85" t="s">
        <v>319</v>
      </c>
      <c r="D36" s="87">
        <f>+SUM(E36,+I36)</f>
        <v>59790</v>
      </c>
      <c r="E36" s="87">
        <f>+SUM(G36+H36)</f>
        <v>5422</v>
      </c>
      <c r="F36" s="106">
        <f>IF(D36&gt;0,E36/D36*100,"-")</f>
        <v>9.0684060879745765</v>
      </c>
      <c r="G36" s="87">
        <v>5422</v>
      </c>
      <c r="H36" s="87">
        <v>0</v>
      </c>
      <c r="I36" s="87">
        <f>+SUM(K36,+M36,O36+P36)</f>
        <v>54368</v>
      </c>
      <c r="J36" s="88">
        <f>IF(D36&gt;0,I36/D36*100,"-")</f>
        <v>90.93159391202542</v>
      </c>
      <c r="K36" s="87">
        <v>34731</v>
      </c>
      <c r="L36" s="88">
        <f>IF(D36&gt;0,K36/D36*100,"-")</f>
        <v>58.08830908178625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19637</v>
      </c>
      <c r="Q36" s="87">
        <v>4149</v>
      </c>
      <c r="R36" s="87">
        <v>15488</v>
      </c>
      <c r="S36" s="87">
        <v>0</v>
      </c>
      <c r="T36" s="88">
        <f>IF(D36&gt;0,P36/D36*100,"-")</f>
        <v>32.84328483023917</v>
      </c>
      <c r="U36" s="87">
        <v>866</v>
      </c>
      <c r="V36" s="85"/>
      <c r="W36" s="85" t="s">
        <v>263</v>
      </c>
      <c r="X36" s="85"/>
      <c r="Y36" s="85"/>
      <c r="Z36" s="85"/>
      <c r="AA36" s="85"/>
      <c r="AB36" s="85"/>
      <c r="AC36" s="85" t="s">
        <v>263</v>
      </c>
      <c r="AD36" s="184" t="s">
        <v>262</v>
      </c>
    </row>
    <row r="37" spans="1:30" ht="13.5" customHeight="1">
      <c r="A37" s="85" t="s">
        <v>27</v>
      </c>
      <c r="B37" s="86" t="s">
        <v>320</v>
      </c>
      <c r="C37" s="85" t="s">
        <v>321</v>
      </c>
      <c r="D37" s="87">
        <f>+SUM(E37,+I37)</f>
        <v>54842</v>
      </c>
      <c r="E37" s="87">
        <f>+SUM(G37+H37)</f>
        <v>115</v>
      </c>
      <c r="F37" s="106">
        <f>IF(D37&gt;0,E37/D37*100,"-")</f>
        <v>0.20969330075489589</v>
      </c>
      <c r="G37" s="87">
        <v>115</v>
      </c>
      <c r="H37" s="87">
        <v>0</v>
      </c>
      <c r="I37" s="87">
        <f>+SUM(K37,+M37,O37+P37)</f>
        <v>54727</v>
      </c>
      <c r="J37" s="88">
        <f>IF(D37&gt;0,I37/D37*100,"-")</f>
        <v>99.790306699245107</v>
      </c>
      <c r="K37" s="87">
        <v>54179</v>
      </c>
      <c r="L37" s="88">
        <f>IF(D37&gt;0,K37/D37*100,"-")</f>
        <v>98.791072535647857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548</v>
      </c>
      <c r="Q37" s="87">
        <v>453</v>
      </c>
      <c r="R37" s="87">
        <v>95</v>
      </c>
      <c r="S37" s="87">
        <v>0</v>
      </c>
      <c r="T37" s="88">
        <f>IF(D37&gt;0,P37/D37*100,"-")</f>
        <v>0.99923416359724293</v>
      </c>
      <c r="U37" s="87">
        <v>642</v>
      </c>
      <c r="V37" s="85"/>
      <c r="W37" s="85" t="s">
        <v>263</v>
      </c>
      <c r="X37" s="85"/>
      <c r="Y37" s="85"/>
      <c r="Z37" s="85"/>
      <c r="AA37" s="85"/>
      <c r="AB37" s="85"/>
      <c r="AC37" s="85" t="s">
        <v>263</v>
      </c>
      <c r="AD37" s="184" t="s">
        <v>262</v>
      </c>
    </row>
    <row r="38" spans="1:30" ht="13.5" customHeight="1">
      <c r="A38" s="85" t="s">
        <v>27</v>
      </c>
      <c r="B38" s="86" t="s">
        <v>322</v>
      </c>
      <c r="C38" s="85" t="s">
        <v>323</v>
      </c>
      <c r="D38" s="87">
        <f>+SUM(E38,+I38)</f>
        <v>77448</v>
      </c>
      <c r="E38" s="87">
        <f>+SUM(G38+H38)</f>
        <v>600</v>
      </c>
      <c r="F38" s="106">
        <f>IF(D38&gt;0,E38/D38*100,"-")</f>
        <v>0.77471335605825842</v>
      </c>
      <c r="G38" s="87">
        <v>600</v>
      </c>
      <c r="H38" s="87">
        <v>0</v>
      </c>
      <c r="I38" s="87">
        <f>+SUM(K38,+M38,O38+P38)</f>
        <v>76848</v>
      </c>
      <c r="J38" s="88">
        <f>IF(D38&gt;0,I38/D38*100,"-")</f>
        <v>99.225286643941743</v>
      </c>
      <c r="K38" s="87">
        <v>73506</v>
      </c>
      <c r="L38" s="88">
        <f>IF(D38&gt;0,K38/D38*100,"-")</f>
        <v>94.910133250697243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3342</v>
      </c>
      <c r="Q38" s="87">
        <v>1669</v>
      </c>
      <c r="R38" s="87">
        <v>1673</v>
      </c>
      <c r="S38" s="87">
        <v>0</v>
      </c>
      <c r="T38" s="88">
        <f>IF(D38&gt;0,P38/D38*100,"-")</f>
        <v>4.3151533932444996</v>
      </c>
      <c r="U38" s="87">
        <v>628</v>
      </c>
      <c r="V38" s="85"/>
      <c r="W38" s="85" t="s">
        <v>263</v>
      </c>
      <c r="X38" s="85"/>
      <c r="Y38" s="85"/>
      <c r="Z38" s="85"/>
      <c r="AA38" s="85"/>
      <c r="AB38" s="85"/>
      <c r="AC38" s="85" t="s">
        <v>263</v>
      </c>
      <c r="AD38" s="184" t="s">
        <v>262</v>
      </c>
    </row>
    <row r="39" spans="1:30" ht="13.5" customHeight="1">
      <c r="A39" s="85" t="s">
        <v>27</v>
      </c>
      <c r="B39" s="86" t="s">
        <v>324</v>
      </c>
      <c r="C39" s="85" t="s">
        <v>325</v>
      </c>
      <c r="D39" s="87">
        <f>+SUM(E39,+I39)</f>
        <v>58322</v>
      </c>
      <c r="E39" s="87">
        <f>+SUM(G39+H39)</f>
        <v>84</v>
      </c>
      <c r="F39" s="106">
        <f>IF(D39&gt;0,E39/D39*100,"-")</f>
        <v>0.14402798257947258</v>
      </c>
      <c r="G39" s="87">
        <v>84</v>
      </c>
      <c r="H39" s="87">
        <v>0</v>
      </c>
      <c r="I39" s="87">
        <f>+SUM(K39,+M39,O39+P39)</f>
        <v>58238</v>
      </c>
      <c r="J39" s="88">
        <f>IF(D39&gt;0,I39/D39*100,"-")</f>
        <v>99.855972017420527</v>
      </c>
      <c r="K39" s="87">
        <v>56673</v>
      </c>
      <c r="L39" s="88">
        <f>IF(D39&gt;0,K39/D39*100,"-")</f>
        <v>97.172593532457725</v>
      </c>
      <c r="M39" s="87">
        <v>0</v>
      </c>
      <c r="N39" s="88">
        <f>IF(D39&gt;0,M39/D39*100,"-")</f>
        <v>0</v>
      </c>
      <c r="O39" s="87">
        <v>0</v>
      </c>
      <c r="P39" s="87">
        <f>SUM(Q39:S39)</f>
        <v>1565</v>
      </c>
      <c r="Q39" s="87">
        <v>964</v>
      </c>
      <c r="R39" s="87">
        <v>601</v>
      </c>
      <c r="S39" s="87">
        <v>0</v>
      </c>
      <c r="T39" s="88">
        <f>IF(D39&gt;0,P39/D39*100,"-")</f>
        <v>2.6833784849627929</v>
      </c>
      <c r="U39" s="87">
        <v>506</v>
      </c>
      <c r="V39" s="85"/>
      <c r="W39" s="85" t="s">
        <v>263</v>
      </c>
      <c r="X39" s="85"/>
      <c r="Y39" s="85"/>
      <c r="Z39" s="85"/>
      <c r="AA39" s="85"/>
      <c r="AB39" s="85"/>
      <c r="AC39" s="85" t="s">
        <v>263</v>
      </c>
      <c r="AD39" s="184" t="s">
        <v>262</v>
      </c>
    </row>
    <row r="40" spans="1:30" ht="13.5" customHeight="1">
      <c r="A40" s="85" t="s">
        <v>27</v>
      </c>
      <c r="B40" s="86" t="s">
        <v>326</v>
      </c>
      <c r="C40" s="85" t="s">
        <v>327</v>
      </c>
      <c r="D40" s="87">
        <f>+SUM(E40,+I40)</f>
        <v>51695</v>
      </c>
      <c r="E40" s="87">
        <f>+SUM(G40+H40)</f>
        <v>7113</v>
      </c>
      <c r="F40" s="106">
        <f>IF(D40&gt;0,E40/D40*100,"-")</f>
        <v>13.759551213850468</v>
      </c>
      <c r="G40" s="87">
        <v>7113</v>
      </c>
      <c r="H40" s="87">
        <v>0</v>
      </c>
      <c r="I40" s="87">
        <f>+SUM(K40,+M40,O40+P40)</f>
        <v>44582</v>
      </c>
      <c r="J40" s="88">
        <f>IF(D40&gt;0,I40/D40*100,"-")</f>
        <v>86.240448786149528</v>
      </c>
      <c r="K40" s="87">
        <v>24163</v>
      </c>
      <c r="L40" s="88">
        <f>IF(D40&gt;0,K40/D40*100,"-")</f>
        <v>46.741464358255151</v>
      </c>
      <c r="M40" s="87">
        <v>0</v>
      </c>
      <c r="N40" s="88">
        <f>IF(D40&gt;0,M40/D40*100,"-")</f>
        <v>0</v>
      </c>
      <c r="O40" s="87">
        <v>0</v>
      </c>
      <c r="P40" s="87">
        <f>SUM(Q40:S40)</f>
        <v>20419</v>
      </c>
      <c r="Q40" s="87">
        <v>9434</v>
      </c>
      <c r="R40" s="87">
        <v>10985</v>
      </c>
      <c r="S40" s="87">
        <v>0</v>
      </c>
      <c r="T40" s="88">
        <f>IF(D40&gt;0,P40/D40*100,"-")</f>
        <v>39.498984427894378</v>
      </c>
      <c r="U40" s="87">
        <v>463</v>
      </c>
      <c r="V40" s="85"/>
      <c r="W40" s="85"/>
      <c r="X40" s="85"/>
      <c r="Y40" s="85" t="s">
        <v>263</v>
      </c>
      <c r="Z40" s="85"/>
      <c r="AA40" s="85"/>
      <c r="AB40" s="85"/>
      <c r="AC40" s="85" t="s">
        <v>263</v>
      </c>
      <c r="AD40" s="184" t="s">
        <v>262</v>
      </c>
    </row>
    <row r="41" spans="1:30" ht="13.5" customHeight="1">
      <c r="A41" s="85" t="s">
        <v>27</v>
      </c>
      <c r="B41" s="86" t="s">
        <v>328</v>
      </c>
      <c r="C41" s="85" t="s">
        <v>329</v>
      </c>
      <c r="D41" s="87">
        <f>+SUM(E41,+I41)</f>
        <v>31734</v>
      </c>
      <c r="E41" s="87">
        <f>+SUM(G41+H41)</f>
        <v>332</v>
      </c>
      <c r="F41" s="106">
        <f>IF(D41&gt;0,E41/D41*100,"-")</f>
        <v>1.0461965084767129</v>
      </c>
      <c r="G41" s="87">
        <v>332</v>
      </c>
      <c r="H41" s="87">
        <v>0</v>
      </c>
      <c r="I41" s="87">
        <f>+SUM(K41,+M41,O41+P41)</f>
        <v>31402</v>
      </c>
      <c r="J41" s="88">
        <f>IF(D41&gt;0,I41/D41*100,"-")</f>
        <v>98.953803491523288</v>
      </c>
      <c r="K41" s="87">
        <v>30259</v>
      </c>
      <c r="L41" s="88">
        <f>IF(D41&gt;0,K41/D41*100,"-")</f>
        <v>95.351988403604963</v>
      </c>
      <c r="M41" s="87">
        <v>0</v>
      </c>
      <c r="N41" s="88">
        <f>IF(D41&gt;0,M41/D41*100,"-")</f>
        <v>0</v>
      </c>
      <c r="O41" s="87">
        <v>0</v>
      </c>
      <c r="P41" s="87">
        <f>SUM(Q41:S41)</f>
        <v>1143</v>
      </c>
      <c r="Q41" s="87">
        <v>547</v>
      </c>
      <c r="R41" s="87">
        <v>596</v>
      </c>
      <c r="S41" s="87">
        <v>0</v>
      </c>
      <c r="T41" s="88">
        <f>IF(D41&gt;0,P41/D41*100,"-")</f>
        <v>3.6018150879183213</v>
      </c>
      <c r="U41" s="87">
        <v>263</v>
      </c>
      <c r="V41" s="85" t="s">
        <v>263</v>
      </c>
      <c r="W41" s="85"/>
      <c r="X41" s="85"/>
      <c r="Y41" s="85"/>
      <c r="Z41" s="85"/>
      <c r="AA41" s="85"/>
      <c r="AB41" s="85"/>
      <c r="AC41" s="85" t="s">
        <v>263</v>
      </c>
      <c r="AD41" s="184" t="s">
        <v>262</v>
      </c>
    </row>
    <row r="42" spans="1:30" ht="13.5" customHeight="1">
      <c r="A42" s="85" t="s">
        <v>27</v>
      </c>
      <c r="B42" s="86" t="s">
        <v>330</v>
      </c>
      <c r="C42" s="85" t="s">
        <v>331</v>
      </c>
      <c r="D42" s="87">
        <f>+SUM(E42,+I42)</f>
        <v>18596</v>
      </c>
      <c r="E42" s="87">
        <f>+SUM(G42+H42)</f>
        <v>34</v>
      </c>
      <c r="F42" s="106">
        <f>IF(D42&gt;0,E42/D42*100,"-")</f>
        <v>0.18283501828350182</v>
      </c>
      <c r="G42" s="87">
        <v>34</v>
      </c>
      <c r="H42" s="87">
        <v>0</v>
      </c>
      <c r="I42" s="87">
        <f>+SUM(K42,+M42,O42+P42)</f>
        <v>18562</v>
      </c>
      <c r="J42" s="88">
        <f>IF(D42&gt;0,I42/D42*100,"-")</f>
        <v>99.817164981716502</v>
      </c>
      <c r="K42" s="87">
        <v>18418</v>
      </c>
      <c r="L42" s="88">
        <f>IF(D42&gt;0,K42/D42*100,"-")</f>
        <v>99.042804904280487</v>
      </c>
      <c r="M42" s="87">
        <v>0</v>
      </c>
      <c r="N42" s="88">
        <f>IF(D42&gt;0,M42/D42*100,"-")</f>
        <v>0</v>
      </c>
      <c r="O42" s="87">
        <v>0</v>
      </c>
      <c r="P42" s="87">
        <f>SUM(Q42:S42)</f>
        <v>144</v>
      </c>
      <c r="Q42" s="87">
        <v>0</v>
      </c>
      <c r="R42" s="87">
        <v>144</v>
      </c>
      <c r="S42" s="87">
        <v>0</v>
      </c>
      <c r="T42" s="88">
        <f>IF(D42&gt;0,P42/D42*100,"-")</f>
        <v>0.77436007743600777</v>
      </c>
      <c r="U42" s="87">
        <v>126</v>
      </c>
      <c r="V42" s="85"/>
      <c r="W42" s="85" t="s">
        <v>263</v>
      </c>
      <c r="X42" s="85"/>
      <c r="Y42" s="85"/>
      <c r="Z42" s="85"/>
      <c r="AA42" s="85"/>
      <c r="AB42" s="85"/>
      <c r="AC42" s="85" t="s">
        <v>263</v>
      </c>
      <c r="AD42" s="184" t="s">
        <v>262</v>
      </c>
    </row>
    <row r="43" spans="1:30" ht="13.5" customHeight="1">
      <c r="A43" s="85" t="s">
        <v>27</v>
      </c>
      <c r="B43" s="86" t="s">
        <v>332</v>
      </c>
      <c r="C43" s="85" t="s">
        <v>333</v>
      </c>
      <c r="D43" s="87">
        <f>+SUM(E43,+I43)</f>
        <v>9323</v>
      </c>
      <c r="E43" s="87">
        <f>+SUM(G43+H43)</f>
        <v>1715</v>
      </c>
      <c r="F43" s="106">
        <f>IF(D43&gt;0,E43/D43*100,"-")</f>
        <v>18.395366298401804</v>
      </c>
      <c r="G43" s="87">
        <v>1666</v>
      </c>
      <c r="H43" s="87">
        <v>49</v>
      </c>
      <c r="I43" s="87">
        <f>+SUM(K43,+M43,O43+P43)</f>
        <v>7608</v>
      </c>
      <c r="J43" s="88">
        <f>IF(D43&gt;0,I43/D43*100,"-")</f>
        <v>81.604633701598189</v>
      </c>
      <c r="K43" s="87">
        <v>2086</v>
      </c>
      <c r="L43" s="88">
        <f>IF(D43&gt;0,K43/D43*100,"-")</f>
        <v>22.374772069076478</v>
      </c>
      <c r="M43" s="87">
        <v>0</v>
      </c>
      <c r="N43" s="88">
        <f>IF(D43&gt;0,M43/D43*100,"-")</f>
        <v>0</v>
      </c>
      <c r="O43" s="87">
        <v>160</v>
      </c>
      <c r="P43" s="87">
        <f>SUM(Q43:S43)</f>
        <v>5362</v>
      </c>
      <c r="Q43" s="87">
        <v>449</v>
      </c>
      <c r="R43" s="87">
        <v>4913</v>
      </c>
      <c r="S43" s="87">
        <v>0</v>
      </c>
      <c r="T43" s="88">
        <f>IF(D43&gt;0,P43/D43*100,"-")</f>
        <v>57.51367585541135</v>
      </c>
      <c r="U43" s="87">
        <v>108</v>
      </c>
      <c r="V43" s="85"/>
      <c r="W43" s="85" t="s">
        <v>263</v>
      </c>
      <c r="X43" s="85"/>
      <c r="Y43" s="85"/>
      <c r="Z43" s="85"/>
      <c r="AA43" s="85"/>
      <c r="AB43" s="85"/>
      <c r="AC43" s="85" t="s">
        <v>263</v>
      </c>
      <c r="AD43" s="184" t="s">
        <v>262</v>
      </c>
    </row>
    <row r="44" spans="1:30" ht="13.5" customHeight="1">
      <c r="A44" s="85" t="s">
        <v>27</v>
      </c>
      <c r="B44" s="86" t="s">
        <v>334</v>
      </c>
      <c r="C44" s="85" t="s">
        <v>335</v>
      </c>
      <c r="D44" s="87">
        <f>+SUM(E44,+I44)</f>
        <v>16661</v>
      </c>
      <c r="E44" s="87">
        <f>+SUM(G44+H44)</f>
        <v>832</v>
      </c>
      <c r="F44" s="106">
        <f>IF(D44&gt;0,E44/D44*100,"-")</f>
        <v>4.9936978572714725</v>
      </c>
      <c r="G44" s="87">
        <v>832</v>
      </c>
      <c r="H44" s="87">
        <v>0</v>
      </c>
      <c r="I44" s="87">
        <f>+SUM(K44,+M44,O44+P44)</f>
        <v>15829</v>
      </c>
      <c r="J44" s="88">
        <f>IF(D44&gt;0,I44/D44*100,"-")</f>
        <v>95.006302142728529</v>
      </c>
      <c r="K44" s="87">
        <v>14974</v>
      </c>
      <c r="L44" s="88">
        <f>IF(D44&gt;0,K44/D44*100,"-")</f>
        <v>89.874557349498829</v>
      </c>
      <c r="M44" s="87">
        <v>0</v>
      </c>
      <c r="N44" s="88">
        <f>IF(D44&gt;0,M44/D44*100,"-")</f>
        <v>0</v>
      </c>
      <c r="O44" s="87">
        <v>0</v>
      </c>
      <c r="P44" s="87">
        <f>SUM(Q44:S44)</f>
        <v>855</v>
      </c>
      <c r="Q44" s="87">
        <v>821</v>
      </c>
      <c r="R44" s="87">
        <v>34</v>
      </c>
      <c r="S44" s="87">
        <v>0</v>
      </c>
      <c r="T44" s="88">
        <f>IF(D44&gt;0,P44/D44*100,"-")</f>
        <v>5.1317447932296982</v>
      </c>
      <c r="U44" s="87">
        <v>550</v>
      </c>
      <c r="V44" s="85"/>
      <c r="W44" s="85"/>
      <c r="X44" s="85"/>
      <c r="Y44" s="85" t="s">
        <v>263</v>
      </c>
      <c r="Z44" s="85"/>
      <c r="AA44" s="85"/>
      <c r="AB44" s="85"/>
      <c r="AC44" s="85" t="s">
        <v>263</v>
      </c>
      <c r="AD44" s="184" t="s">
        <v>262</v>
      </c>
    </row>
    <row r="45" spans="1:30" ht="13.5" customHeight="1">
      <c r="A45" s="85" t="s">
        <v>27</v>
      </c>
      <c r="B45" s="86" t="s">
        <v>336</v>
      </c>
      <c r="C45" s="85" t="s">
        <v>337</v>
      </c>
      <c r="D45" s="87">
        <f>+SUM(E45,+I45)</f>
        <v>43041</v>
      </c>
      <c r="E45" s="87">
        <f>+SUM(G45+H45)</f>
        <v>3341</v>
      </c>
      <c r="F45" s="106">
        <f>IF(D45&gt;0,E45/D45*100,"-")</f>
        <v>7.762366116028903</v>
      </c>
      <c r="G45" s="87">
        <v>3341</v>
      </c>
      <c r="H45" s="87">
        <v>0</v>
      </c>
      <c r="I45" s="87">
        <f>+SUM(K45,+M45,O45+P45)</f>
        <v>39700</v>
      </c>
      <c r="J45" s="88">
        <f>IF(D45&gt;0,I45/D45*100,"-")</f>
        <v>92.2376338839711</v>
      </c>
      <c r="K45" s="87">
        <v>34048</v>
      </c>
      <c r="L45" s="88">
        <f>IF(D45&gt;0,K45/D45*100,"-")</f>
        <v>79.105968727492396</v>
      </c>
      <c r="M45" s="87">
        <v>0</v>
      </c>
      <c r="N45" s="88">
        <f>IF(D45&gt;0,M45/D45*100,"-")</f>
        <v>0</v>
      </c>
      <c r="O45" s="87">
        <v>0</v>
      </c>
      <c r="P45" s="87">
        <f>SUM(Q45:S45)</f>
        <v>5652</v>
      </c>
      <c r="Q45" s="87">
        <v>1829</v>
      </c>
      <c r="R45" s="87">
        <v>3823</v>
      </c>
      <c r="S45" s="87">
        <v>0</v>
      </c>
      <c r="T45" s="88">
        <f>IF(D45&gt;0,P45/D45*100,"-")</f>
        <v>13.131665156478705</v>
      </c>
      <c r="U45" s="87">
        <v>350</v>
      </c>
      <c r="V45" s="85"/>
      <c r="W45" s="85" t="s">
        <v>263</v>
      </c>
      <c r="X45" s="85"/>
      <c r="Y45" s="85"/>
      <c r="Z45" s="85"/>
      <c r="AA45" s="85"/>
      <c r="AB45" s="85"/>
      <c r="AC45" s="85" t="s">
        <v>263</v>
      </c>
      <c r="AD45" s="184" t="s">
        <v>262</v>
      </c>
    </row>
    <row r="46" spans="1:30" ht="13.5" customHeight="1">
      <c r="A46" s="85" t="s">
        <v>27</v>
      </c>
      <c r="B46" s="86" t="s">
        <v>338</v>
      </c>
      <c r="C46" s="85" t="s">
        <v>339</v>
      </c>
      <c r="D46" s="87">
        <f>+SUM(E46,+I46)</f>
        <v>8382</v>
      </c>
      <c r="E46" s="87">
        <f>+SUM(G46+H46)</f>
        <v>928</v>
      </c>
      <c r="F46" s="106">
        <f>IF(D46&gt;0,E46/D46*100,"-")</f>
        <v>11.071343354807922</v>
      </c>
      <c r="G46" s="87">
        <v>928</v>
      </c>
      <c r="H46" s="87">
        <v>0</v>
      </c>
      <c r="I46" s="87">
        <f>+SUM(K46,+M46,O46+P46)</f>
        <v>7454</v>
      </c>
      <c r="J46" s="88">
        <f>IF(D46&gt;0,I46/D46*100,"-")</f>
        <v>88.928656645192078</v>
      </c>
      <c r="K46" s="87">
        <v>7218</v>
      </c>
      <c r="L46" s="88">
        <f>IF(D46&gt;0,K46/D46*100,"-")</f>
        <v>86.113099498926275</v>
      </c>
      <c r="M46" s="87">
        <v>0</v>
      </c>
      <c r="N46" s="88">
        <f>IF(D46&gt;0,M46/D46*100,"-")</f>
        <v>0</v>
      </c>
      <c r="O46" s="87">
        <v>0</v>
      </c>
      <c r="P46" s="87">
        <f>SUM(Q46:S46)</f>
        <v>236</v>
      </c>
      <c r="Q46" s="87">
        <v>72</v>
      </c>
      <c r="R46" s="87">
        <v>164</v>
      </c>
      <c r="S46" s="87">
        <v>0</v>
      </c>
      <c r="T46" s="88">
        <f>IF(D46&gt;0,P46/D46*100,"-")</f>
        <v>2.8155571462658076</v>
      </c>
      <c r="U46" s="87">
        <v>112</v>
      </c>
      <c r="V46" s="85"/>
      <c r="W46" s="85"/>
      <c r="X46" s="85"/>
      <c r="Y46" s="85" t="s">
        <v>263</v>
      </c>
      <c r="Z46" s="85"/>
      <c r="AA46" s="85"/>
      <c r="AB46" s="85"/>
      <c r="AC46" s="85" t="s">
        <v>263</v>
      </c>
      <c r="AD46" s="184" t="s">
        <v>262</v>
      </c>
    </row>
    <row r="47" spans="1:30" ht="13.5" customHeight="1">
      <c r="A47" s="85" t="s">
        <v>27</v>
      </c>
      <c r="B47" s="86" t="s">
        <v>340</v>
      </c>
      <c r="C47" s="85" t="s">
        <v>341</v>
      </c>
      <c r="D47" s="87">
        <f>+SUM(E47,+I47)</f>
        <v>14821</v>
      </c>
      <c r="E47" s="87">
        <f>+SUM(G47+H47)</f>
        <v>3758</v>
      </c>
      <c r="F47" s="106">
        <f>IF(D47&gt;0,E47/D47*100,"-")</f>
        <v>25.355913905944266</v>
      </c>
      <c r="G47" s="87">
        <v>3758</v>
      </c>
      <c r="H47" s="87">
        <v>0</v>
      </c>
      <c r="I47" s="87">
        <f>+SUM(K47,+M47,O47+P47)</f>
        <v>11063</v>
      </c>
      <c r="J47" s="88">
        <f>IF(D47&gt;0,I47/D47*100,"-")</f>
        <v>74.644086094055723</v>
      </c>
      <c r="K47" s="87">
        <v>9673</v>
      </c>
      <c r="L47" s="88">
        <f>IF(D47&gt;0,K47/D47*100,"-")</f>
        <v>65.265501653059843</v>
      </c>
      <c r="M47" s="87">
        <v>0</v>
      </c>
      <c r="N47" s="88">
        <f>IF(D47&gt;0,M47/D47*100,"-")</f>
        <v>0</v>
      </c>
      <c r="O47" s="87">
        <v>120</v>
      </c>
      <c r="P47" s="87">
        <f>SUM(Q47:S47)</f>
        <v>1270</v>
      </c>
      <c r="Q47" s="87">
        <v>165</v>
      </c>
      <c r="R47" s="87">
        <v>1105</v>
      </c>
      <c r="S47" s="87">
        <v>0</v>
      </c>
      <c r="T47" s="88">
        <f>IF(D47&gt;0,P47/D47*100,"-")</f>
        <v>8.5689224748667421</v>
      </c>
      <c r="U47" s="87">
        <v>146</v>
      </c>
      <c r="V47" s="85"/>
      <c r="W47" s="85"/>
      <c r="X47" s="85"/>
      <c r="Y47" s="85" t="s">
        <v>263</v>
      </c>
      <c r="Z47" s="85"/>
      <c r="AA47" s="85"/>
      <c r="AB47" s="85"/>
      <c r="AC47" s="85" t="s">
        <v>263</v>
      </c>
      <c r="AD47" s="184" t="s">
        <v>262</v>
      </c>
    </row>
    <row r="48" spans="1:30" ht="13.5" customHeight="1">
      <c r="A48" s="85" t="s">
        <v>27</v>
      </c>
      <c r="B48" s="86" t="s">
        <v>342</v>
      </c>
      <c r="C48" s="85" t="s">
        <v>343</v>
      </c>
      <c r="D48" s="87">
        <f>+SUM(E48,+I48)</f>
        <v>12975</v>
      </c>
      <c r="E48" s="87">
        <f>+SUM(G48+H48)</f>
        <v>213</v>
      </c>
      <c r="F48" s="106">
        <f>IF(D48&gt;0,E48/D48*100,"-")</f>
        <v>1.6416184971098264</v>
      </c>
      <c r="G48" s="87">
        <v>195</v>
      </c>
      <c r="H48" s="87">
        <v>18</v>
      </c>
      <c r="I48" s="87">
        <f>+SUM(K48,+M48,O48+P48)</f>
        <v>12762</v>
      </c>
      <c r="J48" s="88">
        <f>IF(D48&gt;0,I48/D48*100,"-")</f>
        <v>98.358381502890168</v>
      </c>
      <c r="K48" s="87">
        <v>11041</v>
      </c>
      <c r="L48" s="88">
        <f>IF(D48&gt;0,K48/D48*100,"-")</f>
        <v>85.094412331406559</v>
      </c>
      <c r="M48" s="87">
        <v>0</v>
      </c>
      <c r="N48" s="88">
        <f>IF(D48&gt;0,M48/D48*100,"-")</f>
        <v>0</v>
      </c>
      <c r="O48" s="87">
        <v>0</v>
      </c>
      <c r="P48" s="87">
        <f>SUM(Q48:S48)</f>
        <v>1721</v>
      </c>
      <c r="Q48" s="87">
        <v>1390</v>
      </c>
      <c r="R48" s="87">
        <v>331</v>
      </c>
      <c r="S48" s="87">
        <v>0</v>
      </c>
      <c r="T48" s="88">
        <f>IF(D48&gt;0,P48/D48*100,"-")</f>
        <v>13.263969171483621</v>
      </c>
      <c r="U48" s="87">
        <v>126</v>
      </c>
      <c r="V48" s="85"/>
      <c r="W48" s="85" t="s">
        <v>263</v>
      </c>
      <c r="X48" s="85"/>
      <c r="Y48" s="85"/>
      <c r="Z48" s="85"/>
      <c r="AA48" s="85"/>
      <c r="AB48" s="85"/>
      <c r="AC48" s="85" t="s">
        <v>263</v>
      </c>
      <c r="AD48" s="184" t="s">
        <v>262</v>
      </c>
    </row>
    <row r="49" spans="1:30" ht="13.5" customHeight="1">
      <c r="A49" s="85" t="s">
        <v>27</v>
      </c>
      <c r="B49" s="86" t="s">
        <v>344</v>
      </c>
      <c r="C49" s="85" t="s">
        <v>345</v>
      </c>
      <c r="D49" s="87">
        <f>+SUM(E49,+I49)</f>
        <v>15053</v>
      </c>
      <c r="E49" s="87">
        <f>+SUM(G49+H49)</f>
        <v>450</v>
      </c>
      <c r="F49" s="106">
        <f>IF(D49&gt;0,E49/D49*100,"-")</f>
        <v>2.9894373214641599</v>
      </c>
      <c r="G49" s="87">
        <v>445</v>
      </c>
      <c r="H49" s="87">
        <v>5</v>
      </c>
      <c r="I49" s="87">
        <f>+SUM(K49,+M49,O49+P49)</f>
        <v>14603</v>
      </c>
      <c r="J49" s="88">
        <f>IF(D49&gt;0,I49/D49*100,"-")</f>
        <v>97.010562678535834</v>
      </c>
      <c r="K49" s="87">
        <v>13484</v>
      </c>
      <c r="L49" s="88">
        <f>IF(D49&gt;0,K49/D49*100,"-")</f>
        <v>89.576828539161625</v>
      </c>
      <c r="M49" s="87">
        <v>0</v>
      </c>
      <c r="N49" s="88">
        <f>IF(D49&gt;0,M49/D49*100,"-")</f>
        <v>0</v>
      </c>
      <c r="O49" s="87">
        <v>0</v>
      </c>
      <c r="P49" s="87">
        <f>SUM(Q49:S49)</f>
        <v>1119</v>
      </c>
      <c r="Q49" s="87">
        <v>564</v>
      </c>
      <c r="R49" s="87">
        <v>555</v>
      </c>
      <c r="S49" s="87">
        <v>0</v>
      </c>
      <c r="T49" s="88">
        <f>IF(D49&gt;0,P49/D49*100,"-")</f>
        <v>7.4337341393742111</v>
      </c>
      <c r="U49" s="87">
        <v>154</v>
      </c>
      <c r="V49" s="85"/>
      <c r="W49" s="85" t="s">
        <v>263</v>
      </c>
      <c r="X49" s="85"/>
      <c r="Y49" s="85"/>
      <c r="Z49" s="85"/>
      <c r="AA49" s="85"/>
      <c r="AB49" s="85"/>
      <c r="AC49" s="85" t="s">
        <v>263</v>
      </c>
      <c r="AD49" s="184" t="s">
        <v>262</v>
      </c>
    </row>
    <row r="50" spans="1:30" ht="13.5" customHeight="1">
      <c r="A50" s="85" t="s">
        <v>27</v>
      </c>
      <c r="B50" s="86" t="s">
        <v>346</v>
      </c>
      <c r="C50" s="85" t="s">
        <v>347</v>
      </c>
      <c r="D50" s="87">
        <f>+SUM(E50,+I50)</f>
        <v>4912</v>
      </c>
      <c r="E50" s="87">
        <f>+SUM(G50+H50)</f>
        <v>304</v>
      </c>
      <c r="F50" s="106">
        <f>IF(D50&gt;0,E50/D50*100,"-")</f>
        <v>6.1889250814332248</v>
      </c>
      <c r="G50" s="87">
        <v>304</v>
      </c>
      <c r="H50" s="87">
        <v>0</v>
      </c>
      <c r="I50" s="87">
        <f>+SUM(K50,+M50,O50+P50)</f>
        <v>4608</v>
      </c>
      <c r="J50" s="88">
        <f>IF(D50&gt;0,I50/D50*100,"-")</f>
        <v>93.811074918566774</v>
      </c>
      <c r="K50" s="87">
        <v>3403</v>
      </c>
      <c r="L50" s="88">
        <f>IF(D50&gt;0,K50/D50*100,"-")</f>
        <v>69.279315960912044</v>
      </c>
      <c r="M50" s="87">
        <v>0</v>
      </c>
      <c r="N50" s="88">
        <f>IF(D50&gt;0,M50/D50*100,"-")</f>
        <v>0</v>
      </c>
      <c r="O50" s="87">
        <v>0</v>
      </c>
      <c r="P50" s="87">
        <f>SUM(Q50:S50)</f>
        <v>1205</v>
      </c>
      <c r="Q50" s="87">
        <v>765</v>
      </c>
      <c r="R50" s="87">
        <v>440</v>
      </c>
      <c r="S50" s="87">
        <v>0</v>
      </c>
      <c r="T50" s="88">
        <f>IF(D50&gt;0,P50/D50*100,"-")</f>
        <v>24.531758957654723</v>
      </c>
      <c r="U50" s="87">
        <v>27</v>
      </c>
      <c r="V50" s="85"/>
      <c r="W50" s="85" t="s">
        <v>263</v>
      </c>
      <c r="X50" s="85"/>
      <c r="Y50" s="85"/>
      <c r="Z50" s="85"/>
      <c r="AA50" s="85"/>
      <c r="AB50" s="85"/>
      <c r="AC50" s="85" t="s">
        <v>263</v>
      </c>
      <c r="AD50" s="184" t="s">
        <v>262</v>
      </c>
    </row>
    <row r="51" spans="1:30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30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30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30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30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30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30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30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30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30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30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30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30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30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50">
    <sortCondition ref="A8:A50"/>
    <sortCondition ref="B8:B50"/>
    <sortCondition ref="C8:C50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大阪府</v>
      </c>
      <c r="B7" s="90" t="str">
        <f>水洗化人口等!B7</f>
        <v>27000</v>
      </c>
      <c r="C7" s="89" t="s">
        <v>199</v>
      </c>
      <c r="D7" s="91">
        <f>SUM(E7,+H7,+K7)</f>
        <v>427508</v>
      </c>
      <c r="E7" s="91">
        <f>SUM(F7:G7)</f>
        <v>16807</v>
      </c>
      <c r="F7" s="91">
        <f>SUM(F$8:F$207)</f>
        <v>16685</v>
      </c>
      <c r="G7" s="91">
        <f>SUM(G$8:G$207)</f>
        <v>122</v>
      </c>
      <c r="H7" s="91">
        <f>SUM(I7:J7)</f>
        <v>72672</v>
      </c>
      <c r="I7" s="91">
        <f>SUM(I$8:I$207)</f>
        <v>72672</v>
      </c>
      <c r="J7" s="91">
        <f>SUM(J$8:J$207)</f>
        <v>0</v>
      </c>
      <c r="K7" s="91">
        <f>SUM(L7:M7)</f>
        <v>338029</v>
      </c>
      <c r="L7" s="91">
        <f>SUM(L$8:L$207)</f>
        <v>114078</v>
      </c>
      <c r="M7" s="91">
        <f>SUM(M$8:M$207)</f>
        <v>223951</v>
      </c>
      <c r="N7" s="91">
        <f>SUM(O7,+V7,+AC7)</f>
        <v>427568</v>
      </c>
      <c r="O7" s="91">
        <f>SUM(P7:U7)</f>
        <v>203435</v>
      </c>
      <c r="P7" s="91">
        <f t="shared" ref="P7:U7" si="0">SUM(P$8:P$207)</f>
        <v>159066</v>
      </c>
      <c r="Q7" s="91">
        <f t="shared" si="0"/>
        <v>0</v>
      </c>
      <c r="R7" s="91">
        <f t="shared" si="0"/>
        <v>0</v>
      </c>
      <c r="S7" s="91">
        <f t="shared" si="0"/>
        <v>44351</v>
      </c>
      <c r="T7" s="91">
        <f t="shared" si="0"/>
        <v>0</v>
      </c>
      <c r="U7" s="91">
        <f t="shared" si="0"/>
        <v>18</v>
      </c>
      <c r="V7" s="91">
        <f>SUM(W7:AB7)</f>
        <v>224073</v>
      </c>
      <c r="W7" s="91">
        <f t="shared" ref="W7:AB7" si="1">SUM(W$8:W$207)</f>
        <v>160635</v>
      </c>
      <c r="X7" s="91">
        <f t="shared" si="1"/>
        <v>0</v>
      </c>
      <c r="Y7" s="91">
        <f t="shared" si="1"/>
        <v>0</v>
      </c>
      <c r="Z7" s="91">
        <f t="shared" si="1"/>
        <v>63426</v>
      </c>
      <c r="AA7" s="91">
        <f t="shared" si="1"/>
        <v>0</v>
      </c>
      <c r="AB7" s="91">
        <f t="shared" si="1"/>
        <v>12</v>
      </c>
      <c r="AC7" s="91">
        <f>SUM(AD7:AE7)</f>
        <v>60</v>
      </c>
      <c r="AD7" s="91">
        <f>SUM(AD$8:AD$207)</f>
        <v>60</v>
      </c>
      <c r="AE7" s="91">
        <f>SUM(AE$8:AE$207)</f>
        <v>0</v>
      </c>
      <c r="AF7" s="91">
        <f>SUM(AG7:AI7)</f>
        <v>6457</v>
      </c>
      <c r="AG7" s="91">
        <f>SUM(AG$8:AG$207)</f>
        <v>6457</v>
      </c>
      <c r="AH7" s="91">
        <f>SUM(AH$8:AH$207)</f>
        <v>0</v>
      </c>
      <c r="AI7" s="91">
        <f>SUM(AI$8:AI$207)</f>
        <v>0</v>
      </c>
      <c r="AJ7" s="91">
        <f>SUM(AK7:AS7)</f>
        <v>6774</v>
      </c>
      <c r="AK7" s="91">
        <f t="shared" ref="AK7:AS7" si="2">SUM(AK$8:AK$207)</f>
        <v>170</v>
      </c>
      <c r="AL7" s="91">
        <f t="shared" si="2"/>
        <v>305</v>
      </c>
      <c r="AM7" s="91">
        <f t="shared" si="2"/>
        <v>3443</v>
      </c>
      <c r="AN7" s="91">
        <f t="shared" si="2"/>
        <v>1464</v>
      </c>
      <c r="AO7" s="91">
        <f t="shared" si="2"/>
        <v>0</v>
      </c>
      <c r="AP7" s="91">
        <f t="shared" si="2"/>
        <v>0</v>
      </c>
      <c r="AQ7" s="91">
        <f t="shared" si="2"/>
        <v>0</v>
      </c>
      <c r="AR7" s="91">
        <f t="shared" si="2"/>
        <v>0</v>
      </c>
      <c r="AS7" s="91">
        <f t="shared" si="2"/>
        <v>1392</v>
      </c>
      <c r="AT7" s="91">
        <f>SUM(AU7:AY7)</f>
        <v>160</v>
      </c>
      <c r="AU7" s="91">
        <f>SUM(AU$8:AU$207)</f>
        <v>13</v>
      </c>
      <c r="AV7" s="91">
        <f>SUM(AV$8:AV$207)</f>
        <v>145</v>
      </c>
      <c r="AW7" s="91">
        <f>SUM(AW$8:AW$207)</f>
        <v>2</v>
      </c>
      <c r="AX7" s="91">
        <f>SUM(AX$8:AX$207)</f>
        <v>0</v>
      </c>
      <c r="AY7" s="91">
        <f>SUM(AY$8:AY$207)</f>
        <v>0</v>
      </c>
      <c r="AZ7" s="91">
        <f>SUM(BA7:BC7)</f>
        <v>219</v>
      </c>
      <c r="BA7" s="91">
        <f>SUM(BA$8:BA$207)</f>
        <v>219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27</v>
      </c>
      <c r="B8" s="96" t="s">
        <v>260</v>
      </c>
      <c r="C8" s="85" t="s">
        <v>261</v>
      </c>
      <c r="D8" s="87">
        <f>SUM(E8,+H8,+K8)</f>
        <v>8889</v>
      </c>
      <c r="E8" s="87">
        <f>SUM(F8:G8)</f>
        <v>0</v>
      </c>
      <c r="F8" s="87">
        <v>0</v>
      </c>
      <c r="G8" s="87">
        <v>0</v>
      </c>
      <c r="H8" s="87">
        <f>SUM(I8:J8)</f>
        <v>73</v>
      </c>
      <c r="I8" s="87">
        <v>73</v>
      </c>
      <c r="J8" s="87">
        <v>0</v>
      </c>
      <c r="K8" s="87">
        <f>SUM(L8:M8)</f>
        <v>8816</v>
      </c>
      <c r="L8" s="87">
        <v>3187</v>
      </c>
      <c r="M8" s="87">
        <v>5629</v>
      </c>
      <c r="N8" s="87">
        <f>SUM(O8,+V8,+AC8)</f>
        <v>8889</v>
      </c>
      <c r="O8" s="87">
        <f>SUM(P8:U8)</f>
        <v>3260</v>
      </c>
      <c r="P8" s="87">
        <v>0</v>
      </c>
      <c r="Q8" s="87">
        <v>0</v>
      </c>
      <c r="R8" s="87">
        <v>0</v>
      </c>
      <c r="S8" s="87">
        <v>3260</v>
      </c>
      <c r="T8" s="87">
        <v>0</v>
      </c>
      <c r="U8" s="87">
        <v>0</v>
      </c>
      <c r="V8" s="87">
        <f>SUM(W8:AB8)</f>
        <v>5629</v>
      </c>
      <c r="W8" s="87">
        <v>0</v>
      </c>
      <c r="X8" s="87">
        <v>0</v>
      </c>
      <c r="Y8" s="87">
        <v>0</v>
      </c>
      <c r="Z8" s="87">
        <v>5629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0</v>
      </c>
      <c r="AG8" s="87">
        <v>0</v>
      </c>
      <c r="AH8" s="87">
        <v>0</v>
      </c>
      <c r="AI8" s="87">
        <v>0</v>
      </c>
      <c r="AJ8" s="87">
        <f>SUM(AK8:AS8)</f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27</v>
      </c>
      <c r="B9" s="96" t="s">
        <v>264</v>
      </c>
      <c r="C9" s="85" t="s">
        <v>265</v>
      </c>
      <c r="D9" s="87">
        <f>SUM(E9,+H9,+K9)</f>
        <v>35576</v>
      </c>
      <c r="E9" s="87">
        <f>SUM(F9:G9)</f>
        <v>0</v>
      </c>
      <c r="F9" s="87">
        <v>0</v>
      </c>
      <c r="G9" s="87">
        <v>0</v>
      </c>
      <c r="H9" s="87">
        <f>SUM(I9:J9)</f>
        <v>17668</v>
      </c>
      <c r="I9" s="87">
        <v>17668</v>
      </c>
      <c r="J9" s="87">
        <v>0</v>
      </c>
      <c r="K9" s="87">
        <f>SUM(L9:M9)</f>
        <v>17908</v>
      </c>
      <c r="L9" s="87">
        <v>0</v>
      </c>
      <c r="M9" s="87">
        <v>17908</v>
      </c>
      <c r="N9" s="87">
        <f>SUM(O9,+V9,+AC9)</f>
        <v>35576</v>
      </c>
      <c r="O9" s="87">
        <f>SUM(P9:U9)</f>
        <v>17668</v>
      </c>
      <c r="P9" s="87">
        <v>0</v>
      </c>
      <c r="Q9" s="87">
        <v>0</v>
      </c>
      <c r="R9" s="87">
        <v>0</v>
      </c>
      <c r="S9" s="87">
        <v>17650</v>
      </c>
      <c r="T9" s="87">
        <v>0</v>
      </c>
      <c r="U9" s="87">
        <v>18</v>
      </c>
      <c r="V9" s="87">
        <f>SUM(W9:AB9)</f>
        <v>17908</v>
      </c>
      <c r="W9" s="87">
        <v>0</v>
      </c>
      <c r="X9" s="87">
        <v>0</v>
      </c>
      <c r="Y9" s="87">
        <v>0</v>
      </c>
      <c r="Z9" s="87">
        <v>17896</v>
      </c>
      <c r="AA9" s="87">
        <v>0</v>
      </c>
      <c r="AB9" s="87">
        <v>12</v>
      </c>
      <c r="AC9" s="87">
        <f>SUM(AD9:AE9)</f>
        <v>0</v>
      </c>
      <c r="AD9" s="87">
        <v>0</v>
      </c>
      <c r="AE9" s="87">
        <v>0</v>
      </c>
      <c r="AF9" s="87">
        <f>SUM(AG9:AI9)</f>
        <v>0</v>
      </c>
      <c r="AG9" s="87">
        <v>0</v>
      </c>
      <c r="AH9" s="87">
        <v>0</v>
      </c>
      <c r="AI9" s="87">
        <v>0</v>
      </c>
      <c r="AJ9" s="87">
        <f>SUM(AK9:AS9)</f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27</v>
      </c>
      <c r="B10" s="96" t="s">
        <v>266</v>
      </c>
      <c r="C10" s="85" t="s">
        <v>267</v>
      </c>
      <c r="D10" s="87">
        <f>SUM(E10,+H10,+K10)</f>
        <v>19344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19344</v>
      </c>
      <c r="L10" s="87">
        <v>13713</v>
      </c>
      <c r="M10" s="87">
        <v>5631</v>
      </c>
      <c r="N10" s="87">
        <f>SUM(O10,+V10,+AC10)</f>
        <v>19344</v>
      </c>
      <c r="O10" s="87">
        <f>SUM(P10:U10)</f>
        <v>13713</v>
      </c>
      <c r="P10" s="87">
        <v>13713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5631</v>
      </c>
      <c r="W10" s="87">
        <v>5631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3</v>
      </c>
      <c r="AG10" s="87">
        <v>3</v>
      </c>
      <c r="AH10" s="87">
        <v>0</v>
      </c>
      <c r="AI10" s="87">
        <v>0</v>
      </c>
      <c r="AJ10" s="87">
        <f>SUM(AK10:AS10)</f>
        <v>3</v>
      </c>
      <c r="AK10" s="87">
        <v>0</v>
      </c>
      <c r="AL10" s="87">
        <v>0</v>
      </c>
      <c r="AM10" s="87">
        <v>3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27</v>
      </c>
      <c r="B11" s="96" t="s">
        <v>268</v>
      </c>
      <c r="C11" s="85" t="s">
        <v>269</v>
      </c>
      <c r="D11" s="87">
        <f>SUM(E11,+H11,+K11)</f>
        <v>482</v>
      </c>
      <c r="E11" s="87">
        <f>SUM(F11:G11)</f>
        <v>0</v>
      </c>
      <c r="F11" s="87">
        <v>0</v>
      </c>
      <c r="G11" s="87">
        <v>0</v>
      </c>
      <c r="H11" s="87">
        <f>SUM(I11:J11)</f>
        <v>325</v>
      </c>
      <c r="I11" s="87">
        <v>325</v>
      </c>
      <c r="J11" s="87">
        <v>0</v>
      </c>
      <c r="K11" s="87">
        <f>SUM(L11:M11)</f>
        <v>157</v>
      </c>
      <c r="L11" s="87">
        <v>0</v>
      </c>
      <c r="M11" s="87">
        <v>157</v>
      </c>
      <c r="N11" s="87">
        <f>SUM(O11,+V11,+AC11)</f>
        <v>482</v>
      </c>
      <c r="O11" s="87">
        <f>SUM(P11:U11)</f>
        <v>325</v>
      </c>
      <c r="P11" s="87">
        <v>0</v>
      </c>
      <c r="Q11" s="87">
        <v>0</v>
      </c>
      <c r="R11" s="87">
        <v>0</v>
      </c>
      <c r="S11" s="87">
        <v>325</v>
      </c>
      <c r="T11" s="87">
        <v>0</v>
      </c>
      <c r="U11" s="87">
        <v>0</v>
      </c>
      <c r="V11" s="87">
        <f>SUM(W11:AB11)</f>
        <v>157</v>
      </c>
      <c r="W11" s="87">
        <v>0</v>
      </c>
      <c r="X11" s="87">
        <v>0</v>
      </c>
      <c r="Y11" s="87">
        <v>0</v>
      </c>
      <c r="Z11" s="87">
        <v>157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0</v>
      </c>
      <c r="AG11" s="87">
        <v>0</v>
      </c>
      <c r="AH11" s="87">
        <v>0</v>
      </c>
      <c r="AI11" s="87">
        <v>0</v>
      </c>
      <c r="AJ11" s="87">
        <f>SUM(AK11:AS11)</f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27</v>
      </c>
      <c r="B12" s="96" t="s">
        <v>270</v>
      </c>
      <c r="C12" s="85" t="s">
        <v>271</v>
      </c>
      <c r="D12" s="87">
        <f>SUM(E12,+H12,+K12)</f>
        <v>933</v>
      </c>
      <c r="E12" s="87">
        <f>SUM(F12:G12)</f>
        <v>933</v>
      </c>
      <c r="F12" s="87">
        <v>811</v>
      </c>
      <c r="G12" s="87">
        <v>122</v>
      </c>
      <c r="H12" s="87">
        <f>SUM(I12:J12)</f>
        <v>0</v>
      </c>
      <c r="I12" s="87">
        <v>0</v>
      </c>
      <c r="J12" s="87">
        <v>0</v>
      </c>
      <c r="K12" s="87">
        <f>SUM(L12:M12)</f>
        <v>0</v>
      </c>
      <c r="L12" s="87">
        <v>0</v>
      </c>
      <c r="M12" s="87">
        <v>0</v>
      </c>
      <c r="N12" s="87">
        <f>SUM(O12,+V12,+AC12)</f>
        <v>933</v>
      </c>
      <c r="O12" s="87">
        <f>SUM(P12:U12)</f>
        <v>811</v>
      </c>
      <c r="P12" s="87">
        <v>0</v>
      </c>
      <c r="Q12" s="87">
        <v>0</v>
      </c>
      <c r="R12" s="87">
        <v>0</v>
      </c>
      <c r="S12" s="87">
        <v>811</v>
      </c>
      <c r="T12" s="87">
        <v>0</v>
      </c>
      <c r="U12" s="87">
        <v>0</v>
      </c>
      <c r="V12" s="87">
        <f>SUM(W12:AB12)</f>
        <v>122</v>
      </c>
      <c r="W12" s="87">
        <v>0</v>
      </c>
      <c r="X12" s="87">
        <v>0</v>
      </c>
      <c r="Y12" s="87">
        <v>0</v>
      </c>
      <c r="Z12" s="87">
        <v>122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27</v>
      </c>
      <c r="B13" s="96" t="s">
        <v>272</v>
      </c>
      <c r="C13" s="85" t="s">
        <v>273</v>
      </c>
      <c r="D13" s="87">
        <f>SUM(E13,+H13,+K13)</f>
        <v>1883</v>
      </c>
      <c r="E13" s="87">
        <f>SUM(F13:G13)</f>
        <v>0</v>
      </c>
      <c r="F13" s="87">
        <v>0</v>
      </c>
      <c r="G13" s="87">
        <v>0</v>
      </c>
      <c r="H13" s="87">
        <f>SUM(I13:J13)</f>
        <v>473</v>
      </c>
      <c r="I13" s="87">
        <v>473</v>
      </c>
      <c r="J13" s="87">
        <v>0</v>
      </c>
      <c r="K13" s="87">
        <f>SUM(L13:M13)</f>
        <v>1410</v>
      </c>
      <c r="L13" s="87">
        <v>0</v>
      </c>
      <c r="M13" s="87">
        <v>1410</v>
      </c>
      <c r="N13" s="87">
        <f>SUM(O13,+V13,+AC13)</f>
        <v>1883</v>
      </c>
      <c r="O13" s="87">
        <f>SUM(P13:U13)</f>
        <v>473</v>
      </c>
      <c r="P13" s="87">
        <v>0</v>
      </c>
      <c r="Q13" s="87">
        <v>0</v>
      </c>
      <c r="R13" s="87">
        <v>0</v>
      </c>
      <c r="S13" s="87">
        <v>473</v>
      </c>
      <c r="T13" s="87">
        <v>0</v>
      </c>
      <c r="U13" s="87">
        <v>0</v>
      </c>
      <c r="V13" s="87">
        <f>SUM(W13:AB13)</f>
        <v>1410</v>
      </c>
      <c r="W13" s="87">
        <v>0</v>
      </c>
      <c r="X13" s="87">
        <v>0</v>
      </c>
      <c r="Y13" s="87">
        <v>0</v>
      </c>
      <c r="Z13" s="87">
        <v>1410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0</v>
      </c>
      <c r="AG13" s="87">
        <v>0</v>
      </c>
      <c r="AH13" s="87">
        <v>0</v>
      </c>
      <c r="AI13" s="87">
        <v>0</v>
      </c>
      <c r="AJ13" s="87">
        <f>SUM(AK13:AS13)</f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27</v>
      </c>
      <c r="B14" s="96" t="s">
        <v>274</v>
      </c>
      <c r="C14" s="85" t="s">
        <v>275</v>
      </c>
      <c r="D14" s="87">
        <f>SUM(E14,+H14,+K14)</f>
        <v>6756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6756</v>
      </c>
      <c r="L14" s="87">
        <v>1846</v>
      </c>
      <c r="M14" s="87">
        <v>4910</v>
      </c>
      <c r="N14" s="87">
        <f>SUM(O14,+V14,+AC14)</f>
        <v>6756</v>
      </c>
      <c r="O14" s="87">
        <f>SUM(P14:U14)</f>
        <v>1846</v>
      </c>
      <c r="P14" s="87">
        <v>1846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4910</v>
      </c>
      <c r="W14" s="87">
        <v>4910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121</v>
      </c>
      <c r="AG14" s="87">
        <v>121</v>
      </c>
      <c r="AH14" s="87">
        <v>0</v>
      </c>
      <c r="AI14" s="87">
        <v>0</v>
      </c>
      <c r="AJ14" s="87">
        <f>SUM(AK14:AS14)</f>
        <v>121</v>
      </c>
      <c r="AK14" s="87">
        <v>0</v>
      </c>
      <c r="AL14" s="87">
        <v>0</v>
      </c>
      <c r="AM14" s="87">
        <v>7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114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27</v>
      </c>
      <c r="B15" s="96" t="s">
        <v>276</v>
      </c>
      <c r="C15" s="85" t="s">
        <v>277</v>
      </c>
      <c r="D15" s="87">
        <f>SUM(E15,+H15,+K15)</f>
        <v>8878</v>
      </c>
      <c r="E15" s="87">
        <f>SUM(F15:G15)</f>
        <v>0</v>
      </c>
      <c r="F15" s="87">
        <v>0</v>
      </c>
      <c r="G15" s="87">
        <v>0</v>
      </c>
      <c r="H15" s="87">
        <f>SUM(I15:J15)</f>
        <v>4561</v>
      </c>
      <c r="I15" s="87">
        <v>4561</v>
      </c>
      <c r="J15" s="87">
        <v>0</v>
      </c>
      <c r="K15" s="87">
        <f>SUM(L15:M15)</f>
        <v>4317</v>
      </c>
      <c r="L15" s="87">
        <v>0</v>
      </c>
      <c r="M15" s="87">
        <v>4317</v>
      </c>
      <c r="N15" s="87">
        <f>SUM(O15,+V15,+AC15)</f>
        <v>8878</v>
      </c>
      <c r="O15" s="87">
        <f>SUM(P15:U15)</f>
        <v>4561</v>
      </c>
      <c r="P15" s="87">
        <v>0</v>
      </c>
      <c r="Q15" s="87">
        <v>0</v>
      </c>
      <c r="R15" s="87">
        <v>0</v>
      </c>
      <c r="S15" s="87">
        <v>4561</v>
      </c>
      <c r="T15" s="87">
        <v>0</v>
      </c>
      <c r="U15" s="87">
        <v>0</v>
      </c>
      <c r="V15" s="87">
        <f>SUM(W15:AB15)</f>
        <v>4317</v>
      </c>
      <c r="W15" s="87">
        <v>0</v>
      </c>
      <c r="X15" s="87">
        <v>0</v>
      </c>
      <c r="Y15" s="87">
        <v>0</v>
      </c>
      <c r="Z15" s="87">
        <v>4317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27</v>
      </c>
      <c r="B16" s="96" t="s">
        <v>278</v>
      </c>
      <c r="C16" s="85" t="s">
        <v>279</v>
      </c>
      <c r="D16" s="87">
        <f>SUM(E16,+H16,+K16)</f>
        <v>27891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27891</v>
      </c>
      <c r="L16" s="87">
        <v>15618</v>
      </c>
      <c r="M16" s="87">
        <v>12273</v>
      </c>
      <c r="N16" s="87">
        <f>SUM(O16,+V16,+AC16)</f>
        <v>27891</v>
      </c>
      <c r="O16" s="87">
        <f>SUM(P16:U16)</f>
        <v>15618</v>
      </c>
      <c r="P16" s="87">
        <v>15618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12273</v>
      </c>
      <c r="W16" s="87">
        <v>12273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796</v>
      </c>
      <c r="AG16" s="87">
        <v>796</v>
      </c>
      <c r="AH16" s="87">
        <v>0</v>
      </c>
      <c r="AI16" s="87">
        <v>0</v>
      </c>
      <c r="AJ16" s="87">
        <f>SUM(AK16:AS16)</f>
        <v>796</v>
      </c>
      <c r="AK16" s="87">
        <v>0</v>
      </c>
      <c r="AL16" s="87">
        <v>0</v>
      </c>
      <c r="AM16" s="87">
        <v>796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27</v>
      </c>
      <c r="B17" s="96" t="s">
        <v>280</v>
      </c>
      <c r="C17" s="85" t="s">
        <v>281</v>
      </c>
      <c r="D17" s="87">
        <f>SUM(E17,+H17,+K17)</f>
        <v>162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162</v>
      </c>
      <c r="L17" s="87">
        <v>134</v>
      </c>
      <c r="M17" s="87">
        <v>28</v>
      </c>
      <c r="N17" s="87">
        <f>SUM(O17,+V17,+AC17)</f>
        <v>162</v>
      </c>
      <c r="O17" s="87">
        <f>SUM(P17:U17)</f>
        <v>134</v>
      </c>
      <c r="P17" s="87">
        <v>0</v>
      </c>
      <c r="Q17" s="87">
        <v>0</v>
      </c>
      <c r="R17" s="87">
        <v>0</v>
      </c>
      <c r="S17" s="87">
        <v>134</v>
      </c>
      <c r="T17" s="87">
        <v>0</v>
      </c>
      <c r="U17" s="87">
        <v>0</v>
      </c>
      <c r="V17" s="87">
        <f>SUM(W17:AB17)</f>
        <v>28</v>
      </c>
      <c r="W17" s="87">
        <v>0</v>
      </c>
      <c r="X17" s="87">
        <v>0</v>
      </c>
      <c r="Y17" s="87">
        <v>0</v>
      </c>
      <c r="Z17" s="87">
        <v>28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0</v>
      </c>
      <c r="AG17" s="87">
        <v>0</v>
      </c>
      <c r="AH17" s="87">
        <v>0</v>
      </c>
      <c r="AI17" s="87">
        <v>0</v>
      </c>
      <c r="AJ17" s="87">
        <f>SUM(AK17:AS17)</f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27</v>
      </c>
      <c r="B18" s="96" t="s">
        <v>282</v>
      </c>
      <c r="C18" s="85" t="s">
        <v>283</v>
      </c>
      <c r="D18" s="87">
        <f>SUM(E18,+H18,+K18)</f>
        <v>11380</v>
      </c>
      <c r="E18" s="87">
        <f>SUM(F18:G18)</f>
        <v>1298</v>
      </c>
      <c r="F18" s="87">
        <v>1298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10082</v>
      </c>
      <c r="L18" s="87">
        <v>747</v>
      </c>
      <c r="M18" s="87">
        <v>9335</v>
      </c>
      <c r="N18" s="87">
        <f>SUM(O18,+V18,+AC18)</f>
        <v>11380</v>
      </c>
      <c r="O18" s="87">
        <f>SUM(P18:U18)</f>
        <v>2045</v>
      </c>
      <c r="P18" s="87">
        <v>0</v>
      </c>
      <c r="Q18" s="87">
        <v>0</v>
      </c>
      <c r="R18" s="87">
        <v>0</v>
      </c>
      <c r="S18" s="87">
        <v>2045</v>
      </c>
      <c r="T18" s="87">
        <v>0</v>
      </c>
      <c r="U18" s="87">
        <v>0</v>
      </c>
      <c r="V18" s="87">
        <f>SUM(W18:AB18)</f>
        <v>9335</v>
      </c>
      <c r="W18" s="87">
        <v>0</v>
      </c>
      <c r="X18" s="87">
        <v>0</v>
      </c>
      <c r="Y18" s="87">
        <v>0</v>
      </c>
      <c r="Z18" s="87">
        <v>9335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0</v>
      </c>
      <c r="AG18" s="87">
        <v>0</v>
      </c>
      <c r="AH18" s="87">
        <v>0</v>
      </c>
      <c r="AI18" s="87">
        <v>0</v>
      </c>
      <c r="AJ18" s="87">
        <f>SUM(AK18:AS18)</f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27</v>
      </c>
      <c r="B19" s="96" t="s">
        <v>284</v>
      </c>
      <c r="C19" s="85" t="s">
        <v>285</v>
      </c>
      <c r="D19" s="87">
        <f>SUM(E19,+H19,+K19)</f>
        <v>3976</v>
      </c>
      <c r="E19" s="87">
        <f>SUM(F19:G19)</f>
        <v>2618</v>
      </c>
      <c r="F19" s="87">
        <v>2618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1358</v>
      </c>
      <c r="L19" s="87">
        <v>0</v>
      </c>
      <c r="M19" s="87">
        <v>1358</v>
      </c>
      <c r="N19" s="87">
        <f>SUM(O19,+V19,+AC19)</f>
        <v>3976</v>
      </c>
      <c r="O19" s="87">
        <f>SUM(P19:U19)</f>
        <v>2618</v>
      </c>
      <c r="P19" s="87">
        <v>0</v>
      </c>
      <c r="Q19" s="87">
        <v>0</v>
      </c>
      <c r="R19" s="87">
        <v>0</v>
      </c>
      <c r="S19" s="87">
        <v>2618</v>
      </c>
      <c r="T19" s="87">
        <v>0</v>
      </c>
      <c r="U19" s="87">
        <v>0</v>
      </c>
      <c r="V19" s="87">
        <f>SUM(W19:AB19)</f>
        <v>1358</v>
      </c>
      <c r="W19" s="87">
        <v>0</v>
      </c>
      <c r="X19" s="87">
        <v>0</v>
      </c>
      <c r="Y19" s="87">
        <v>0</v>
      </c>
      <c r="Z19" s="87">
        <v>1358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0</v>
      </c>
      <c r="AG19" s="87">
        <v>0</v>
      </c>
      <c r="AH19" s="87">
        <v>0</v>
      </c>
      <c r="AI19" s="87">
        <v>0</v>
      </c>
      <c r="AJ19" s="87">
        <f>SUM(AK19:AS19)</f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27</v>
      </c>
      <c r="B20" s="96" t="s">
        <v>286</v>
      </c>
      <c r="C20" s="85" t="s">
        <v>287</v>
      </c>
      <c r="D20" s="87">
        <f>SUM(E20,+H20,+K20)</f>
        <v>24473</v>
      </c>
      <c r="E20" s="87">
        <f>SUM(F20:G20)</f>
        <v>11452</v>
      </c>
      <c r="F20" s="87">
        <v>11452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13021</v>
      </c>
      <c r="L20" s="87">
        <v>0</v>
      </c>
      <c r="M20" s="87">
        <v>13021</v>
      </c>
      <c r="N20" s="87">
        <f>SUM(O20,+V20,+AC20)</f>
        <v>24473</v>
      </c>
      <c r="O20" s="87">
        <f>SUM(P20:U20)</f>
        <v>11452</v>
      </c>
      <c r="P20" s="87">
        <v>11452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13021</v>
      </c>
      <c r="W20" s="87">
        <v>13021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15</v>
      </c>
      <c r="AG20" s="87">
        <v>15</v>
      </c>
      <c r="AH20" s="87">
        <v>0</v>
      </c>
      <c r="AI20" s="87">
        <v>0</v>
      </c>
      <c r="AJ20" s="87">
        <f>SUM(AK20:AS20)</f>
        <v>172</v>
      </c>
      <c r="AK20" s="87">
        <v>170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2</v>
      </c>
      <c r="AT20" s="87">
        <f>SUM(AU20:AY20)</f>
        <v>13</v>
      </c>
      <c r="AU20" s="87">
        <v>13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27</v>
      </c>
      <c r="B21" s="96" t="s">
        <v>288</v>
      </c>
      <c r="C21" s="85" t="s">
        <v>289</v>
      </c>
      <c r="D21" s="87">
        <f>SUM(E21,+H21,+K21)</f>
        <v>59211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59211</v>
      </c>
      <c r="L21" s="87">
        <v>29567</v>
      </c>
      <c r="M21" s="87">
        <v>29644</v>
      </c>
      <c r="N21" s="87">
        <f>SUM(O21,+V21,+AC21)</f>
        <v>59211</v>
      </c>
      <c r="O21" s="87">
        <f>SUM(P21:U21)</f>
        <v>29567</v>
      </c>
      <c r="P21" s="87">
        <v>29567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29644</v>
      </c>
      <c r="W21" s="87">
        <v>29644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1651</v>
      </c>
      <c r="AG21" s="87">
        <v>1651</v>
      </c>
      <c r="AH21" s="87">
        <v>0</v>
      </c>
      <c r="AI21" s="87">
        <v>0</v>
      </c>
      <c r="AJ21" s="87">
        <f>SUM(AK21:AS21)</f>
        <v>1651</v>
      </c>
      <c r="AK21" s="87">
        <v>0</v>
      </c>
      <c r="AL21" s="87">
        <v>0</v>
      </c>
      <c r="AM21" s="87">
        <v>1651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27</v>
      </c>
      <c r="B22" s="96" t="s">
        <v>290</v>
      </c>
      <c r="C22" s="85" t="s">
        <v>291</v>
      </c>
      <c r="D22" s="87">
        <f>SUM(E22,+H22,+K22)</f>
        <v>16845</v>
      </c>
      <c r="E22" s="87">
        <f>SUM(F22:G22)</f>
        <v>0</v>
      </c>
      <c r="F22" s="87">
        <v>0</v>
      </c>
      <c r="G22" s="87">
        <v>0</v>
      </c>
      <c r="H22" s="87">
        <f>SUM(I22:J22)</f>
        <v>7046</v>
      </c>
      <c r="I22" s="87">
        <v>7046</v>
      </c>
      <c r="J22" s="87">
        <v>0</v>
      </c>
      <c r="K22" s="87">
        <f>SUM(L22:M22)</f>
        <v>9799</v>
      </c>
      <c r="L22" s="87">
        <v>0</v>
      </c>
      <c r="M22" s="87">
        <v>9799</v>
      </c>
      <c r="N22" s="87">
        <f>SUM(O22,+V22,+AC22)</f>
        <v>16845</v>
      </c>
      <c r="O22" s="87">
        <f>SUM(P22:U22)</f>
        <v>7046</v>
      </c>
      <c r="P22" s="87">
        <v>7046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9799</v>
      </c>
      <c r="W22" s="87">
        <v>9799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170</v>
      </c>
      <c r="AG22" s="87">
        <v>170</v>
      </c>
      <c r="AH22" s="87">
        <v>0</v>
      </c>
      <c r="AI22" s="87">
        <v>0</v>
      </c>
      <c r="AJ22" s="87">
        <f>SUM(AK22:AS22)</f>
        <v>291</v>
      </c>
      <c r="AK22" s="87">
        <v>0</v>
      </c>
      <c r="AL22" s="87">
        <v>231</v>
      </c>
      <c r="AM22" s="87">
        <v>4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56</v>
      </c>
      <c r="AT22" s="87">
        <f>SUM(AU22:AY22)</f>
        <v>110</v>
      </c>
      <c r="AU22" s="87">
        <v>0</v>
      </c>
      <c r="AV22" s="87">
        <v>110</v>
      </c>
      <c r="AW22" s="87">
        <v>0</v>
      </c>
      <c r="AX22" s="87">
        <v>0</v>
      </c>
      <c r="AY22" s="87">
        <v>0</v>
      </c>
      <c r="AZ22" s="87">
        <f>SUM(BA22:BC22)</f>
        <v>166</v>
      </c>
      <c r="BA22" s="87">
        <v>166</v>
      </c>
      <c r="BB22" s="87">
        <v>0</v>
      </c>
      <c r="BC22" s="87">
        <v>0</v>
      </c>
    </row>
    <row r="23" spans="1:55" ht="13.5" customHeight="1">
      <c r="A23" s="98" t="s">
        <v>27</v>
      </c>
      <c r="B23" s="96" t="s">
        <v>292</v>
      </c>
      <c r="C23" s="85" t="s">
        <v>293</v>
      </c>
      <c r="D23" s="87">
        <f>SUM(E23,+H23,+K23)</f>
        <v>1916</v>
      </c>
      <c r="E23" s="87">
        <f>SUM(F23:G23)</f>
        <v>0</v>
      </c>
      <c r="F23" s="87">
        <v>0</v>
      </c>
      <c r="G23" s="87">
        <v>0</v>
      </c>
      <c r="H23" s="87">
        <f>SUM(I23:J23)</f>
        <v>712</v>
      </c>
      <c r="I23" s="87">
        <v>712</v>
      </c>
      <c r="J23" s="87">
        <v>0</v>
      </c>
      <c r="K23" s="87">
        <f>SUM(L23:M23)</f>
        <v>1204</v>
      </c>
      <c r="L23" s="87">
        <v>0</v>
      </c>
      <c r="M23" s="87">
        <v>1204</v>
      </c>
      <c r="N23" s="87">
        <f>SUM(O23,+V23,+AC23)</f>
        <v>1916</v>
      </c>
      <c r="O23" s="87">
        <f>SUM(P23:U23)</f>
        <v>712</v>
      </c>
      <c r="P23" s="87">
        <v>0</v>
      </c>
      <c r="Q23" s="87">
        <v>0</v>
      </c>
      <c r="R23" s="87">
        <v>0</v>
      </c>
      <c r="S23" s="87">
        <v>712</v>
      </c>
      <c r="T23" s="87">
        <v>0</v>
      </c>
      <c r="U23" s="87">
        <v>0</v>
      </c>
      <c r="V23" s="87">
        <f>SUM(W23:AB23)</f>
        <v>1204</v>
      </c>
      <c r="W23" s="87">
        <v>0</v>
      </c>
      <c r="X23" s="87">
        <v>0</v>
      </c>
      <c r="Y23" s="87">
        <v>0</v>
      </c>
      <c r="Z23" s="87">
        <v>1204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0</v>
      </c>
      <c r="AG23" s="87">
        <v>0</v>
      </c>
      <c r="AH23" s="87">
        <v>0</v>
      </c>
      <c r="AI23" s="87">
        <v>0</v>
      </c>
      <c r="AJ23" s="87">
        <f>SUM(AK23:AS23)</f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27</v>
      </c>
      <c r="B24" s="96" t="s">
        <v>294</v>
      </c>
      <c r="C24" s="85" t="s">
        <v>295</v>
      </c>
      <c r="D24" s="87">
        <f>SUM(E24,+H24,+K24)</f>
        <v>8186</v>
      </c>
      <c r="E24" s="87">
        <f>SUM(F24:G24)</f>
        <v>0</v>
      </c>
      <c r="F24" s="87">
        <v>0</v>
      </c>
      <c r="G24" s="87">
        <v>0</v>
      </c>
      <c r="H24" s="87">
        <f>SUM(I24:J24)</f>
        <v>4925</v>
      </c>
      <c r="I24" s="87">
        <v>4925</v>
      </c>
      <c r="J24" s="87">
        <v>0</v>
      </c>
      <c r="K24" s="87">
        <f>SUM(L24:M24)</f>
        <v>3261</v>
      </c>
      <c r="L24" s="87">
        <v>0</v>
      </c>
      <c r="M24" s="87">
        <v>3261</v>
      </c>
      <c r="N24" s="87">
        <f>SUM(O24,+V24,+AC24)</f>
        <v>8190</v>
      </c>
      <c r="O24" s="87">
        <f>SUM(P24:U24)</f>
        <v>4925</v>
      </c>
      <c r="P24" s="87">
        <v>4925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3261</v>
      </c>
      <c r="W24" s="87">
        <v>3261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4</v>
      </c>
      <c r="AD24" s="87">
        <v>4</v>
      </c>
      <c r="AE24" s="87">
        <v>0</v>
      </c>
      <c r="AF24" s="87">
        <f>SUM(AG24:AI24)</f>
        <v>168</v>
      </c>
      <c r="AG24" s="87">
        <v>168</v>
      </c>
      <c r="AH24" s="87">
        <v>0</v>
      </c>
      <c r="AI24" s="87">
        <v>0</v>
      </c>
      <c r="AJ24" s="87">
        <f>SUM(AK24:AS24)</f>
        <v>168</v>
      </c>
      <c r="AK24" s="87">
        <v>0</v>
      </c>
      <c r="AL24" s="87">
        <v>0</v>
      </c>
      <c r="AM24" s="87">
        <v>3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165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27</v>
      </c>
      <c r="B25" s="96" t="s">
        <v>296</v>
      </c>
      <c r="C25" s="85" t="s">
        <v>297</v>
      </c>
      <c r="D25" s="87">
        <f>SUM(E25,+H25,+K25)</f>
        <v>13160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13160</v>
      </c>
      <c r="L25" s="87">
        <v>4906</v>
      </c>
      <c r="M25" s="87">
        <v>8254</v>
      </c>
      <c r="N25" s="87">
        <f>SUM(O25,+V25,+AC25)</f>
        <v>13160</v>
      </c>
      <c r="O25" s="87">
        <f>SUM(P25:U25)</f>
        <v>4906</v>
      </c>
      <c r="P25" s="87">
        <v>0</v>
      </c>
      <c r="Q25" s="87">
        <v>0</v>
      </c>
      <c r="R25" s="87">
        <v>0</v>
      </c>
      <c r="S25" s="87">
        <v>4906</v>
      </c>
      <c r="T25" s="87">
        <v>0</v>
      </c>
      <c r="U25" s="87">
        <v>0</v>
      </c>
      <c r="V25" s="87">
        <f>SUM(W25:AB25)</f>
        <v>8254</v>
      </c>
      <c r="W25" s="87">
        <v>0</v>
      </c>
      <c r="X25" s="87">
        <v>0</v>
      </c>
      <c r="Y25" s="87">
        <v>0</v>
      </c>
      <c r="Z25" s="87">
        <v>8254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27</v>
      </c>
      <c r="B26" s="96" t="s">
        <v>298</v>
      </c>
      <c r="C26" s="85" t="s">
        <v>299</v>
      </c>
      <c r="D26" s="87">
        <f>SUM(E26,+H26,+K26)</f>
        <v>2506</v>
      </c>
      <c r="E26" s="87">
        <f>SUM(F26:G26)</f>
        <v>0</v>
      </c>
      <c r="F26" s="87">
        <v>0</v>
      </c>
      <c r="G26" s="87">
        <v>0</v>
      </c>
      <c r="H26" s="87">
        <f>SUM(I26:J26)</f>
        <v>1070</v>
      </c>
      <c r="I26" s="87">
        <v>1070</v>
      </c>
      <c r="J26" s="87">
        <v>0</v>
      </c>
      <c r="K26" s="87">
        <f>SUM(L26:M26)</f>
        <v>1436</v>
      </c>
      <c r="L26" s="87">
        <v>0</v>
      </c>
      <c r="M26" s="87">
        <v>1436</v>
      </c>
      <c r="N26" s="87">
        <f>SUM(O26,+V26,+AC26)</f>
        <v>2506</v>
      </c>
      <c r="O26" s="87">
        <f>SUM(P26:U26)</f>
        <v>1070</v>
      </c>
      <c r="P26" s="87">
        <v>0</v>
      </c>
      <c r="Q26" s="87">
        <v>0</v>
      </c>
      <c r="R26" s="87">
        <v>0</v>
      </c>
      <c r="S26" s="87">
        <v>1070</v>
      </c>
      <c r="T26" s="87">
        <v>0</v>
      </c>
      <c r="U26" s="87">
        <v>0</v>
      </c>
      <c r="V26" s="87">
        <f>SUM(W26:AB26)</f>
        <v>1436</v>
      </c>
      <c r="W26" s="87">
        <v>0</v>
      </c>
      <c r="X26" s="87">
        <v>0</v>
      </c>
      <c r="Y26" s="87">
        <v>0</v>
      </c>
      <c r="Z26" s="87">
        <v>1436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0</v>
      </c>
      <c r="AG26" s="87">
        <v>0</v>
      </c>
      <c r="AH26" s="87">
        <v>0</v>
      </c>
      <c r="AI26" s="87">
        <v>0</v>
      </c>
      <c r="AJ26" s="87">
        <f>SUM(AK26:AS26)</f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27</v>
      </c>
      <c r="B27" s="96" t="s">
        <v>300</v>
      </c>
      <c r="C27" s="85" t="s">
        <v>301</v>
      </c>
      <c r="D27" s="87">
        <f>SUM(E27,+H27,+K27)</f>
        <v>23326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23326</v>
      </c>
      <c r="L27" s="87">
        <v>15381</v>
      </c>
      <c r="M27" s="87">
        <v>7945</v>
      </c>
      <c r="N27" s="87">
        <f>SUM(O27,+V27,+AC27)</f>
        <v>23326</v>
      </c>
      <c r="O27" s="87">
        <f>SUM(P27:U27)</f>
        <v>15381</v>
      </c>
      <c r="P27" s="87">
        <v>15381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7945</v>
      </c>
      <c r="W27" s="87">
        <v>7945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421</v>
      </c>
      <c r="AG27" s="87">
        <v>421</v>
      </c>
      <c r="AH27" s="87">
        <v>0</v>
      </c>
      <c r="AI27" s="87">
        <v>0</v>
      </c>
      <c r="AJ27" s="87">
        <f>SUM(AK27:AS27)</f>
        <v>421</v>
      </c>
      <c r="AK27" s="87">
        <v>0</v>
      </c>
      <c r="AL27" s="87">
        <v>0</v>
      </c>
      <c r="AM27" s="87">
        <v>25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396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27</v>
      </c>
      <c r="B28" s="96" t="s">
        <v>302</v>
      </c>
      <c r="C28" s="85" t="s">
        <v>303</v>
      </c>
      <c r="D28" s="87">
        <f>SUM(E28,+H28,+K28)</f>
        <v>463</v>
      </c>
      <c r="E28" s="87">
        <f>SUM(F28:G28)</f>
        <v>371</v>
      </c>
      <c r="F28" s="87">
        <v>371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92</v>
      </c>
      <c r="L28" s="87">
        <v>0</v>
      </c>
      <c r="M28" s="87">
        <v>92</v>
      </c>
      <c r="N28" s="87">
        <f>SUM(O28,+V28,+AC28)</f>
        <v>463</v>
      </c>
      <c r="O28" s="87">
        <f>SUM(P28:U28)</f>
        <v>371</v>
      </c>
      <c r="P28" s="87">
        <v>0</v>
      </c>
      <c r="Q28" s="87">
        <v>0</v>
      </c>
      <c r="R28" s="87">
        <v>0</v>
      </c>
      <c r="S28" s="87">
        <v>371</v>
      </c>
      <c r="T28" s="87">
        <v>0</v>
      </c>
      <c r="U28" s="87">
        <v>0</v>
      </c>
      <c r="V28" s="87">
        <f>SUM(W28:AB28)</f>
        <v>92</v>
      </c>
      <c r="W28" s="87">
        <v>0</v>
      </c>
      <c r="X28" s="87">
        <v>0</v>
      </c>
      <c r="Y28" s="87">
        <v>0</v>
      </c>
      <c r="Z28" s="87">
        <v>92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0</v>
      </c>
      <c r="AG28" s="87">
        <v>0</v>
      </c>
      <c r="AH28" s="87">
        <v>0</v>
      </c>
      <c r="AI28" s="87">
        <v>0</v>
      </c>
      <c r="AJ28" s="87">
        <f>SUM(AK28:AS28)</f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27</v>
      </c>
      <c r="B29" s="96" t="s">
        <v>304</v>
      </c>
      <c r="C29" s="85" t="s">
        <v>305</v>
      </c>
      <c r="D29" s="87">
        <f>SUM(E29,+H29,+K29)</f>
        <v>12581</v>
      </c>
      <c r="E29" s="87">
        <f>SUM(F29:G29)</f>
        <v>0</v>
      </c>
      <c r="F29" s="87">
        <v>0</v>
      </c>
      <c r="G29" s="87">
        <v>0</v>
      </c>
      <c r="H29" s="87">
        <f>SUM(I29:J29)</f>
        <v>4037</v>
      </c>
      <c r="I29" s="87">
        <v>4037</v>
      </c>
      <c r="J29" s="87">
        <v>0</v>
      </c>
      <c r="K29" s="87">
        <f>SUM(L29:M29)</f>
        <v>8544</v>
      </c>
      <c r="L29" s="87">
        <v>0</v>
      </c>
      <c r="M29" s="87">
        <v>8544</v>
      </c>
      <c r="N29" s="87">
        <f>SUM(O29,+V29,+AC29)</f>
        <v>12581</v>
      </c>
      <c r="O29" s="87">
        <f>SUM(P29:U29)</f>
        <v>4037</v>
      </c>
      <c r="P29" s="87">
        <v>4037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8544</v>
      </c>
      <c r="W29" s="87">
        <v>8544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267</v>
      </c>
      <c r="AG29" s="87">
        <v>267</v>
      </c>
      <c r="AH29" s="87">
        <v>0</v>
      </c>
      <c r="AI29" s="87">
        <v>0</v>
      </c>
      <c r="AJ29" s="87">
        <f>SUM(AK29:AS29)</f>
        <v>267</v>
      </c>
      <c r="AK29" s="87">
        <v>0</v>
      </c>
      <c r="AL29" s="87">
        <v>0</v>
      </c>
      <c r="AM29" s="87">
        <v>21</v>
      </c>
      <c r="AN29" s="87">
        <v>246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27</v>
      </c>
      <c r="B30" s="96" t="s">
        <v>306</v>
      </c>
      <c r="C30" s="85" t="s">
        <v>307</v>
      </c>
      <c r="D30" s="87">
        <f>SUM(E30,+H30,+K30)</f>
        <v>21470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21470</v>
      </c>
      <c r="L30" s="87">
        <v>7420</v>
      </c>
      <c r="M30" s="87">
        <v>14050</v>
      </c>
      <c r="N30" s="87">
        <f>SUM(O30,+V30,+AC30)</f>
        <v>21470</v>
      </c>
      <c r="O30" s="87">
        <f>SUM(P30:U30)</f>
        <v>7420</v>
      </c>
      <c r="P30" s="87">
        <v>7420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14050</v>
      </c>
      <c r="W30" s="87">
        <v>14050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455</v>
      </c>
      <c r="AG30" s="87">
        <v>455</v>
      </c>
      <c r="AH30" s="87">
        <v>0</v>
      </c>
      <c r="AI30" s="87">
        <v>0</v>
      </c>
      <c r="AJ30" s="87">
        <f>SUM(AK30:AS30)</f>
        <v>455</v>
      </c>
      <c r="AK30" s="87">
        <v>0</v>
      </c>
      <c r="AL30" s="87">
        <v>0</v>
      </c>
      <c r="AM30" s="87">
        <v>35</v>
      </c>
      <c r="AN30" s="87">
        <v>420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27</v>
      </c>
      <c r="B31" s="96" t="s">
        <v>308</v>
      </c>
      <c r="C31" s="85" t="s">
        <v>309</v>
      </c>
      <c r="D31" s="87">
        <f>SUM(E31,+H31,+K31)</f>
        <v>5229</v>
      </c>
      <c r="E31" s="87">
        <f>SUM(F31:G31)</f>
        <v>0</v>
      </c>
      <c r="F31" s="87">
        <v>0</v>
      </c>
      <c r="G31" s="87">
        <v>0</v>
      </c>
      <c r="H31" s="87">
        <f>SUM(I31:J31)</f>
        <v>1451</v>
      </c>
      <c r="I31" s="87">
        <v>1451</v>
      </c>
      <c r="J31" s="87">
        <v>0</v>
      </c>
      <c r="K31" s="87">
        <f>SUM(L31:M31)</f>
        <v>3778</v>
      </c>
      <c r="L31" s="87">
        <v>0</v>
      </c>
      <c r="M31" s="87">
        <v>3778</v>
      </c>
      <c r="N31" s="87">
        <f>SUM(O31,+V31,+AC31)</f>
        <v>5229</v>
      </c>
      <c r="O31" s="87">
        <f>SUM(P31:U31)</f>
        <v>1451</v>
      </c>
      <c r="P31" s="87">
        <v>0</v>
      </c>
      <c r="Q31" s="87">
        <v>0</v>
      </c>
      <c r="R31" s="87">
        <v>0</v>
      </c>
      <c r="S31" s="87">
        <v>1451</v>
      </c>
      <c r="T31" s="87">
        <v>0</v>
      </c>
      <c r="U31" s="87">
        <v>0</v>
      </c>
      <c r="V31" s="87">
        <f>SUM(W31:AB31)</f>
        <v>3778</v>
      </c>
      <c r="W31" s="87">
        <v>0</v>
      </c>
      <c r="X31" s="87">
        <v>0</v>
      </c>
      <c r="Y31" s="87">
        <v>0</v>
      </c>
      <c r="Z31" s="87">
        <v>3778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0</v>
      </c>
      <c r="AG31" s="87">
        <v>0</v>
      </c>
      <c r="AH31" s="87">
        <v>0</v>
      </c>
      <c r="AI31" s="87">
        <v>0</v>
      </c>
      <c r="AJ31" s="87">
        <f>SUM(AK31:AS31)</f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27</v>
      </c>
      <c r="B32" s="96" t="s">
        <v>310</v>
      </c>
      <c r="C32" s="85" t="s">
        <v>311</v>
      </c>
      <c r="D32" s="87">
        <f>SUM(E32,+H32,+K32)</f>
        <v>2196</v>
      </c>
      <c r="E32" s="87">
        <f>SUM(F32:G32)</f>
        <v>0</v>
      </c>
      <c r="F32" s="87">
        <v>0</v>
      </c>
      <c r="G32" s="87">
        <v>0</v>
      </c>
      <c r="H32" s="87">
        <f>SUM(I32:J32)</f>
        <v>702</v>
      </c>
      <c r="I32" s="87">
        <v>702</v>
      </c>
      <c r="J32" s="87">
        <v>0</v>
      </c>
      <c r="K32" s="87">
        <f>SUM(L32:M32)</f>
        <v>1494</v>
      </c>
      <c r="L32" s="87">
        <v>0</v>
      </c>
      <c r="M32" s="87">
        <v>1494</v>
      </c>
      <c r="N32" s="87">
        <f>SUM(O32,+V32,+AC32)</f>
        <v>2196</v>
      </c>
      <c r="O32" s="87">
        <f>SUM(P32:U32)</f>
        <v>702</v>
      </c>
      <c r="P32" s="87">
        <v>702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1494</v>
      </c>
      <c r="W32" s="87">
        <v>0</v>
      </c>
      <c r="X32" s="87">
        <v>0</v>
      </c>
      <c r="Y32" s="87">
        <v>0</v>
      </c>
      <c r="Z32" s="87">
        <v>1494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14</v>
      </c>
      <c r="AG32" s="87">
        <v>14</v>
      </c>
      <c r="AH32" s="87">
        <v>0</v>
      </c>
      <c r="AI32" s="87">
        <v>0</v>
      </c>
      <c r="AJ32" s="87">
        <f>SUM(AK32:AS32)</f>
        <v>14</v>
      </c>
      <c r="AK32" s="87">
        <v>0</v>
      </c>
      <c r="AL32" s="87">
        <v>0</v>
      </c>
      <c r="AM32" s="87">
        <v>14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27</v>
      </c>
      <c r="B33" s="96" t="s">
        <v>312</v>
      </c>
      <c r="C33" s="85" t="s">
        <v>313</v>
      </c>
      <c r="D33" s="87">
        <f>SUM(E33,+H33,+K33)</f>
        <v>4343</v>
      </c>
      <c r="E33" s="87">
        <f>SUM(F33:G33)</f>
        <v>0</v>
      </c>
      <c r="F33" s="87">
        <v>0</v>
      </c>
      <c r="G33" s="87">
        <v>0</v>
      </c>
      <c r="H33" s="87">
        <f>SUM(I33:J33)</f>
        <v>1444</v>
      </c>
      <c r="I33" s="87">
        <v>1444</v>
      </c>
      <c r="J33" s="87">
        <v>0</v>
      </c>
      <c r="K33" s="87">
        <f>SUM(L33:M33)</f>
        <v>2899</v>
      </c>
      <c r="L33" s="87">
        <v>0</v>
      </c>
      <c r="M33" s="87">
        <v>2899</v>
      </c>
      <c r="N33" s="87">
        <f>SUM(O33,+V33,+AC33)</f>
        <v>4343</v>
      </c>
      <c r="O33" s="87">
        <f>SUM(P33:U33)</f>
        <v>1444</v>
      </c>
      <c r="P33" s="87">
        <v>1444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2899</v>
      </c>
      <c r="W33" s="87">
        <v>2899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79</v>
      </c>
      <c r="AG33" s="87">
        <v>79</v>
      </c>
      <c r="AH33" s="87">
        <v>0</v>
      </c>
      <c r="AI33" s="87">
        <v>0</v>
      </c>
      <c r="AJ33" s="87">
        <f>SUM(AK33:AS33)</f>
        <v>79</v>
      </c>
      <c r="AK33" s="87">
        <v>0</v>
      </c>
      <c r="AL33" s="87">
        <v>0</v>
      </c>
      <c r="AM33" s="87">
        <v>5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74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27</v>
      </c>
      <c r="B34" s="96" t="s">
        <v>314</v>
      </c>
      <c r="C34" s="85" t="s">
        <v>315</v>
      </c>
      <c r="D34" s="87">
        <f>SUM(E34,+H34,+K34)</f>
        <v>7537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7537</v>
      </c>
      <c r="L34" s="87">
        <v>2983</v>
      </c>
      <c r="M34" s="87">
        <v>4554</v>
      </c>
      <c r="N34" s="87">
        <f>SUM(O34,+V34,+AC34)</f>
        <v>7537</v>
      </c>
      <c r="O34" s="87">
        <f>SUM(P34:U34)</f>
        <v>2983</v>
      </c>
      <c r="P34" s="87">
        <v>2983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4554</v>
      </c>
      <c r="W34" s="87">
        <v>4554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160</v>
      </c>
      <c r="AG34" s="87">
        <v>160</v>
      </c>
      <c r="AH34" s="87">
        <v>0</v>
      </c>
      <c r="AI34" s="87">
        <v>0</v>
      </c>
      <c r="AJ34" s="87">
        <f>SUM(AK34:AS34)</f>
        <v>160</v>
      </c>
      <c r="AK34" s="87">
        <v>0</v>
      </c>
      <c r="AL34" s="87">
        <v>0</v>
      </c>
      <c r="AM34" s="87">
        <v>13</v>
      </c>
      <c r="AN34" s="87">
        <v>147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2</v>
      </c>
      <c r="AU34" s="87">
        <v>0</v>
      </c>
      <c r="AV34" s="87">
        <v>0</v>
      </c>
      <c r="AW34" s="87">
        <v>2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27</v>
      </c>
      <c r="B35" s="96" t="s">
        <v>316</v>
      </c>
      <c r="C35" s="85" t="s">
        <v>317</v>
      </c>
      <c r="D35" s="87">
        <f>SUM(E35,+H35,+K35)</f>
        <v>7781</v>
      </c>
      <c r="E35" s="87">
        <f>SUM(F35:G35)</f>
        <v>0</v>
      </c>
      <c r="F35" s="87">
        <v>0</v>
      </c>
      <c r="G35" s="87">
        <v>0</v>
      </c>
      <c r="H35" s="87">
        <f>SUM(I35:J35)</f>
        <v>3077</v>
      </c>
      <c r="I35" s="87">
        <v>3077</v>
      </c>
      <c r="J35" s="87">
        <v>0</v>
      </c>
      <c r="K35" s="87">
        <f>SUM(L35:M35)</f>
        <v>4704</v>
      </c>
      <c r="L35" s="87">
        <v>0</v>
      </c>
      <c r="M35" s="87">
        <v>4704</v>
      </c>
      <c r="N35" s="87">
        <f>SUM(O35,+V35,+AC35)</f>
        <v>7781</v>
      </c>
      <c r="O35" s="87">
        <f>SUM(P35:U35)</f>
        <v>3077</v>
      </c>
      <c r="P35" s="87">
        <v>0</v>
      </c>
      <c r="Q35" s="87">
        <v>0</v>
      </c>
      <c r="R35" s="87">
        <v>0</v>
      </c>
      <c r="S35" s="87">
        <v>3077</v>
      </c>
      <c r="T35" s="87">
        <v>0</v>
      </c>
      <c r="U35" s="87">
        <v>0</v>
      </c>
      <c r="V35" s="87">
        <f>SUM(W35:AB35)</f>
        <v>4704</v>
      </c>
      <c r="W35" s="87">
        <v>0</v>
      </c>
      <c r="X35" s="87">
        <v>0</v>
      </c>
      <c r="Y35" s="87">
        <v>0</v>
      </c>
      <c r="Z35" s="87">
        <v>4704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0</v>
      </c>
      <c r="AG35" s="87">
        <v>0</v>
      </c>
      <c r="AH35" s="87">
        <v>0</v>
      </c>
      <c r="AI35" s="87">
        <v>0</v>
      </c>
      <c r="AJ35" s="87">
        <f>SUM(AK35:AS35)</f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27</v>
      </c>
      <c r="B36" s="96" t="s">
        <v>318</v>
      </c>
      <c r="C36" s="85" t="s">
        <v>319</v>
      </c>
      <c r="D36" s="87">
        <f>SUM(E36,+H36,+K36)</f>
        <v>24267</v>
      </c>
      <c r="E36" s="87">
        <f>SUM(F36:G36)</f>
        <v>0</v>
      </c>
      <c r="F36" s="87">
        <v>0</v>
      </c>
      <c r="G36" s="87">
        <v>0</v>
      </c>
      <c r="H36" s="87">
        <f>SUM(I36:J36)</f>
        <v>12272</v>
      </c>
      <c r="I36" s="87">
        <v>12272</v>
      </c>
      <c r="J36" s="87">
        <v>0</v>
      </c>
      <c r="K36" s="87">
        <f>SUM(L36:M36)</f>
        <v>11995</v>
      </c>
      <c r="L36" s="87">
        <v>0</v>
      </c>
      <c r="M36" s="87">
        <v>11995</v>
      </c>
      <c r="N36" s="87">
        <f>SUM(O36,+V36,+AC36)</f>
        <v>24267</v>
      </c>
      <c r="O36" s="87">
        <f>SUM(P36:U36)</f>
        <v>12272</v>
      </c>
      <c r="P36" s="87">
        <v>12272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11995</v>
      </c>
      <c r="W36" s="87">
        <v>11995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564</v>
      </c>
      <c r="AG36" s="87">
        <v>564</v>
      </c>
      <c r="AH36" s="87">
        <v>0</v>
      </c>
      <c r="AI36" s="87">
        <v>0</v>
      </c>
      <c r="AJ36" s="87">
        <f>SUM(AK36:AS36)</f>
        <v>564</v>
      </c>
      <c r="AK36" s="87">
        <v>0</v>
      </c>
      <c r="AL36" s="87">
        <v>0</v>
      </c>
      <c r="AM36" s="87">
        <v>29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535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27</v>
      </c>
      <c r="B37" s="96" t="s">
        <v>320</v>
      </c>
      <c r="C37" s="85" t="s">
        <v>321</v>
      </c>
      <c r="D37" s="87">
        <f>SUM(E37,+H37,+K37)</f>
        <v>1132</v>
      </c>
      <c r="E37" s="87">
        <f>SUM(F37:G37)</f>
        <v>0</v>
      </c>
      <c r="F37" s="87">
        <v>0</v>
      </c>
      <c r="G37" s="87">
        <v>0</v>
      </c>
      <c r="H37" s="87">
        <f>SUM(I37:J37)</f>
        <v>308</v>
      </c>
      <c r="I37" s="87">
        <v>308</v>
      </c>
      <c r="J37" s="87">
        <v>0</v>
      </c>
      <c r="K37" s="87">
        <f>SUM(L37:M37)</f>
        <v>824</v>
      </c>
      <c r="L37" s="87">
        <v>0</v>
      </c>
      <c r="M37" s="87">
        <v>824</v>
      </c>
      <c r="N37" s="87">
        <f>SUM(O37,+V37,+AC37)</f>
        <v>1132</v>
      </c>
      <c r="O37" s="87">
        <f>SUM(P37:U37)</f>
        <v>308</v>
      </c>
      <c r="P37" s="87">
        <v>0</v>
      </c>
      <c r="Q37" s="87">
        <v>0</v>
      </c>
      <c r="R37" s="87">
        <v>0</v>
      </c>
      <c r="S37" s="87">
        <v>308</v>
      </c>
      <c r="T37" s="87">
        <v>0</v>
      </c>
      <c r="U37" s="87">
        <v>0</v>
      </c>
      <c r="V37" s="87">
        <f>SUM(W37:AB37)</f>
        <v>824</v>
      </c>
      <c r="W37" s="87">
        <v>0</v>
      </c>
      <c r="X37" s="87">
        <v>0</v>
      </c>
      <c r="Y37" s="87">
        <v>0</v>
      </c>
      <c r="Z37" s="87">
        <v>824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0</v>
      </c>
      <c r="AG37" s="87">
        <v>0</v>
      </c>
      <c r="AH37" s="87">
        <v>0</v>
      </c>
      <c r="AI37" s="87">
        <v>0</v>
      </c>
      <c r="AJ37" s="87">
        <f>SUM(AK37:AS37)</f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27</v>
      </c>
      <c r="B38" s="96" t="s">
        <v>322</v>
      </c>
      <c r="C38" s="85" t="s">
        <v>323</v>
      </c>
      <c r="D38" s="87">
        <f>SUM(E38,+H38,+K38)</f>
        <v>5687</v>
      </c>
      <c r="E38" s="87">
        <f>SUM(F38:G38)</f>
        <v>0</v>
      </c>
      <c r="F38" s="87">
        <v>0</v>
      </c>
      <c r="G38" s="87">
        <v>0</v>
      </c>
      <c r="H38" s="87">
        <f>SUM(I38:J38)</f>
        <v>2872</v>
      </c>
      <c r="I38" s="87">
        <v>2872</v>
      </c>
      <c r="J38" s="87">
        <v>0</v>
      </c>
      <c r="K38" s="87">
        <f>SUM(L38:M38)</f>
        <v>2815</v>
      </c>
      <c r="L38" s="87">
        <v>0</v>
      </c>
      <c r="M38" s="87">
        <v>2815</v>
      </c>
      <c r="N38" s="87">
        <f>SUM(O38,+V38,+AC38)</f>
        <v>5687</v>
      </c>
      <c r="O38" s="87">
        <f>SUM(P38:U38)</f>
        <v>2872</v>
      </c>
      <c r="P38" s="87">
        <v>2872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2815</v>
      </c>
      <c r="W38" s="87">
        <v>2815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33</v>
      </c>
      <c r="AG38" s="87">
        <v>33</v>
      </c>
      <c r="AH38" s="87">
        <v>0</v>
      </c>
      <c r="AI38" s="87">
        <v>0</v>
      </c>
      <c r="AJ38" s="87">
        <f>SUM(AK38:AS38)</f>
        <v>33</v>
      </c>
      <c r="AK38" s="87">
        <v>0</v>
      </c>
      <c r="AL38" s="87">
        <v>0</v>
      </c>
      <c r="AM38" s="87">
        <v>25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8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27</v>
      </c>
      <c r="B39" s="96" t="s">
        <v>324</v>
      </c>
      <c r="C39" s="85" t="s">
        <v>325</v>
      </c>
      <c r="D39" s="87">
        <f>SUM(E39,+H39,+K39)</f>
        <v>365</v>
      </c>
      <c r="E39" s="87">
        <f>SUM(F39:G39)</f>
        <v>0</v>
      </c>
      <c r="F39" s="87">
        <v>0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365</v>
      </c>
      <c r="L39" s="87">
        <v>261</v>
      </c>
      <c r="M39" s="87">
        <v>104</v>
      </c>
      <c r="N39" s="87">
        <f>SUM(O39,+V39,+AC39)</f>
        <v>365</v>
      </c>
      <c r="O39" s="87">
        <f>SUM(P39:U39)</f>
        <v>261</v>
      </c>
      <c r="P39" s="87">
        <v>261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104</v>
      </c>
      <c r="W39" s="87">
        <v>104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3</v>
      </c>
      <c r="AG39" s="87">
        <v>3</v>
      </c>
      <c r="AH39" s="87">
        <v>0</v>
      </c>
      <c r="AI39" s="87">
        <v>0</v>
      </c>
      <c r="AJ39" s="87">
        <f>SUM(AK39:AS39)</f>
        <v>6</v>
      </c>
      <c r="AK39" s="87">
        <v>0</v>
      </c>
      <c r="AL39" s="87">
        <v>5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1</v>
      </c>
      <c r="AT39" s="87">
        <f>SUM(AU39:AY39)</f>
        <v>2</v>
      </c>
      <c r="AU39" s="87">
        <v>0</v>
      </c>
      <c r="AV39" s="87">
        <v>2</v>
      </c>
      <c r="AW39" s="87">
        <v>0</v>
      </c>
      <c r="AX39" s="87">
        <v>0</v>
      </c>
      <c r="AY39" s="87">
        <v>0</v>
      </c>
      <c r="AZ39" s="87">
        <f>SUM(BA39:BC39)</f>
        <v>3</v>
      </c>
      <c r="BA39" s="87">
        <v>3</v>
      </c>
      <c r="BB39" s="87">
        <v>0</v>
      </c>
      <c r="BC39" s="87">
        <v>0</v>
      </c>
    </row>
    <row r="40" spans="1:55" ht="13.5" customHeight="1">
      <c r="A40" s="98" t="s">
        <v>27</v>
      </c>
      <c r="B40" s="96" t="s">
        <v>326</v>
      </c>
      <c r="C40" s="85" t="s">
        <v>327</v>
      </c>
      <c r="D40" s="87">
        <f>SUM(E40,+H40,+K40)</f>
        <v>23923</v>
      </c>
      <c r="E40" s="87">
        <f>SUM(F40:G40)</f>
        <v>0</v>
      </c>
      <c r="F40" s="87">
        <v>0</v>
      </c>
      <c r="G40" s="87">
        <v>0</v>
      </c>
      <c r="H40" s="87">
        <f>SUM(I40:J40)</f>
        <v>0</v>
      </c>
      <c r="I40" s="87">
        <v>0</v>
      </c>
      <c r="J40" s="87">
        <v>0</v>
      </c>
      <c r="K40" s="87">
        <f>SUM(L40:M40)</f>
        <v>23923</v>
      </c>
      <c r="L40" s="87">
        <v>8679</v>
      </c>
      <c r="M40" s="87">
        <v>15244</v>
      </c>
      <c r="N40" s="87">
        <f>SUM(O40,+V40,+AC40)</f>
        <v>23923</v>
      </c>
      <c r="O40" s="87">
        <f>SUM(P40:U40)</f>
        <v>8679</v>
      </c>
      <c r="P40" s="87">
        <v>8679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15244</v>
      </c>
      <c r="W40" s="87">
        <v>15244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665</v>
      </c>
      <c r="AG40" s="87">
        <v>665</v>
      </c>
      <c r="AH40" s="87">
        <v>0</v>
      </c>
      <c r="AI40" s="87">
        <v>0</v>
      </c>
      <c r="AJ40" s="87">
        <f>SUM(AK40:AS40)</f>
        <v>665</v>
      </c>
      <c r="AK40" s="87">
        <v>0</v>
      </c>
      <c r="AL40" s="87">
        <v>0</v>
      </c>
      <c r="AM40" s="87">
        <v>14</v>
      </c>
      <c r="AN40" s="87">
        <v>651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27</v>
      </c>
      <c r="B41" s="96" t="s">
        <v>328</v>
      </c>
      <c r="C41" s="85" t="s">
        <v>329</v>
      </c>
      <c r="D41" s="87">
        <f>SUM(E41,+H41,+K41)</f>
        <v>1967</v>
      </c>
      <c r="E41" s="87">
        <f>SUM(F41:G41)</f>
        <v>0</v>
      </c>
      <c r="F41" s="87">
        <v>0</v>
      </c>
      <c r="G41" s="87">
        <v>0</v>
      </c>
      <c r="H41" s="87">
        <f>SUM(I41:J41)</f>
        <v>579</v>
      </c>
      <c r="I41" s="87">
        <v>579</v>
      </c>
      <c r="J41" s="87">
        <v>0</v>
      </c>
      <c r="K41" s="87">
        <f>SUM(L41:M41)</f>
        <v>1388</v>
      </c>
      <c r="L41" s="87">
        <v>0</v>
      </c>
      <c r="M41" s="87">
        <v>1388</v>
      </c>
      <c r="N41" s="87">
        <f>SUM(O41,+V41,+AC41)</f>
        <v>1967</v>
      </c>
      <c r="O41" s="87">
        <f>SUM(P41:U41)</f>
        <v>579</v>
      </c>
      <c r="P41" s="87">
        <v>0</v>
      </c>
      <c r="Q41" s="87">
        <v>0</v>
      </c>
      <c r="R41" s="87">
        <v>0</v>
      </c>
      <c r="S41" s="87">
        <v>579</v>
      </c>
      <c r="T41" s="87">
        <v>0</v>
      </c>
      <c r="U41" s="87">
        <v>0</v>
      </c>
      <c r="V41" s="87">
        <f>SUM(W41:AB41)</f>
        <v>1388</v>
      </c>
      <c r="W41" s="87">
        <v>0</v>
      </c>
      <c r="X41" s="87">
        <v>0</v>
      </c>
      <c r="Y41" s="87">
        <v>0</v>
      </c>
      <c r="Z41" s="87">
        <v>1388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0</v>
      </c>
      <c r="AG41" s="87">
        <v>0</v>
      </c>
      <c r="AH41" s="87">
        <v>0</v>
      </c>
      <c r="AI41" s="87">
        <v>0</v>
      </c>
      <c r="AJ41" s="87">
        <f>SUM(AK41:AS41)</f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27</v>
      </c>
      <c r="B42" s="96" t="s">
        <v>330</v>
      </c>
      <c r="C42" s="85" t="s">
        <v>331</v>
      </c>
      <c r="D42" s="87">
        <f>SUM(E42,+H42,+K42)</f>
        <v>326</v>
      </c>
      <c r="E42" s="87">
        <f>SUM(F42:G42)</f>
        <v>135</v>
      </c>
      <c r="F42" s="87">
        <v>135</v>
      </c>
      <c r="G42" s="87">
        <v>0</v>
      </c>
      <c r="H42" s="87">
        <f>SUM(I42:J42)</f>
        <v>0</v>
      </c>
      <c r="I42" s="87">
        <v>0</v>
      </c>
      <c r="J42" s="87">
        <v>0</v>
      </c>
      <c r="K42" s="87">
        <f>SUM(L42:M42)</f>
        <v>191</v>
      </c>
      <c r="L42" s="87">
        <v>0</v>
      </c>
      <c r="M42" s="87">
        <v>191</v>
      </c>
      <c r="N42" s="87">
        <f>SUM(O42,+V42,+AC42)</f>
        <v>326</v>
      </c>
      <c r="O42" s="87">
        <f>SUM(P42:U42)</f>
        <v>135</v>
      </c>
      <c r="P42" s="87">
        <v>135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191</v>
      </c>
      <c r="W42" s="87">
        <v>191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0</v>
      </c>
      <c r="AG42" s="87">
        <v>0</v>
      </c>
      <c r="AH42" s="87">
        <v>0</v>
      </c>
      <c r="AI42" s="87">
        <v>0</v>
      </c>
      <c r="AJ42" s="87">
        <f>SUM(AK42:AS42)</f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27</v>
      </c>
      <c r="B43" s="96" t="s">
        <v>332</v>
      </c>
      <c r="C43" s="85" t="s">
        <v>333</v>
      </c>
      <c r="D43" s="87">
        <f>SUM(E43,+H43,+K43)</f>
        <v>6039</v>
      </c>
      <c r="E43" s="87">
        <f>SUM(F43:G43)</f>
        <v>0</v>
      </c>
      <c r="F43" s="87">
        <v>0</v>
      </c>
      <c r="G43" s="87">
        <v>0</v>
      </c>
      <c r="H43" s="87">
        <f>SUM(I43:J43)</f>
        <v>2414</v>
      </c>
      <c r="I43" s="87">
        <v>2414</v>
      </c>
      <c r="J43" s="87">
        <v>0</v>
      </c>
      <c r="K43" s="87">
        <f>SUM(L43:M43)</f>
        <v>3625</v>
      </c>
      <c r="L43" s="87">
        <v>0</v>
      </c>
      <c r="M43" s="87">
        <v>3625</v>
      </c>
      <c r="N43" s="87">
        <f>SUM(O43,+V43,+AC43)</f>
        <v>6064</v>
      </c>
      <c r="O43" s="87">
        <f>SUM(P43:U43)</f>
        <v>2414</v>
      </c>
      <c r="P43" s="87">
        <v>2414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3625</v>
      </c>
      <c r="W43" s="87">
        <v>3625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>SUM(AD43:AE43)</f>
        <v>25</v>
      </c>
      <c r="AD43" s="87">
        <v>25</v>
      </c>
      <c r="AE43" s="87">
        <v>0</v>
      </c>
      <c r="AF43" s="87">
        <f>SUM(AG43:AI43)</f>
        <v>104</v>
      </c>
      <c r="AG43" s="87">
        <v>104</v>
      </c>
      <c r="AH43" s="87">
        <v>0</v>
      </c>
      <c r="AI43" s="87">
        <v>0</v>
      </c>
      <c r="AJ43" s="87">
        <f>SUM(AK43:AS43)</f>
        <v>104</v>
      </c>
      <c r="AK43" s="87">
        <v>0</v>
      </c>
      <c r="AL43" s="87">
        <v>0</v>
      </c>
      <c r="AM43" s="87">
        <v>104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>SUM(AU43:AY43)</f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>SUM(BA43:BC43)</f>
        <v>0</v>
      </c>
      <c r="BA43" s="87">
        <v>0</v>
      </c>
      <c r="BB43" s="87">
        <v>0</v>
      </c>
      <c r="BC43" s="87">
        <v>0</v>
      </c>
    </row>
    <row r="44" spans="1:55" ht="13.5" customHeight="1">
      <c r="A44" s="98" t="s">
        <v>27</v>
      </c>
      <c r="B44" s="96" t="s">
        <v>334</v>
      </c>
      <c r="C44" s="85" t="s">
        <v>335</v>
      </c>
      <c r="D44" s="87">
        <f>SUM(E44,+H44,+K44)</f>
        <v>1416</v>
      </c>
      <c r="E44" s="87">
        <f>SUM(F44:G44)</f>
        <v>0</v>
      </c>
      <c r="F44" s="87">
        <v>0</v>
      </c>
      <c r="G44" s="87">
        <v>0</v>
      </c>
      <c r="H44" s="87">
        <f>SUM(I44:J44)</f>
        <v>0</v>
      </c>
      <c r="I44" s="87">
        <v>0</v>
      </c>
      <c r="J44" s="87">
        <v>0</v>
      </c>
      <c r="K44" s="87">
        <f>SUM(L44:M44)</f>
        <v>1416</v>
      </c>
      <c r="L44" s="87">
        <v>970</v>
      </c>
      <c r="M44" s="87">
        <v>446</v>
      </c>
      <c r="N44" s="87">
        <f>SUM(O44,+V44,+AC44)</f>
        <v>1416</v>
      </c>
      <c r="O44" s="87">
        <f>SUM(P44:U44)</f>
        <v>970</v>
      </c>
      <c r="P44" s="87">
        <v>970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>SUM(W44:AB44)</f>
        <v>446</v>
      </c>
      <c r="W44" s="87">
        <v>446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>SUM(AD44:AE44)</f>
        <v>0</v>
      </c>
      <c r="AD44" s="87">
        <v>0</v>
      </c>
      <c r="AE44" s="87">
        <v>0</v>
      </c>
      <c r="AF44" s="87">
        <f>SUM(AG44:AI44)</f>
        <v>25</v>
      </c>
      <c r="AG44" s="87">
        <v>25</v>
      </c>
      <c r="AH44" s="87">
        <v>0</v>
      </c>
      <c r="AI44" s="87">
        <v>0</v>
      </c>
      <c r="AJ44" s="87">
        <f>SUM(AK44:AS44)</f>
        <v>25</v>
      </c>
      <c r="AK44" s="87">
        <v>0</v>
      </c>
      <c r="AL44" s="87">
        <v>0</v>
      </c>
      <c r="AM44" s="87">
        <v>1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24</v>
      </c>
      <c r="AT44" s="87">
        <f>SUM(AU44:AY44)</f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>SUM(BA44:BC44)</f>
        <v>0</v>
      </c>
      <c r="BA44" s="87">
        <v>0</v>
      </c>
      <c r="BB44" s="87">
        <v>0</v>
      </c>
      <c r="BC44" s="87">
        <v>0</v>
      </c>
    </row>
    <row r="45" spans="1:55" ht="13.5" customHeight="1">
      <c r="A45" s="98" t="s">
        <v>27</v>
      </c>
      <c r="B45" s="96" t="s">
        <v>336</v>
      </c>
      <c r="C45" s="85" t="s">
        <v>337</v>
      </c>
      <c r="D45" s="87">
        <f>SUM(E45,+H45,+K45)</f>
        <v>11954</v>
      </c>
      <c r="E45" s="87">
        <f>SUM(F45:G45)</f>
        <v>0</v>
      </c>
      <c r="F45" s="87">
        <v>0</v>
      </c>
      <c r="G45" s="87">
        <v>0</v>
      </c>
      <c r="H45" s="87">
        <f>SUM(I45:J45)</f>
        <v>5208</v>
      </c>
      <c r="I45" s="87">
        <v>5208</v>
      </c>
      <c r="J45" s="87">
        <v>0</v>
      </c>
      <c r="K45" s="87">
        <f>SUM(L45:M45)</f>
        <v>6746</v>
      </c>
      <c r="L45" s="87">
        <v>1546</v>
      </c>
      <c r="M45" s="87">
        <v>5200</v>
      </c>
      <c r="N45" s="87">
        <f>SUM(O45,+V45,+AC45)</f>
        <v>11954</v>
      </c>
      <c r="O45" s="87">
        <f>SUM(P45:U45)</f>
        <v>6754</v>
      </c>
      <c r="P45" s="87">
        <v>6754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>SUM(W45:AB45)</f>
        <v>5200</v>
      </c>
      <c r="W45" s="87">
        <v>5200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>SUM(AD45:AE45)</f>
        <v>0</v>
      </c>
      <c r="AD45" s="87">
        <v>0</v>
      </c>
      <c r="AE45" s="87">
        <v>0</v>
      </c>
      <c r="AF45" s="87">
        <f>SUM(AG45:AI45)</f>
        <v>333</v>
      </c>
      <c r="AG45" s="87">
        <v>333</v>
      </c>
      <c r="AH45" s="87">
        <v>0</v>
      </c>
      <c r="AI45" s="87">
        <v>0</v>
      </c>
      <c r="AJ45" s="87">
        <f>SUM(AK45:AS45)</f>
        <v>333</v>
      </c>
      <c r="AK45" s="87">
        <v>0</v>
      </c>
      <c r="AL45" s="87">
        <v>0</v>
      </c>
      <c r="AM45" s="87">
        <v>333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>SUM(AU45:AY45)</f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>SUM(BA45:BC45)</f>
        <v>0</v>
      </c>
      <c r="BA45" s="87">
        <v>0</v>
      </c>
      <c r="BB45" s="87">
        <v>0</v>
      </c>
      <c r="BC45" s="87">
        <v>0</v>
      </c>
    </row>
    <row r="46" spans="1:55" ht="13.5" customHeight="1">
      <c r="A46" s="98" t="s">
        <v>27</v>
      </c>
      <c r="B46" s="96" t="s">
        <v>338</v>
      </c>
      <c r="C46" s="85" t="s">
        <v>339</v>
      </c>
      <c r="D46" s="87">
        <f>SUM(E46,+H46,+K46)</f>
        <v>563</v>
      </c>
      <c r="E46" s="87">
        <f>SUM(F46:G46)</f>
        <v>0</v>
      </c>
      <c r="F46" s="87">
        <v>0</v>
      </c>
      <c r="G46" s="87">
        <v>0</v>
      </c>
      <c r="H46" s="87">
        <f>SUM(I46:J46)</f>
        <v>0</v>
      </c>
      <c r="I46" s="87">
        <v>0</v>
      </c>
      <c r="J46" s="87">
        <v>0</v>
      </c>
      <c r="K46" s="87">
        <f>SUM(L46:M46)</f>
        <v>563</v>
      </c>
      <c r="L46" s="87">
        <v>278</v>
      </c>
      <c r="M46" s="87">
        <v>285</v>
      </c>
      <c r="N46" s="87">
        <f>SUM(O46,+V46,+AC46)</f>
        <v>563</v>
      </c>
      <c r="O46" s="87">
        <f>SUM(P46:U46)</f>
        <v>278</v>
      </c>
      <c r="P46" s="87">
        <v>278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>SUM(W46:AB46)</f>
        <v>285</v>
      </c>
      <c r="W46" s="87">
        <v>285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>SUM(AD46:AE46)</f>
        <v>0</v>
      </c>
      <c r="AD46" s="87">
        <v>0</v>
      </c>
      <c r="AE46" s="87">
        <v>0</v>
      </c>
      <c r="AF46" s="87">
        <f>SUM(AG46:AI46)</f>
        <v>16</v>
      </c>
      <c r="AG46" s="87">
        <v>16</v>
      </c>
      <c r="AH46" s="87">
        <v>0</v>
      </c>
      <c r="AI46" s="87">
        <v>0</v>
      </c>
      <c r="AJ46" s="87">
        <f>SUM(AK46:AS46)</f>
        <v>16</v>
      </c>
      <c r="AK46" s="87">
        <v>0</v>
      </c>
      <c r="AL46" s="87">
        <v>0</v>
      </c>
      <c r="AM46" s="87">
        <v>16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>SUM(AU46:AY46)</f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0</v>
      </c>
      <c r="BA46" s="87">
        <v>0</v>
      </c>
      <c r="BB46" s="87">
        <v>0</v>
      </c>
      <c r="BC46" s="87">
        <v>0</v>
      </c>
    </row>
    <row r="47" spans="1:55" ht="13.5" customHeight="1">
      <c r="A47" s="98" t="s">
        <v>27</v>
      </c>
      <c r="B47" s="96" t="s">
        <v>340</v>
      </c>
      <c r="C47" s="85" t="s">
        <v>341</v>
      </c>
      <c r="D47" s="87">
        <f>SUM(E47,+H47,+K47)</f>
        <v>7488</v>
      </c>
      <c r="E47" s="87">
        <f>SUM(F47:G47)</f>
        <v>0</v>
      </c>
      <c r="F47" s="87">
        <v>0</v>
      </c>
      <c r="G47" s="87">
        <v>0</v>
      </c>
      <c r="H47" s="87">
        <f>SUM(I47:J47)</f>
        <v>0</v>
      </c>
      <c r="I47" s="87">
        <v>0</v>
      </c>
      <c r="J47" s="87">
        <v>0</v>
      </c>
      <c r="K47" s="87">
        <f>SUM(L47:M47)</f>
        <v>7488</v>
      </c>
      <c r="L47" s="87">
        <v>6842</v>
      </c>
      <c r="M47" s="87">
        <v>646</v>
      </c>
      <c r="N47" s="87">
        <f>SUM(O47,+V47,+AC47)</f>
        <v>7488</v>
      </c>
      <c r="O47" s="87">
        <f>SUM(P47:U47)</f>
        <v>6842</v>
      </c>
      <c r="P47" s="87">
        <v>6842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>SUM(W47:AB47)</f>
        <v>646</v>
      </c>
      <c r="W47" s="87">
        <v>646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>SUM(AD47:AE47)</f>
        <v>0</v>
      </c>
      <c r="AD47" s="87">
        <v>0</v>
      </c>
      <c r="AE47" s="87">
        <v>0</v>
      </c>
      <c r="AF47" s="87">
        <f>SUM(AG47:AI47)</f>
        <v>343</v>
      </c>
      <c r="AG47" s="87">
        <v>343</v>
      </c>
      <c r="AH47" s="87">
        <v>0</v>
      </c>
      <c r="AI47" s="87">
        <v>0</v>
      </c>
      <c r="AJ47" s="87">
        <f>SUM(AK47:AS47)</f>
        <v>343</v>
      </c>
      <c r="AK47" s="87">
        <v>0</v>
      </c>
      <c r="AL47" s="87">
        <v>0</v>
      </c>
      <c r="AM47" s="87">
        <v>343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>SUM(AU47:AY47)</f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>SUM(BA47:BC47)</f>
        <v>0</v>
      </c>
      <c r="BA47" s="87">
        <v>0</v>
      </c>
      <c r="BB47" s="87">
        <v>0</v>
      </c>
      <c r="BC47" s="87">
        <v>0</v>
      </c>
    </row>
    <row r="48" spans="1:55" ht="13.5" customHeight="1">
      <c r="A48" s="98" t="s">
        <v>27</v>
      </c>
      <c r="B48" s="96" t="s">
        <v>342</v>
      </c>
      <c r="C48" s="85" t="s">
        <v>343</v>
      </c>
      <c r="D48" s="87">
        <f>SUM(E48,+H48,+K48)</f>
        <v>1548</v>
      </c>
      <c r="E48" s="87">
        <f>SUM(F48:G48)</f>
        <v>0</v>
      </c>
      <c r="F48" s="87">
        <v>0</v>
      </c>
      <c r="G48" s="87">
        <v>0</v>
      </c>
      <c r="H48" s="87">
        <f>SUM(I48:J48)</f>
        <v>244</v>
      </c>
      <c r="I48" s="87">
        <v>244</v>
      </c>
      <c r="J48" s="87">
        <v>0</v>
      </c>
      <c r="K48" s="87">
        <f>SUM(L48:M48)</f>
        <v>1304</v>
      </c>
      <c r="L48" s="87">
        <v>0</v>
      </c>
      <c r="M48" s="87">
        <v>1304</v>
      </c>
      <c r="N48" s="87">
        <f>SUM(O48,+V48,+AC48)</f>
        <v>1571</v>
      </c>
      <c r="O48" s="87">
        <f>SUM(P48:U48)</f>
        <v>244</v>
      </c>
      <c r="P48" s="87">
        <v>244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>SUM(W48:AB48)</f>
        <v>1304</v>
      </c>
      <c r="W48" s="87">
        <v>1304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>SUM(AD48:AE48)</f>
        <v>23</v>
      </c>
      <c r="AD48" s="87">
        <v>23</v>
      </c>
      <c r="AE48" s="87">
        <v>0</v>
      </c>
      <c r="AF48" s="87">
        <f>SUM(AG48:AI48)</f>
        <v>15</v>
      </c>
      <c r="AG48" s="87">
        <v>15</v>
      </c>
      <c r="AH48" s="87">
        <v>0</v>
      </c>
      <c r="AI48" s="87">
        <v>0</v>
      </c>
      <c r="AJ48" s="87">
        <f>SUM(AK48:AS48)</f>
        <v>26</v>
      </c>
      <c r="AK48" s="87">
        <v>0</v>
      </c>
      <c r="AL48" s="87">
        <v>21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5</v>
      </c>
      <c r="AT48" s="87">
        <f>SUM(AU48:AY48)</f>
        <v>10</v>
      </c>
      <c r="AU48" s="87">
        <v>0</v>
      </c>
      <c r="AV48" s="87">
        <v>10</v>
      </c>
      <c r="AW48" s="87">
        <v>0</v>
      </c>
      <c r="AX48" s="87">
        <v>0</v>
      </c>
      <c r="AY48" s="87">
        <v>0</v>
      </c>
      <c r="AZ48" s="87">
        <f>SUM(BA48:BC48)</f>
        <v>15</v>
      </c>
      <c r="BA48" s="87">
        <v>15</v>
      </c>
      <c r="BB48" s="87">
        <v>0</v>
      </c>
      <c r="BC48" s="87">
        <v>0</v>
      </c>
    </row>
    <row r="49" spans="1:55" ht="13.5" customHeight="1">
      <c r="A49" s="98" t="s">
        <v>27</v>
      </c>
      <c r="B49" s="96" t="s">
        <v>344</v>
      </c>
      <c r="C49" s="85" t="s">
        <v>345</v>
      </c>
      <c r="D49" s="87">
        <f>SUM(E49,+H49,+K49)</f>
        <v>1774</v>
      </c>
      <c r="E49" s="87">
        <f>SUM(F49:G49)</f>
        <v>0</v>
      </c>
      <c r="F49" s="87">
        <v>0</v>
      </c>
      <c r="G49" s="87">
        <v>0</v>
      </c>
      <c r="H49" s="87">
        <f>SUM(I49:J49)</f>
        <v>734</v>
      </c>
      <c r="I49" s="87">
        <v>734</v>
      </c>
      <c r="J49" s="87">
        <v>0</v>
      </c>
      <c r="K49" s="87">
        <f>SUM(L49:M49)</f>
        <v>1040</v>
      </c>
      <c r="L49" s="87">
        <v>0</v>
      </c>
      <c r="M49" s="87">
        <v>1040</v>
      </c>
      <c r="N49" s="87">
        <f>SUM(O49,+V49,+AC49)</f>
        <v>1782</v>
      </c>
      <c r="O49" s="87">
        <f>SUM(P49:U49)</f>
        <v>734</v>
      </c>
      <c r="P49" s="87">
        <v>734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f>SUM(W49:AB49)</f>
        <v>1040</v>
      </c>
      <c r="W49" s="87">
        <v>1040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f>SUM(AD49:AE49)</f>
        <v>8</v>
      </c>
      <c r="AD49" s="87">
        <v>8</v>
      </c>
      <c r="AE49" s="87">
        <v>0</v>
      </c>
      <c r="AF49" s="87">
        <f>SUM(AG49:AI49)</f>
        <v>19</v>
      </c>
      <c r="AG49" s="87">
        <v>19</v>
      </c>
      <c r="AH49" s="87">
        <v>0</v>
      </c>
      <c r="AI49" s="87">
        <v>0</v>
      </c>
      <c r="AJ49" s="87">
        <f>SUM(AK49:AS49)</f>
        <v>32</v>
      </c>
      <c r="AK49" s="87">
        <v>0</v>
      </c>
      <c r="AL49" s="87">
        <v>25</v>
      </c>
      <c r="AM49" s="87">
        <v>1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6</v>
      </c>
      <c r="AT49" s="87">
        <f>SUM(AU49:AY49)</f>
        <v>12</v>
      </c>
      <c r="AU49" s="87">
        <v>0</v>
      </c>
      <c r="AV49" s="87">
        <v>12</v>
      </c>
      <c r="AW49" s="87">
        <v>0</v>
      </c>
      <c r="AX49" s="87">
        <v>0</v>
      </c>
      <c r="AY49" s="87">
        <v>0</v>
      </c>
      <c r="AZ49" s="87">
        <f>SUM(BA49:BC49)</f>
        <v>18</v>
      </c>
      <c r="BA49" s="87">
        <v>18</v>
      </c>
      <c r="BB49" s="87">
        <v>0</v>
      </c>
      <c r="BC49" s="87">
        <v>0</v>
      </c>
    </row>
    <row r="50" spans="1:55" ht="13.5" customHeight="1">
      <c r="A50" s="98" t="s">
        <v>27</v>
      </c>
      <c r="B50" s="96" t="s">
        <v>346</v>
      </c>
      <c r="C50" s="85" t="s">
        <v>347</v>
      </c>
      <c r="D50" s="87">
        <f>SUM(E50,+H50,+K50)</f>
        <v>1686</v>
      </c>
      <c r="E50" s="87">
        <f>SUM(F50:G50)</f>
        <v>0</v>
      </c>
      <c r="F50" s="87">
        <v>0</v>
      </c>
      <c r="G50" s="87">
        <v>0</v>
      </c>
      <c r="H50" s="87">
        <f>SUM(I50:J50)</f>
        <v>477</v>
      </c>
      <c r="I50" s="87">
        <v>477</v>
      </c>
      <c r="J50" s="87">
        <v>0</v>
      </c>
      <c r="K50" s="87">
        <f>SUM(L50:M50)</f>
        <v>1209</v>
      </c>
      <c r="L50" s="87">
        <v>0</v>
      </c>
      <c r="M50" s="87">
        <v>1209</v>
      </c>
      <c r="N50" s="87">
        <f>SUM(O50,+V50,+AC50)</f>
        <v>1686</v>
      </c>
      <c r="O50" s="87">
        <f>SUM(P50:U50)</f>
        <v>477</v>
      </c>
      <c r="P50" s="87">
        <v>477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>SUM(W50:AB50)</f>
        <v>1209</v>
      </c>
      <c r="W50" s="87">
        <v>1209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>SUM(AD50:AE50)</f>
        <v>0</v>
      </c>
      <c r="AD50" s="87">
        <v>0</v>
      </c>
      <c r="AE50" s="87">
        <v>0</v>
      </c>
      <c r="AF50" s="87">
        <f>SUM(AG50:AI50)</f>
        <v>17</v>
      </c>
      <c r="AG50" s="87">
        <v>17</v>
      </c>
      <c r="AH50" s="87">
        <v>0</v>
      </c>
      <c r="AI50" s="87">
        <v>0</v>
      </c>
      <c r="AJ50" s="87">
        <f>SUM(AK50:AS50)</f>
        <v>29</v>
      </c>
      <c r="AK50" s="87">
        <v>0</v>
      </c>
      <c r="AL50" s="87">
        <v>23</v>
      </c>
      <c r="AM50" s="87">
        <v>0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6</v>
      </c>
      <c r="AT50" s="87">
        <f>SUM(AU50:AY50)</f>
        <v>11</v>
      </c>
      <c r="AU50" s="87">
        <v>0</v>
      </c>
      <c r="AV50" s="87">
        <v>11</v>
      </c>
      <c r="AW50" s="87">
        <v>0</v>
      </c>
      <c r="AX50" s="87">
        <v>0</v>
      </c>
      <c r="AY50" s="87">
        <v>0</v>
      </c>
      <c r="AZ50" s="87">
        <f>SUM(BA50:BC50)</f>
        <v>17</v>
      </c>
      <c r="BA50" s="87">
        <v>17</v>
      </c>
      <c r="BB50" s="87">
        <v>0</v>
      </c>
      <c r="BC50" s="87">
        <v>0</v>
      </c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50">
    <sortCondition ref="A8:A50"/>
    <sortCondition ref="B8:B50"/>
    <sortCondition ref="C8:C5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49" man="1"/>
    <brk id="31" min="1" max="49" man="1"/>
    <brk id="45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27000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27100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27140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27202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27203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27204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27205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27206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27207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27208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27209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27210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27211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27212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27213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27214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27215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27216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27217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27218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27219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27220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27221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27222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27223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27224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27225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27226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27227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27228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27229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27230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27231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27232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27301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27321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27322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27341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27361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27362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27366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27381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27382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27383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2024-02-14T02:22:53Z</dcterms:modified>
</cp:coreProperties>
</file>