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207BB83A-FE0E-48DB-B579-5136663FC026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R42" i="5" s="1"/>
  <c r="O42" i="5" s="1"/>
  <c r="CX43" i="5"/>
  <c r="CX44" i="5"/>
  <c r="CX45" i="5"/>
  <c r="CX46" i="5"/>
  <c r="CX47" i="5"/>
  <c r="CX48" i="5"/>
  <c r="CR48" i="5" s="1"/>
  <c r="O48" i="5" s="1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R40" i="5" s="1"/>
  <c r="O40" i="5" s="1"/>
  <c r="CV41" i="5"/>
  <c r="CV42" i="5"/>
  <c r="CV43" i="5"/>
  <c r="CV44" i="5"/>
  <c r="CV45" i="5"/>
  <c r="CV46" i="5"/>
  <c r="CR46" i="5" s="1"/>
  <c r="O46" i="5" s="1"/>
  <c r="CV47" i="5"/>
  <c r="CV48" i="5"/>
  <c r="CV49" i="5"/>
  <c r="CV50" i="5"/>
  <c r="CU8" i="5"/>
  <c r="CU9" i="5"/>
  <c r="CR9" i="5" s="1"/>
  <c r="O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U27" i="5"/>
  <c r="CR27" i="5" s="1"/>
  <c r="O27" i="5" s="1"/>
  <c r="CU28" i="5"/>
  <c r="CU29" i="5"/>
  <c r="CU30" i="5"/>
  <c r="CU31" i="5"/>
  <c r="CU32" i="5"/>
  <c r="CU33" i="5"/>
  <c r="CR33" i="5" s="1"/>
  <c r="O33" i="5" s="1"/>
  <c r="CU34" i="5"/>
  <c r="CU35" i="5"/>
  <c r="CU36" i="5"/>
  <c r="CU37" i="5"/>
  <c r="CU38" i="5"/>
  <c r="CU39" i="5"/>
  <c r="CR39" i="5" s="1"/>
  <c r="O39" i="5" s="1"/>
  <c r="CU40" i="5"/>
  <c r="CU41" i="5"/>
  <c r="CU42" i="5"/>
  <c r="CU43" i="5"/>
  <c r="CU44" i="5"/>
  <c r="CU45" i="5"/>
  <c r="CR45" i="5" s="1"/>
  <c r="O45" i="5" s="1"/>
  <c r="CU46" i="5"/>
  <c r="CU47" i="5"/>
  <c r="CU48" i="5"/>
  <c r="CU49" i="5"/>
  <c r="CU50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T27" i="5"/>
  <c r="CT28" i="5"/>
  <c r="CT29" i="5"/>
  <c r="CT30" i="5"/>
  <c r="CT31" i="5"/>
  <c r="CT32" i="5"/>
  <c r="CR32" i="5" s="1"/>
  <c r="O32" i="5" s="1"/>
  <c r="CT33" i="5"/>
  <c r="CT34" i="5"/>
  <c r="CT35" i="5"/>
  <c r="CT36" i="5"/>
  <c r="CT37" i="5"/>
  <c r="CT38" i="5"/>
  <c r="CR38" i="5" s="1"/>
  <c r="O38" i="5" s="1"/>
  <c r="CT39" i="5"/>
  <c r="CT40" i="5"/>
  <c r="CT41" i="5"/>
  <c r="CT42" i="5"/>
  <c r="CT43" i="5"/>
  <c r="CT44" i="5"/>
  <c r="CR44" i="5" s="1"/>
  <c r="O44" i="5" s="1"/>
  <c r="CT45" i="5"/>
  <c r="CT46" i="5"/>
  <c r="CT47" i="5"/>
  <c r="CT48" i="5"/>
  <c r="CT49" i="5"/>
  <c r="CT50" i="5"/>
  <c r="CR50" i="5" s="1"/>
  <c r="O50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S43" i="5"/>
  <c r="CR43" i="5" s="1"/>
  <c r="O43" i="5" s="1"/>
  <c r="CS44" i="5"/>
  <c r="CS45" i="5"/>
  <c r="CS46" i="5"/>
  <c r="CS47" i="5"/>
  <c r="CS48" i="5"/>
  <c r="CS49" i="5"/>
  <c r="CR49" i="5" s="1"/>
  <c r="O49" i="5" s="1"/>
  <c r="CS5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K8" i="5"/>
  <c r="CK9" i="5"/>
  <c r="CK10" i="5"/>
  <c r="CK11" i="5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K22" i="5"/>
  <c r="CJ22" i="5" s="1"/>
  <c r="N22" i="5" s="1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J40" i="5" s="1"/>
  <c r="N40" i="5" s="1"/>
  <c r="CK41" i="5"/>
  <c r="CK42" i="5"/>
  <c r="CK43" i="5"/>
  <c r="CK44" i="5"/>
  <c r="CK45" i="5"/>
  <c r="CK46" i="5"/>
  <c r="CK47" i="5"/>
  <c r="CK48" i="5"/>
  <c r="CK49" i="5"/>
  <c r="CK5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B26" i="5" s="1"/>
  <c r="M26" i="5" s="1"/>
  <c r="CE27" i="5"/>
  <c r="CE28" i="5"/>
  <c r="CE29" i="5"/>
  <c r="CE30" i="5"/>
  <c r="CE31" i="5"/>
  <c r="CE32" i="5"/>
  <c r="CE33" i="5"/>
  <c r="CE34" i="5"/>
  <c r="CE35" i="5"/>
  <c r="CE36" i="5"/>
  <c r="CE37" i="5"/>
  <c r="CE38" i="5"/>
  <c r="CB38" i="5" s="1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CD29" i="5"/>
  <c r="CD30" i="5"/>
  <c r="CD31" i="5"/>
  <c r="CD32" i="5"/>
  <c r="CD33" i="5"/>
  <c r="CD34" i="5"/>
  <c r="CB34" i="5" s="1"/>
  <c r="M34" i="5" s="1"/>
  <c r="CD35" i="5"/>
  <c r="CD36" i="5"/>
  <c r="CD37" i="5"/>
  <c r="CD38" i="5"/>
  <c r="CD39" i="5"/>
  <c r="CD40" i="5"/>
  <c r="CB40" i="5" s="1"/>
  <c r="M40" i="5" s="1"/>
  <c r="CD41" i="5"/>
  <c r="CD42" i="5"/>
  <c r="CD43" i="5"/>
  <c r="CD44" i="5"/>
  <c r="CD45" i="5"/>
  <c r="CD46" i="5"/>
  <c r="CB46" i="5" s="1"/>
  <c r="CD47" i="5"/>
  <c r="CD48" i="5"/>
  <c r="CD49" i="5"/>
  <c r="CD50" i="5"/>
  <c r="CC8" i="5"/>
  <c r="CC9" i="5"/>
  <c r="CB9" i="5" s="1"/>
  <c r="M9" i="5" s="1"/>
  <c r="CC10" i="5"/>
  <c r="CC11" i="5"/>
  <c r="CC12" i="5"/>
  <c r="CC13" i="5"/>
  <c r="CC14" i="5"/>
  <c r="CC15" i="5"/>
  <c r="CB15" i="5" s="1"/>
  <c r="M15" i="5" s="1"/>
  <c r="CC16" i="5"/>
  <c r="CC17" i="5"/>
  <c r="CC18" i="5"/>
  <c r="CC19" i="5"/>
  <c r="CC20" i="5"/>
  <c r="CC21" i="5"/>
  <c r="CB21" i="5" s="1"/>
  <c r="M21" i="5" s="1"/>
  <c r="CC22" i="5"/>
  <c r="CC23" i="5"/>
  <c r="CC24" i="5"/>
  <c r="CC25" i="5"/>
  <c r="CC26" i="5"/>
  <c r="CC27" i="5"/>
  <c r="CB27" i="5" s="1"/>
  <c r="M27" i="5" s="1"/>
  <c r="CC28" i="5"/>
  <c r="CC29" i="5"/>
  <c r="CC30" i="5"/>
  <c r="CC31" i="5"/>
  <c r="CC32" i="5"/>
  <c r="CC33" i="5"/>
  <c r="CB33" i="5" s="1"/>
  <c r="CC34" i="5"/>
  <c r="CC35" i="5"/>
  <c r="CC36" i="5"/>
  <c r="CC37" i="5"/>
  <c r="CC38" i="5"/>
  <c r="CC39" i="5"/>
  <c r="CB39" i="5" s="1"/>
  <c r="M39" i="5" s="1"/>
  <c r="CC40" i="5"/>
  <c r="CC41" i="5"/>
  <c r="CC42" i="5"/>
  <c r="CC43" i="5"/>
  <c r="CC44" i="5"/>
  <c r="CC45" i="5"/>
  <c r="CB45" i="5" s="1"/>
  <c r="M45" i="5" s="1"/>
  <c r="CC46" i="5"/>
  <c r="CC47" i="5"/>
  <c r="CC48" i="5"/>
  <c r="CC49" i="5"/>
  <c r="CC50" i="5"/>
  <c r="CB8" i="5"/>
  <c r="CB44" i="5"/>
  <c r="M4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W8" i="5"/>
  <c r="BW9" i="5"/>
  <c r="BW10" i="5"/>
  <c r="BW11" i="5"/>
  <c r="BW12" i="5"/>
  <c r="BT12" i="5" s="1"/>
  <c r="L12" i="5" s="1"/>
  <c r="BW13" i="5"/>
  <c r="BW14" i="5"/>
  <c r="BW15" i="5"/>
  <c r="BW16" i="5"/>
  <c r="BW17" i="5"/>
  <c r="BW18" i="5"/>
  <c r="BW19" i="5"/>
  <c r="BW20" i="5"/>
  <c r="BW21" i="5"/>
  <c r="BW22" i="5"/>
  <c r="BW23" i="5"/>
  <c r="BW24" i="5"/>
  <c r="BT24" i="5" s="1"/>
  <c r="L24" i="5" s="1"/>
  <c r="BW25" i="5"/>
  <c r="BW26" i="5"/>
  <c r="BW27" i="5"/>
  <c r="BW28" i="5"/>
  <c r="BW29" i="5"/>
  <c r="BW30" i="5"/>
  <c r="BT30" i="5" s="1"/>
  <c r="L30" i="5" s="1"/>
  <c r="BW31" i="5"/>
  <c r="BW32" i="5"/>
  <c r="BW33" i="5"/>
  <c r="BW34" i="5"/>
  <c r="BW35" i="5"/>
  <c r="BW36" i="5"/>
  <c r="BT36" i="5" s="1"/>
  <c r="L36" i="5" s="1"/>
  <c r="BW37" i="5"/>
  <c r="BW38" i="5"/>
  <c r="BW39" i="5"/>
  <c r="BW40" i="5"/>
  <c r="BW41" i="5"/>
  <c r="BW42" i="5"/>
  <c r="BW43" i="5"/>
  <c r="BW44" i="5"/>
  <c r="BW45" i="5"/>
  <c r="BW46" i="5"/>
  <c r="BW47" i="5"/>
  <c r="BW48" i="5"/>
  <c r="BT48" i="5" s="1"/>
  <c r="L48" i="5" s="1"/>
  <c r="BW49" i="5"/>
  <c r="BW5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L46" i="5" s="1"/>
  <c r="K46" i="5" s="1"/>
  <c r="BP47" i="5"/>
  <c r="BP48" i="5"/>
  <c r="BP49" i="5"/>
  <c r="BP5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M8" i="5"/>
  <c r="BM9" i="5"/>
  <c r="BM10" i="5"/>
  <c r="BM11" i="5"/>
  <c r="BM12" i="5"/>
  <c r="BM13" i="5"/>
  <c r="BL13" i="5" s="1"/>
  <c r="BM14" i="5"/>
  <c r="BM15" i="5"/>
  <c r="BM16" i="5"/>
  <c r="BL16" i="5" s="1"/>
  <c r="K16" i="5" s="1"/>
  <c r="BM17" i="5"/>
  <c r="BM18" i="5"/>
  <c r="BM19" i="5"/>
  <c r="BL19" i="5" s="1"/>
  <c r="K19" i="5" s="1"/>
  <c r="BM20" i="5"/>
  <c r="BM21" i="5"/>
  <c r="BM22" i="5"/>
  <c r="BM23" i="5"/>
  <c r="BM24" i="5"/>
  <c r="BM25" i="5"/>
  <c r="BL25" i="5" s="1"/>
  <c r="K25" i="5" s="1"/>
  <c r="BM26" i="5"/>
  <c r="BM27" i="5"/>
  <c r="BM28" i="5"/>
  <c r="BM29" i="5"/>
  <c r="BM30" i="5"/>
  <c r="BM31" i="5"/>
  <c r="BL31" i="5" s="1"/>
  <c r="BM32" i="5"/>
  <c r="BM33" i="5"/>
  <c r="BM34" i="5"/>
  <c r="BM35" i="5"/>
  <c r="BM36" i="5"/>
  <c r="BM37" i="5"/>
  <c r="BL37" i="5" s="1"/>
  <c r="K37" i="5" s="1"/>
  <c r="BM38" i="5"/>
  <c r="BM39" i="5"/>
  <c r="BM40" i="5"/>
  <c r="BM41" i="5"/>
  <c r="BM42" i="5"/>
  <c r="BM43" i="5"/>
  <c r="BL43" i="5" s="1"/>
  <c r="K43" i="5" s="1"/>
  <c r="BM44" i="5"/>
  <c r="BM45" i="5"/>
  <c r="BM46" i="5"/>
  <c r="BM47" i="5"/>
  <c r="BM48" i="5"/>
  <c r="BM49" i="5"/>
  <c r="BL49" i="5" s="1"/>
  <c r="BM5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D44" i="5" s="1"/>
  <c r="J44" i="5" s="1"/>
  <c r="BI45" i="5"/>
  <c r="BI46" i="5"/>
  <c r="BI47" i="5"/>
  <c r="BI48" i="5"/>
  <c r="BI49" i="5"/>
  <c r="BI5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AV36" i="5" s="1"/>
  <c r="I36" i="5" s="1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Z10" i="5"/>
  <c r="AV10" i="5" s="1"/>
  <c r="I10" i="5" s="1"/>
  <c r="AZ11" i="5"/>
  <c r="AZ12" i="5"/>
  <c r="AZ13" i="5"/>
  <c r="AZ14" i="5"/>
  <c r="AZ15" i="5"/>
  <c r="AZ16" i="5"/>
  <c r="AV16" i="5" s="1"/>
  <c r="I16" i="5" s="1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Z27" i="5"/>
  <c r="AZ28" i="5"/>
  <c r="AV28" i="5" s="1"/>
  <c r="I28" i="5" s="1"/>
  <c r="AZ29" i="5"/>
  <c r="AZ30" i="5"/>
  <c r="AZ31" i="5"/>
  <c r="AZ32" i="5"/>
  <c r="AZ33" i="5"/>
  <c r="AZ34" i="5"/>
  <c r="AV34" i="5" s="1"/>
  <c r="I34" i="5" s="1"/>
  <c r="AZ35" i="5"/>
  <c r="AZ36" i="5"/>
  <c r="AZ37" i="5"/>
  <c r="AZ38" i="5"/>
  <c r="AZ39" i="5"/>
  <c r="AZ40" i="5"/>
  <c r="AV40" i="5" s="1"/>
  <c r="I40" i="5" s="1"/>
  <c r="AZ41" i="5"/>
  <c r="AZ42" i="5"/>
  <c r="AZ43" i="5"/>
  <c r="AZ44" i="5"/>
  <c r="AZ45" i="5"/>
  <c r="AZ46" i="5"/>
  <c r="AV46" i="5" s="1"/>
  <c r="I46" i="5" s="1"/>
  <c r="AZ47" i="5"/>
  <c r="AZ48" i="5"/>
  <c r="AZ49" i="5"/>
  <c r="AZ5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V32" i="5" s="1"/>
  <c r="I32" i="5" s="1"/>
  <c r="AX33" i="5"/>
  <c r="AX34" i="5"/>
  <c r="AX35" i="5"/>
  <c r="AX36" i="5"/>
  <c r="AX37" i="5"/>
  <c r="AX38" i="5"/>
  <c r="AV38" i="5" s="1"/>
  <c r="AX39" i="5"/>
  <c r="AX40" i="5"/>
  <c r="AX41" i="5"/>
  <c r="AX42" i="5"/>
  <c r="AX43" i="5"/>
  <c r="AX44" i="5"/>
  <c r="AV44" i="5" s="1"/>
  <c r="I44" i="5" s="1"/>
  <c r="AX45" i="5"/>
  <c r="AX46" i="5"/>
  <c r="AX47" i="5"/>
  <c r="AX48" i="5"/>
  <c r="AX49" i="5"/>
  <c r="AX50" i="5"/>
  <c r="AV50" i="5" s="1"/>
  <c r="I50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I25" i="5" s="1"/>
  <c r="AW26" i="5"/>
  <c r="AW27" i="5"/>
  <c r="AW28" i="5"/>
  <c r="AW29" i="5"/>
  <c r="AW30" i="5"/>
  <c r="AW31" i="5"/>
  <c r="AV31" i="5" s="1"/>
  <c r="I31" i="5" s="1"/>
  <c r="AW32" i="5"/>
  <c r="AW33" i="5"/>
  <c r="AW34" i="5"/>
  <c r="AW35" i="5"/>
  <c r="AW36" i="5"/>
  <c r="AW37" i="5"/>
  <c r="AV37" i="5" s="1"/>
  <c r="I37" i="5" s="1"/>
  <c r="AW38" i="5"/>
  <c r="AW39" i="5"/>
  <c r="AW40" i="5"/>
  <c r="AW41" i="5"/>
  <c r="AW42" i="5"/>
  <c r="AW43" i="5"/>
  <c r="AV43" i="5" s="1"/>
  <c r="I43" i="5" s="1"/>
  <c r="AW44" i="5"/>
  <c r="AW45" i="5"/>
  <c r="AW46" i="5"/>
  <c r="AW47" i="5"/>
  <c r="AW48" i="5"/>
  <c r="AW49" i="5"/>
  <c r="AV49" i="5" s="1"/>
  <c r="I49" i="5" s="1"/>
  <c r="AW5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N22" i="5" s="1"/>
  <c r="H22" i="5" s="1"/>
  <c r="AT23" i="5"/>
  <c r="AT24" i="5"/>
  <c r="AT25" i="5"/>
  <c r="AT26" i="5"/>
  <c r="AT27" i="5"/>
  <c r="AT28" i="5"/>
  <c r="AT29" i="5"/>
  <c r="AT30" i="5"/>
  <c r="AT31" i="5"/>
  <c r="AT32" i="5"/>
  <c r="AT33" i="5"/>
  <c r="AT34" i="5"/>
  <c r="AN34" i="5" s="1"/>
  <c r="H34" i="5" s="1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N20" i="5" s="1"/>
  <c r="H20" i="5" s="1"/>
  <c r="AR21" i="5"/>
  <c r="AR22" i="5"/>
  <c r="AR23" i="5"/>
  <c r="AR24" i="5"/>
  <c r="AR25" i="5"/>
  <c r="AR26" i="5"/>
  <c r="AN26" i="5" s="1"/>
  <c r="AR27" i="5"/>
  <c r="AR28" i="5"/>
  <c r="AR29" i="5"/>
  <c r="AR30" i="5"/>
  <c r="AR31" i="5"/>
  <c r="AR32" i="5"/>
  <c r="AN32" i="5" s="1"/>
  <c r="AR33" i="5"/>
  <c r="AR34" i="5"/>
  <c r="AR35" i="5"/>
  <c r="AR36" i="5"/>
  <c r="AR37" i="5"/>
  <c r="AR38" i="5"/>
  <c r="AN38" i="5" s="1"/>
  <c r="H38" i="5" s="1"/>
  <c r="AR39" i="5"/>
  <c r="AR40" i="5"/>
  <c r="AR41" i="5"/>
  <c r="AR42" i="5"/>
  <c r="AR43" i="5"/>
  <c r="AR44" i="5"/>
  <c r="AN44" i="5" s="1"/>
  <c r="H44" i="5" s="1"/>
  <c r="AR45" i="5"/>
  <c r="AR46" i="5"/>
  <c r="AR47" i="5"/>
  <c r="AR48" i="5"/>
  <c r="AR49" i="5"/>
  <c r="AR50" i="5"/>
  <c r="AN50" i="5" s="1"/>
  <c r="H50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P8" i="5"/>
  <c r="AP9" i="5"/>
  <c r="AP10" i="5"/>
  <c r="AP11" i="5"/>
  <c r="AP12" i="5"/>
  <c r="AN12" i="5" s="1"/>
  <c r="H12" i="5" s="1"/>
  <c r="AP13" i="5"/>
  <c r="AP14" i="5"/>
  <c r="AP15" i="5"/>
  <c r="AP16" i="5"/>
  <c r="AP17" i="5"/>
  <c r="AP18" i="5"/>
  <c r="AN18" i="5" s="1"/>
  <c r="AP19" i="5"/>
  <c r="AP20" i="5"/>
  <c r="AP21" i="5"/>
  <c r="AP22" i="5"/>
  <c r="AP23" i="5"/>
  <c r="AP24" i="5"/>
  <c r="AN24" i="5" s="1"/>
  <c r="AP25" i="5"/>
  <c r="AP26" i="5"/>
  <c r="AP27" i="5"/>
  <c r="AP28" i="5"/>
  <c r="AP29" i="5"/>
  <c r="AP30" i="5"/>
  <c r="AN30" i="5" s="1"/>
  <c r="H30" i="5" s="1"/>
  <c r="AP31" i="5"/>
  <c r="AP32" i="5"/>
  <c r="AP33" i="5"/>
  <c r="AP34" i="5"/>
  <c r="AP35" i="5"/>
  <c r="AP36" i="5"/>
  <c r="AN36" i="5" s="1"/>
  <c r="H36" i="5" s="1"/>
  <c r="AP37" i="5"/>
  <c r="AP38" i="5"/>
  <c r="AP39" i="5"/>
  <c r="AP40" i="5"/>
  <c r="AP41" i="5"/>
  <c r="AP42" i="5"/>
  <c r="AN42" i="5" s="1"/>
  <c r="H42" i="5" s="1"/>
  <c r="AP43" i="5"/>
  <c r="AP44" i="5"/>
  <c r="AP45" i="5"/>
  <c r="AP46" i="5"/>
  <c r="AP47" i="5"/>
  <c r="AP48" i="5"/>
  <c r="AN48" i="5" s="1"/>
  <c r="AP49" i="5"/>
  <c r="AP50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N23" i="5" s="1"/>
  <c r="H23" i="5" s="1"/>
  <c r="AO24" i="5"/>
  <c r="AO25" i="5"/>
  <c r="AO26" i="5"/>
  <c r="AO27" i="5"/>
  <c r="AO28" i="5"/>
  <c r="AO29" i="5"/>
  <c r="AN29" i="5" s="1"/>
  <c r="H29" i="5" s="1"/>
  <c r="AO30" i="5"/>
  <c r="AO31" i="5"/>
  <c r="AO32" i="5"/>
  <c r="AO33" i="5"/>
  <c r="AO34" i="5"/>
  <c r="AO35" i="5"/>
  <c r="AN35" i="5" s="1"/>
  <c r="H35" i="5" s="1"/>
  <c r="AO36" i="5"/>
  <c r="AO37" i="5"/>
  <c r="AO38" i="5"/>
  <c r="AO39" i="5"/>
  <c r="AO40" i="5"/>
  <c r="AO41" i="5"/>
  <c r="AN41" i="5" s="1"/>
  <c r="AO42" i="5"/>
  <c r="AO43" i="5"/>
  <c r="AO44" i="5"/>
  <c r="AO45" i="5"/>
  <c r="AO46" i="5"/>
  <c r="AO47" i="5"/>
  <c r="AN47" i="5" s="1"/>
  <c r="AO48" i="5"/>
  <c r="AO49" i="5"/>
  <c r="AO5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I8" i="5"/>
  <c r="AI9" i="5"/>
  <c r="AI10" i="5"/>
  <c r="AF10" i="5" s="1"/>
  <c r="G10" i="5" s="1"/>
  <c r="AI11" i="5"/>
  <c r="AI12" i="5"/>
  <c r="AI13" i="5"/>
  <c r="AI14" i="5"/>
  <c r="AI15" i="5"/>
  <c r="AI16" i="5"/>
  <c r="AI17" i="5"/>
  <c r="AI18" i="5"/>
  <c r="AI19" i="5"/>
  <c r="AI20" i="5"/>
  <c r="AI21" i="5"/>
  <c r="AI22" i="5"/>
  <c r="AF22" i="5" s="1"/>
  <c r="G22" i="5" s="1"/>
  <c r="AI23" i="5"/>
  <c r="AI24" i="5"/>
  <c r="AI25" i="5"/>
  <c r="AI26" i="5"/>
  <c r="AI27" i="5"/>
  <c r="AI28" i="5"/>
  <c r="AI29" i="5"/>
  <c r="AI30" i="5"/>
  <c r="AI31" i="5"/>
  <c r="AI32" i="5"/>
  <c r="AI33" i="5"/>
  <c r="AI34" i="5"/>
  <c r="AF34" i="5" s="1"/>
  <c r="AI35" i="5"/>
  <c r="AI36" i="5"/>
  <c r="AI37" i="5"/>
  <c r="AI38" i="5"/>
  <c r="AI39" i="5"/>
  <c r="AI40" i="5"/>
  <c r="AI41" i="5"/>
  <c r="AI42" i="5"/>
  <c r="AI43" i="5"/>
  <c r="AI44" i="5"/>
  <c r="AI45" i="5"/>
  <c r="AI46" i="5"/>
  <c r="AF46" i="5" s="1"/>
  <c r="G46" i="5" s="1"/>
  <c r="AI47" i="5"/>
  <c r="AI48" i="5"/>
  <c r="AI49" i="5"/>
  <c r="AI5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X44" i="5" s="1"/>
  <c r="E44" i="5" s="1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X12" i="5" s="1"/>
  <c r="E12" i="5" s="1"/>
  <c r="AA13" i="5"/>
  <c r="AA14" i="5"/>
  <c r="AA15" i="5"/>
  <c r="AA16" i="5"/>
  <c r="AA17" i="5"/>
  <c r="AA18" i="5"/>
  <c r="X18" i="5" s="1"/>
  <c r="E18" i="5" s="1"/>
  <c r="AA19" i="5"/>
  <c r="AA20" i="5"/>
  <c r="AA21" i="5"/>
  <c r="AA22" i="5"/>
  <c r="AA23" i="5"/>
  <c r="AA24" i="5"/>
  <c r="AA25" i="5"/>
  <c r="AA26" i="5"/>
  <c r="AA27" i="5"/>
  <c r="X27" i="5" s="1"/>
  <c r="E27" i="5" s="1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X42" i="5" s="1"/>
  <c r="E42" i="5" s="1"/>
  <c r="AA43" i="5"/>
  <c r="AA44" i="5"/>
  <c r="AA45" i="5"/>
  <c r="AA46" i="5"/>
  <c r="AA47" i="5"/>
  <c r="AA48" i="5"/>
  <c r="AA49" i="5"/>
  <c r="AA5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Y8" i="5"/>
  <c r="Y9" i="5"/>
  <c r="Y10" i="5"/>
  <c r="X10" i="5" s="1"/>
  <c r="E10" i="5" s="1"/>
  <c r="Y11" i="5"/>
  <c r="Y12" i="5"/>
  <c r="Y13" i="5"/>
  <c r="Y14" i="5"/>
  <c r="Y15" i="5"/>
  <c r="Y16" i="5"/>
  <c r="Y17" i="5"/>
  <c r="Y18" i="5"/>
  <c r="Y19" i="5"/>
  <c r="Y20" i="5"/>
  <c r="Y21" i="5"/>
  <c r="Y22" i="5"/>
  <c r="X22" i="5" s="1"/>
  <c r="E22" i="5" s="1"/>
  <c r="Y23" i="5"/>
  <c r="Y24" i="5"/>
  <c r="Y25" i="5"/>
  <c r="Y26" i="5"/>
  <c r="Y27" i="5"/>
  <c r="Y28" i="5"/>
  <c r="Y29" i="5"/>
  <c r="Y30" i="5"/>
  <c r="Y31" i="5"/>
  <c r="Y32" i="5"/>
  <c r="Y33" i="5"/>
  <c r="Y34" i="5"/>
  <c r="X34" i="5" s="1"/>
  <c r="E34" i="5" s="1"/>
  <c r="Y35" i="5"/>
  <c r="Y36" i="5"/>
  <c r="Y37" i="5"/>
  <c r="Y38" i="5"/>
  <c r="Y39" i="5"/>
  <c r="Y40" i="5"/>
  <c r="Y41" i="5"/>
  <c r="Y42" i="5"/>
  <c r="Y43" i="5"/>
  <c r="Y44" i="5"/>
  <c r="Y45" i="5"/>
  <c r="Y46" i="5"/>
  <c r="X46" i="5" s="1"/>
  <c r="E46" i="5" s="1"/>
  <c r="Y47" i="5"/>
  <c r="Y48" i="5"/>
  <c r="Y49" i="5"/>
  <c r="Y50" i="5"/>
  <c r="X20" i="5"/>
  <c r="E2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S8" i="5"/>
  <c r="S9" i="5"/>
  <c r="S10" i="5"/>
  <c r="P10" i="5" s="1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P22" i="5" s="1"/>
  <c r="S23" i="5"/>
  <c r="S24" i="5"/>
  <c r="S25" i="5"/>
  <c r="P25" i="5" s="1"/>
  <c r="S26" i="5"/>
  <c r="S27" i="5"/>
  <c r="S28" i="5"/>
  <c r="S29" i="5"/>
  <c r="S30" i="5"/>
  <c r="S31" i="5"/>
  <c r="P31" i="5" s="1"/>
  <c r="S32" i="5"/>
  <c r="S33" i="5"/>
  <c r="S34" i="5"/>
  <c r="S35" i="5"/>
  <c r="S36" i="5"/>
  <c r="S37" i="5"/>
  <c r="S38" i="5"/>
  <c r="S39" i="5"/>
  <c r="S40" i="5"/>
  <c r="P40" i="5" s="1"/>
  <c r="S41" i="5"/>
  <c r="S42" i="5"/>
  <c r="S43" i="5"/>
  <c r="P43" i="5" s="1"/>
  <c r="S44" i="5"/>
  <c r="S45" i="5"/>
  <c r="S46" i="5"/>
  <c r="S47" i="5"/>
  <c r="S48" i="5"/>
  <c r="S49" i="5"/>
  <c r="P49" i="5" s="1"/>
  <c r="S50" i="5"/>
  <c r="R8" i="5"/>
  <c r="R9" i="5"/>
  <c r="R10" i="5"/>
  <c r="R11" i="5"/>
  <c r="R12" i="5"/>
  <c r="P12" i="5" s="1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P36" i="5" s="1"/>
  <c r="R37" i="5"/>
  <c r="R38" i="5"/>
  <c r="R39" i="5"/>
  <c r="R40" i="5"/>
  <c r="R41" i="5"/>
  <c r="R42" i="5"/>
  <c r="P42" i="5" s="1"/>
  <c r="R43" i="5"/>
  <c r="R44" i="5"/>
  <c r="R45" i="5"/>
  <c r="R46" i="5"/>
  <c r="R47" i="5"/>
  <c r="R48" i="5"/>
  <c r="P48" i="5" s="1"/>
  <c r="R49" i="5"/>
  <c r="R50" i="5"/>
  <c r="Q8" i="5"/>
  <c r="Q9" i="5"/>
  <c r="Q10" i="5"/>
  <c r="Q11" i="5"/>
  <c r="P11" i="5" s="1"/>
  <c r="Q12" i="5"/>
  <c r="Q13" i="5"/>
  <c r="Q14" i="5"/>
  <c r="Q15" i="5"/>
  <c r="Q16" i="5"/>
  <c r="Q17" i="5"/>
  <c r="P17" i="5" s="1"/>
  <c r="Q18" i="5"/>
  <c r="Q19" i="5"/>
  <c r="Q20" i="5"/>
  <c r="P20" i="5" s="1"/>
  <c r="Q21" i="5"/>
  <c r="Q22" i="5"/>
  <c r="Q23" i="5"/>
  <c r="P23" i="5" s="1"/>
  <c r="Q24" i="5"/>
  <c r="Q25" i="5"/>
  <c r="Q26" i="5"/>
  <c r="P26" i="5" s="1"/>
  <c r="Q27" i="5"/>
  <c r="Q28" i="5"/>
  <c r="Q29" i="5"/>
  <c r="P29" i="5" s="1"/>
  <c r="Q30" i="5"/>
  <c r="Q31" i="5"/>
  <c r="Q32" i="5"/>
  <c r="Q33" i="5"/>
  <c r="Q34" i="5"/>
  <c r="Q35" i="5"/>
  <c r="P35" i="5" s="1"/>
  <c r="Q36" i="5"/>
  <c r="Q37" i="5"/>
  <c r="Q38" i="5"/>
  <c r="P38" i="5" s="1"/>
  <c r="Q39" i="5"/>
  <c r="Q40" i="5"/>
  <c r="Q41" i="5"/>
  <c r="P41" i="5" s="1"/>
  <c r="Q42" i="5"/>
  <c r="Q43" i="5"/>
  <c r="Q44" i="5"/>
  <c r="Q45" i="5"/>
  <c r="Q46" i="5"/>
  <c r="Q47" i="5"/>
  <c r="P47" i="5" s="1"/>
  <c r="Q48" i="5"/>
  <c r="Q49" i="5"/>
  <c r="Q50" i="5"/>
  <c r="P14" i="5"/>
  <c r="P24" i="5"/>
  <c r="P32" i="5"/>
  <c r="M8" i="5"/>
  <c r="M28" i="5"/>
  <c r="M33" i="5"/>
  <c r="M38" i="5"/>
  <c r="M46" i="5"/>
  <c r="K13" i="5"/>
  <c r="K31" i="5"/>
  <c r="K49" i="5"/>
  <c r="I38" i="5"/>
  <c r="H18" i="5"/>
  <c r="H24" i="5"/>
  <c r="H26" i="5"/>
  <c r="H32" i="5"/>
  <c r="H41" i="5"/>
  <c r="H47" i="5"/>
  <c r="H48" i="5"/>
  <c r="G34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Y8" i="9"/>
  <c r="BQ8" i="4" s="1"/>
  <c r="Y8" i="4" s="1"/>
  <c r="Y9" i="9"/>
  <c r="Y10" i="9"/>
  <c r="Y11" i="9"/>
  <c r="Y12" i="9"/>
  <c r="BQ12" i="4" s="1"/>
  <c r="Y13" i="9"/>
  <c r="BQ13" i="4" s="1"/>
  <c r="Y14" i="9"/>
  <c r="BQ14" i="4" s="1"/>
  <c r="Y14" i="4" s="1"/>
  <c r="Y15" i="9"/>
  <c r="Y16" i="9"/>
  <c r="Y17" i="9"/>
  <c r="Y18" i="9"/>
  <c r="Y19" i="9"/>
  <c r="BQ19" i="4" s="1"/>
  <c r="Y20" i="9"/>
  <c r="BQ20" i="4" s="1"/>
  <c r="Y20" i="4" s="1"/>
  <c r="Y21" i="9"/>
  <c r="Y22" i="9"/>
  <c r="Y23" i="9"/>
  <c r="Y24" i="9"/>
  <c r="BQ24" i="4" s="1"/>
  <c r="Y25" i="9"/>
  <c r="Y26" i="9"/>
  <c r="BQ26" i="4" s="1"/>
  <c r="Y26" i="4" s="1"/>
  <c r="Y27" i="9"/>
  <c r="Y28" i="9"/>
  <c r="Y29" i="9"/>
  <c r="Y30" i="9"/>
  <c r="Y31" i="9"/>
  <c r="Y32" i="9"/>
  <c r="BQ32" i="4" s="1"/>
  <c r="Y32" i="4" s="1"/>
  <c r="Y33" i="9"/>
  <c r="Y34" i="9"/>
  <c r="Y35" i="9"/>
  <c r="Y36" i="9"/>
  <c r="BQ36" i="4" s="1"/>
  <c r="Y37" i="9"/>
  <c r="Y38" i="9"/>
  <c r="BQ38" i="4" s="1"/>
  <c r="Y38" i="4" s="1"/>
  <c r="Y39" i="9"/>
  <c r="Y40" i="9"/>
  <c r="Y41" i="9"/>
  <c r="Y42" i="9"/>
  <c r="BQ42" i="4" s="1"/>
  <c r="Y43" i="9"/>
  <c r="BQ43" i="4" s="1"/>
  <c r="Y44" i="9"/>
  <c r="BQ44" i="4" s="1"/>
  <c r="Y44" i="4" s="1"/>
  <c r="Y45" i="9"/>
  <c r="Y46" i="9"/>
  <c r="Y47" i="9"/>
  <c r="Y48" i="9"/>
  <c r="Y49" i="9"/>
  <c r="BQ49" i="4" s="1"/>
  <c r="Y50" i="9"/>
  <c r="BQ50" i="4" s="1"/>
  <c r="Y50" i="4" s="1"/>
  <c r="X8" i="9"/>
  <c r="X9" i="9"/>
  <c r="X10" i="9"/>
  <c r="X11" i="9"/>
  <c r="BP11" i="4" s="1"/>
  <c r="X12" i="9"/>
  <c r="X13" i="9"/>
  <c r="BP13" i="4" s="1"/>
  <c r="X13" i="4" s="1"/>
  <c r="X14" i="9"/>
  <c r="X15" i="9"/>
  <c r="X16" i="9"/>
  <c r="X17" i="9"/>
  <c r="BP17" i="4" s="1"/>
  <c r="X17" i="4" s="1"/>
  <c r="X18" i="9"/>
  <c r="X19" i="9"/>
  <c r="BP19" i="4" s="1"/>
  <c r="X19" i="4" s="1"/>
  <c r="X20" i="9"/>
  <c r="X21" i="9"/>
  <c r="X22" i="9"/>
  <c r="X23" i="9"/>
  <c r="BP23" i="4" s="1"/>
  <c r="X23" i="4" s="1"/>
  <c r="X24" i="9"/>
  <c r="X25" i="9"/>
  <c r="BP25" i="4" s="1"/>
  <c r="X25" i="4" s="1"/>
  <c r="X26" i="9"/>
  <c r="X27" i="9"/>
  <c r="X28" i="9"/>
  <c r="X29" i="9"/>
  <c r="BP29" i="4" s="1"/>
  <c r="X30" i="9"/>
  <c r="X31" i="9"/>
  <c r="BP31" i="4" s="1"/>
  <c r="X31" i="4" s="1"/>
  <c r="X32" i="9"/>
  <c r="X33" i="9"/>
  <c r="X34" i="9"/>
  <c r="X35" i="9"/>
  <c r="X36" i="9"/>
  <c r="X37" i="9"/>
  <c r="BP37" i="4" s="1"/>
  <c r="X37" i="4" s="1"/>
  <c r="X38" i="9"/>
  <c r="X39" i="9"/>
  <c r="X40" i="9"/>
  <c r="X41" i="9"/>
  <c r="X42" i="9"/>
  <c r="X43" i="9"/>
  <c r="BP43" i="4" s="1"/>
  <c r="X43" i="4" s="1"/>
  <c r="X44" i="9"/>
  <c r="X45" i="9"/>
  <c r="X46" i="9"/>
  <c r="X47" i="9"/>
  <c r="BP47" i="4" s="1"/>
  <c r="X48" i="9"/>
  <c r="X49" i="9"/>
  <c r="BP49" i="4" s="1"/>
  <c r="X49" i="4" s="1"/>
  <c r="X50" i="9"/>
  <c r="W8" i="9"/>
  <c r="W9" i="9"/>
  <c r="W10" i="9"/>
  <c r="W11" i="9"/>
  <c r="W12" i="9"/>
  <c r="BO12" i="4" s="1"/>
  <c r="W12" i="4" s="1"/>
  <c r="W13" i="9"/>
  <c r="W14" i="9"/>
  <c r="W15" i="9"/>
  <c r="W16" i="9"/>
  <c r="W17" i="9"/>
  <c r="W18" i="9"/>
  <c r="BO18" i="4" s="1"/>
  <c r="W18" i="4" s="1"/>
  <c r="W19" i="9"/>
  <c r="W20" i="9"/>
  <c r="W21" i="9"/>
  <c r="W22" i="9"/>
  <c r="BO22" i="4" s="1"/>
  <c r="W23" i="9"/>
  <c r="W24" i="9"/>
  <c r="BO24" i="4" s="1"/>
  <c r="W24" i="4" s="1"/>
  <c r="W25" i="9"/>
  <c r="W26" i="9"/>
  <c r="W27" i="9"/>
  <c r="W28" i="9"/>
  <c r="BO28" i="4" s="1"/>
  <c r="W29" i="9"/>
  <c r="W30" i="9"/>
  <c r="BO30" i="4" s="1"/>
  <c r="W30" i="4" s="1"/>
  <c r="W31" i="9"/>
  <c r="W32" i="9"/>
  <c r="W33" i="9"/>
  <c r="W34" i="9"/>
  <c r="BO34" i="4" s="1"/>
  <c r="W34" i="4" s="1"/>
  <c r="W35" i="9"/>
  <c r="W36" i="9"/>
  <c r="BO36" i="4" s="1"/>
  <c r="W36" i="4" s="1"/>
  <c r="W37" i="9"/>
  <c r="W38" i="9"/>
  <c r="W39" i="9"/>
  <c r="W40" i="9"/>
  <c r="BO40" i="4" s="1"/>
  <c r="W41" i="9"/>
  <c r="W42" i="9"/>
  <c r="BO42" i="4" s="1"/>
  <c r="W42" i="4" s="1"/>
  <c r="W43" i="9"/>
  <c r="W44" i="9"/>
  <c r="W45" i="9"/>
  <c r="W46" i="9"/>
  <c r="W47" i="9"/>
  <c r="W48" i="9"/>
  <c r="BO48" i="4" s="1"/>
  <c r="W48" i="4" s="1"/>
  <c r="W49" i="9"/>
  <c r="W50" i="9"/>
  <c r="V8" i="9"/>
  <c r="V9" i="9"/>
  <c r="BN9" i="4" s="1"/>
  <c r="V9" i="4" s="1"/>
  <c r="V10" i="9"/>
  <c r="V11" i="9"/>
  <c r="BN11" i="4" s="1"/>
  <c r="V11" i="4" s="1"/>
  <c r="V12" i="9"/>
  <c r="V13" i="9"/>
  <c r="V14" i="9"/>
  <c r="V15" i="9"/>
  <c r="BN15" i="4" s="1"/>
  <c r="V16" i="9"/>
  <c r="V17" i="9"/>
  <c r="BN17" i="4" s="1"/>
  <c r="V17" i="4" s="1"/>
  <c r="V18" i="9"/>
  <c r="V19" i="9"/>
  <c r="V20" i="9"/>
  <c r="V21" i="9"/>
  <c r="V22" i="9"/>
  <c r="V23" i="9"/>
  <c r="BN23" i="4" s="1"/>
  <c r="V23" i="4" s="1"/>
  <c r="V24" i="9"/>
  <c r="V25" i="9"/>
  <c r="V26" i="9"/>
  <c r="V27" i="9"/>
  <c r="V28" i="9"/>
  <c r="V29" i="9"/>
  <c r="BN29" i="4" s="1"/>
  <c r="V29" i="4" s="1"/>
  <c r="V30" i="9"/>
  <c r="V31" i="9"/>
  <c r="V32" i="9"/>
  <c r="V33" i="9"/>
  <c r="BN33" i="4" s="1"/>
  <c r="V34" i="9"/>
  <c r="V35" i="9"/>
  <c r="BN35" i="4" s="1"/>
  <c r="V35" i="4" s="1"/>
  <c r="V36" i="9"/>
  <c r="V37" i="9"/>
  <c r="V38" i="9"/>
  <c r="V39" i="9"/>
  <c r="BN39" i="4" s="1"/>
  <c r="V40" i="9"/>
  <c r="V41" i="9"/>
  <c r="BN41" i="4" s="1"/>
  <c r="V41" i="4" s="1"/>
  <c r="V42" i="9"/>
  <c r="V43" i="9"/>
  <c r="V44" i="9"/>
  <c r="V45" i="9"/>
  <c r="BN45" i="4" s="1"/>
  <c r="V45" i="4" s="1"/>
  <c r="V46" i="9"/>
  <c r="V47" i="9"/>
  <c r="BN47" i="4" s="1"/>
  <c r="V47" i="4" s="1"/>
  <c r="V48" i="9"/>
  <c r="V49" i="9"/>
  <c r="V50" i="9"/>
  <c r="U8" i="9"/>
  <c r="BM8" i="4" s="1"/>
  <c r="U9" i="9"/>
  <c r="U10" i="9"/>
  <c r="BM10" i="4" s="1"/>
  <c r="U10" i="4" s="1"/>
  <c r="U11" i="9"/>
  <c r="U12" i="9"/>
  <c r="U13" i="9"/>
  <c r="U14" i="9"/>
  <c r="U15" i="9"/>
  <c r="U16" i="9"/>
  <c r="BM16" i="4" s="1"/>
  <c r="U16" i="4" s="1"/>
  <c r="U17" i="9"/>
  <c r="U18" i="9"/>
  <c r="U19" i="9"/>
  <c r="U20" i="9"/>
  <c r="BM20" i="4" s="1"/>
  <c r="U21" i="9"/>
  <c r="U22" i="9"/>
  <c r="BM22" i="4" s="1"/>
  <c r="U22" i="4" s="1"/>
  <c r="U23" i="9"/>
  <c r="U24" i="9"/>
  <c r="U25" i="9"/>
  <c r="U26" i="9"/>
  <c r="BM26" i="4" s="1"/>
  <c r="U26" i="4" s="1"/>
  <c r="U27" i="9"/>
  <c r="U28" i="9"/>
  <c r="BM28" i="4" s="1"/>
  <c r="U28" i="4" s="1"/>
  <c r="U29" i="9"/>
  <c r="U30" i="9"/>
  <c r="U31" i="9"/>
  <c r="U32" i="9"/>
  <c r="BM32" i="4" s="1"/>
  <c r="U32" i="4" s="1"/>
  <c r="U33" i="9"/>
  <c r="U34" i="9"/>
  <c r="BM34" i="4" s="1"/>
  <c r="U34" i="4" s="1"/>
  <c r="U35" i="9"/>
  <c r="U36" i="9"/>
  <c r="U37" i="9"/>
  <c r="U38" i="9"/>
  <c r="U39" i="9"/>
  <c r="U40" i="9"/>
  <c r="BM40" i="4" s="1"/>
  <c r="U40" i="4" s="1"/>
  <c r="U41" i="9"/>
  <c r="U42" i="9"/>
  <c r="U43" i="9"/>
  <c r="U44" i="9"/>
  <c r="BM44" i="4" s="1"/>
  <c r="U45" i="9"/>
  <c r="U46" i="9"/>
  <c r="BM46" i="4" s="1"/>
  <c r="U46" i="4" s="1"/>
  <c r="U47" i="9"/>
  <c r="U48" i="9"/>
  <c r="U49" i="9"/>
  <c r="U50" i="9"/>
  <c r="BM50" i="4" s="1"/>
  <c r="U50" i="4" s="1"/>
  <c r="T8" i="9"/>
  <c r="T9" i="9"/>
  <c r="BL9" i="4" s="1"/>
  <c r="T9" i="4" s="1"/>
  <c r="T10" i="9"/>
  <c r="T11" i="9"/>
  <c r="T12" i="9"/>
  <c r="T13" i="9"/>
  <c r="BL13" i="4" s="1"/>
  <c r="T14" i="9"/>
  <c r="T15" i="9"/>
  <c r="BL15" i="4" s="1"/>
  <c r="T15" i="4" s="1"/>
  <c r="T16" i="9"/>
  <c r="T17" i="9"/>
  <c r="T18" i="9"/>
  <c r="T19" i="9"/>
  <c r="BL19" i="4" s="1"/>
  <c r="T20" i="9"/>
  <c r="T21" i="9"/>
  <c r="BL21" i="4" s="1"/>
  <c r="T21" i="4" s="1"/>
  <c r="T22" i="9"/>
  <c r="T23" i="9"/>
  <c r="T24" i="9"/>
  <c r="T25" i="9"/>
  <c r="T26" i="9"/>
  <c r="T27" i="9"/>
  <c r="BL27" i="4" s="1"/>
  <c r="T27" i="4" s="1"/>
  <c r="T28" i="9"/>
  <c r="T29" i="9"/>
  <c r="T30" i="9"/>
  <c r="T31" i="9"/>
  <c r="T32" i="9"/>
  <c r="T33" i="9"/>
  <c r="BL33" i="4" s="1"/>
  <c r="T33" i="4" s="1"/>
  <c r="T34" i="9"/>
  <c r="T35" i="9"/>
  <c r="T36" i="9"/>
  <c r="T37" i="9"/>
  <c r="BL37" i="4" s="1"/>
  <c r="T38" i="9"/>
  <c r="T39" i="9"/>
  <c r="BL39" i="4" s="1"/>
  <c r="T39" i="4" s="1"/>
  <c r="T40" i="9"/>
  <c r="T41" i="9"/>
  <c r="T42" i="9"/>
  <c r="T43" i="9"/>
  <c r="BL43" i="4" s="1"/>
  <c r="T44" i="9"/>
  <c r="T45" i="9"/>
  <c r="BL45" i="4" s="1"/>
  <c r="T45" i="4" s="1"/>
  <c r="T46" i="9"/>
  <c r="T47" i="9"/>
  <c r="T48" i="9"/>
  <c r="T49" i="9"/>
  <c r="BL49" i="4" s="1"/>
  <c r="T50" i="9"/>
  <c r="S8" i="9"/>
  <c r="BK8" i="4" s="1"/>
  <c r="S8" i="4" s="1"/>
  <c r="S9" i="9"/>
  <c r="S10" i="9"/>
  <c r="S11" i="9"/>
  <c r="S12" i="9"/>
  <c r="S13" i="9"/>
  <c r="S14" i="9"/>
  <c r="BK14" i="4" s="1"/>
  <c r="S14" i="4" s="1"/>
  <c r="S15" i="9"/>
  <c r="S16" i="9"/>
  <c r="S17" i="9"/>
  <c r="S18" i="9"/>
  <c r="S19" i="9"/>
  <c r="S20" i="9"/>
  <c r="BK20" i="4" s="1"/>
  <c r="S20" i="4" s="1"/>
  <c r="S21" i="9"/>
  <c r="S22" i="9"/>
  <c r="S23" i="9"/>
  <c r="S24" i="9"/>
  <c r="S25" i="9"/>
  <c r="S26" i="9"/>
  <c r="BK26" i="4" s="1"/>
  <c r="S26" i="4" s="1"/>
  <c r="S27" i="9"/>
  <c r="S28" i="9"/>
  <c r="S29" i="9"/>
  <c r="S30" i="9"/>
  <c r="BK30" i="4" s="1"/>
  <c r="S31" i="9"/>
  <c r="S32" i="9"/>
  <c r="BK32" i="4" s="1"/>
  <c r="S32" i="4" s="1"/>
  <c r="S33" i="9"/>
  <c r="S34" i="9"/>
  <c r="S35" i="9"/>
  <c r="S36" i="9"/>
  <c r="BK36" i="4" s="1"/>
  <c r="S36" i="4" s="1"/>
  <c r="S37" i="9"/>
  <c r="BK37" i="4" s="1"/>
  <c r="S38" i="9"/>
  <c r="BK38" i="4" s="1"/>
  <c r="S38" i="4" s="1"/>
  <c r="S39" i="9"/>
  <c r="S40" i="9"/>
  <c r="S41" i="9"/>
  <c r="S42" i="9"/>
  <c r="S43" i="9"/>
  <c r="S44" i="9"/>
  <c r="BK44" i="4" s="1"/>
  <c r="S44" i="4" s="1"/>
  <c r="S45" i="9"/>
  <c r="S46" i="9"/>
  <c r="S47" i="9"/>
  <c r="S48" i="9"/>
  <c r="S49" i="9"/>
  <c r="S50" i="9"/>
  <c r="BK50" i="4" s="1"/>
  <c r="S50" i="4" s="1"/>
  <c r="R8" i="9"/>
  <c r="R9" i="9"/>
  <c r="R10" i="9"/>
  <c r="R11" i="9"/>
  <c r="BJ11" i="4" s="1"/>
  <c r="R12" i="9"/>
  <c r="R13" i="9"/>
  <c r="BJ13" i="4" s="1"/>
  <c r="R13" i="4" s="1"/>
  <c r="R14" i="9"/>
  <c r="R15" i="9"/>
  <c r="R16" i="9"/>
  <c r="R17" i="9"/>
  <c r="BJ17" i="4" s="1"/>
  <c r="R18" i="9"/>
  <c r="R19" i="9"/>
  <c r="BJ19" i="4" s="1"/>
  <c r="R19" i="4" s="1"/>
  <c r="R20" i="9"/>
  <c r="R21" i="9"/>
  <c r="R22" i="9"/>
  <c r="R23" i="9"/>
  <c r="BJ23" i="4" s="1"/>
  <c r="R24" i="9"/>
  <c r="R25" i="9"/>
  <c r="BJ25" i="4" s="1"/>
  <c r="R25" i="4" s="1"/>
  <c r="R26" i="9"/>
  <c r="R27" i="9"/>
  <c r="R28" i="9"/>
  <c r="R29" i="9"/>
  <c r="R30" i="9"/>
  <c r="BJ30" i="4" s="1"/>
  <c r="R30" i="4" s="1"/>
  <c r="R31" i="9"/>
  <c r="BJ31" i="4" s="1"/>
  <c r="R31" i="4" s="1"/>
  <c r="R32" i="9"/>
  <c r="R33" i="9"/>
  <c r="R34" i="9"/>
  <c r="R35" i="9"/>
  <c r="BJ35" i="4" s="1"/>
  <c r="R36" i="9"/>
  <c r="R37" i="9"/>
  <c r="BJ37" i="4" s="1"/>
  <c r="R37" i="4" s="1"/>
  <c r="R38" i="9"/>
  <c r="R39" i="9"/>
  <c r="R40" i="9"/>
  <c r="R41" i="9"/>
  <c r="BJ41" i="4" s="1"/>
  <c r="R42" i="9"/>
  <c r="R43" i="9"/>
  <c r="BJ43" i="4" s="1"/>
  <c r="R43" i="4" s="1"/>
  <c r="R44" i="9"/>
  <c r="R45" i="9"/>
  <c r="R46" i="9"/>
  <c r="R47" i="9"/>
  <c r="BJ47" i="4" s="1"/>
  <c r="R47" i="4" s="1"/>
  <c r="R48" i="9"/>
  <c r="R49" i="9"/>
  <c r="BJ49" i="4" s="1"/>
  <c r="R49" i="4" s="1"/>
  <c r="R50" i="9"/>
  <c r="Q8" i="9"/>
  <c r="Q9" i="9"/>
  <c r="Q10" i="9"/>
  <c r="Q11" i="9"/>
  <c r="Q12" i="9"/>
  <c r="BI12" i="4" s="1"/>
  <c r="Q12" i="4" s="1"/>
  <c r="Q13" i="9"/>
  <c r="Q14" i="9"/>
  <c r="Q15" i="9"/>
  <c r="Q16" i="9"/>
  <c r="BI16" i="4" s="1"/>
  <c r="Q17" i="9"/>
  <c r="Q18" i="9"/>
  <c r="BI18" i="4" s="1"/>
  <c r="Q18" i="4" s="1"/>
  <c r="Q19" i="9"/>
  <c r="Q20" i="9"/>
  <c r="Q21" i="9"/>
  <c r="Q22" i="9"/>
  <c r="BI22" i="4" s="1"/>
  <c r="Q23" i="9"/>
  <c r="BI23" i="4" s="1"/>
  <c r="Q24" i="9"/>
  <c r="BI24" i="4" s="1"/>
  <c r="Q24" i="4" s="1"/>
  <c r="Q25" i="9"/>
  <c r="Q26" i="9"/>
  <c r="Q27" i="9"/>
  <c r="Q28" i="9"/>
  <c r="BI28" i="4" s="1"/>
  <c r="Q29" i="9"/>
  <c r="Q30" i="9"/>
  <c r="BI30" i="4" s="1"/>
  <c r="Q30" i="4" s="1"/>
  <c r="Q31" i="9"/>
  <c r="Q32" i="9"/>
  <c r="Q33" i="9"/>
  <c r="Q34" i="9"/>
  <c r="Q35" i="9"/>
  <c r="Q36" i="9"/>
  <c r="BI36" i="4" s="1"/>
  <c r="Q36" i="4" s="1"/>
  <c r="Q37" i="9"/>
  <c r="Q38" i="9"/>
  <c r="Q39" i="9"/>
  <c r="Q40" i="9"/>
  <c r="Q41" i="9"/>
  <c r="Q42" i="9"/>
  <c r="BI42" i="4" s="1"/>
  <c r="Q42" i="4" s="1"/>
  <c r="Q43" i="9"/>
  <c r="Q44" i="9"/>
  <c r="Q45" i="9"/>
  <c r="Q46" i="9"/>
  <c r="Q47" i="9"/>
  <c r="Q48" i="9"/>
  <c r="BI48" i="4" s="1"/>
  <c r="Q48" i="4" s="1"/>
  <c r="Q49" i="9"/>
  <c r="Q50" i="9"/>
  <c r="P8" i="9"/>
  <c r="P9" i="9"/>
  <c r="BH9" i="4" s="1"/>
  <c r="P10" i="9"/>
  <c r="P11" i="9"/>
  <c r="BH11" i="4" s="1"/>
  <c r="P11" i="4" s="1"/>
  <c r="P12" i="9"/>
  <c r="P13" i="9"/>
  <c r="P14" i="9"/>
  <c r="P15" i="9"/>
  <c r="BH15" i="4" s="1"/>
  <c r="P15" i="4" s="1"/>
  <c r="P16" i="9"/>
  <c r="BH16" i="4" s="1"/>
  <c r="P17" i="9"/>
  <c r="BH17" i="4" s="1"/>
  <c r="P17" i="4" s="1"/>
  <c r="P18" i="9"/>
  <c r="P19" i="9"/>
  <c r="P20" i="9"/>
  <c r="P21" i="9"/>
  <c r="P22" i="9"/>
  <c r="P23" i="9"/>
  <c r="BH23" i="4" s="1"/>
  <c r="P23" i="4" s="1"/>
  <c r="P24" i="9"/>
  <c r="P25" i="9"/>
  <c r="P26" i="9"/>
  <c r="P27" i="9"/>
  <c r="P28" i="9"/>
  <c r="P29" i="9"/>
  <c r="BH29" i="4" s="1"/>
  <c r="P29" i="4" s="1"/>
  <c r="P30" i="9"/>
  <c r="P31" i="9"/>
  <c r="P32" i="9"/>
  <c r="P33" i="9"/>
  <c r="BH33" i="4" s="1"/>
  <c r="P34" i="9"/>
  <c r="P35" i="9"/>
  <c r="BH35" i="4" s="1"/>
  <c r="P35" i="4" s="1"/>
  <c r="P36" i="9"/>
  <c r="P37" i="9"/>
  <c r="P38" i="9"/>
  <c r="P39" i="9"/>
  <c r="BH39" i="4" s="1"/>
  <c r="P40" i="9"/>
  <c r="P41" i="9"/>
  <c r="BH41" i="4" s="1"/>
  <c r="P41" i="4" s="1"/>
  <c r="P42" i="9"/>
  <c r="P43" i="9"/>
  <c r="P44" i="9"/>
  <c r="P45" i="9"/>
  <c r="BH45" i="4" s="1"/>
  <c r="P45" i="4" s="1"/>
  <c r="P46" i="9"/>
  <c r="P47" i="9"/>
  <c r="BH47" i="4" s="1"/>
  <c r="P47" i="4" s="1"/>
  <c r="P48" i="9"/>
  <c r="P49" i="9"/>
  <c r="P50" i="9"/>
  <c r="O8" i="9"/>
  <c r="O9" i="9"/>
  <c r="BG9" i="4" s="1"/>
  <c r="O9" i="4" s="1"/>
  <c r="O10" i="9"/>
  <c r="BG10" i="4" s="1"/>
  <c r="O10" i="4" s="1"/>
  <c r="O11" i="9"/>
  <c r="O12" i="9"/>
  <c r="O13" i="9"/>
  <c r="O14" i="9"/>
  <c r="BG14" i="4" s="1"/>
  <c r="O15" i="9"/>
  <c r="O16" i="9"/>
  <c r="BG16" i="4" s="1"/>
  <c r="O16" i="4" s="1"/>
  <c r="O17" i="9"/>
  <c r="O18" i="9"/>
  <c r="O19" i="9"/>
  <c r="O20" i="9"/>
  <c r="BG20" i="4" s="1"/>
  <c r="O20" i="4" s="1"/>
  <c r="O21" i="9"/>
  <c r="O22" i="9"/>
  <c r="BG22" i="4" s="1"/>
  <c r="O22" i="4" s="1"/>
  <c r="O23" i="9"/>
  <c r="O24" i="9"/>
  <c r="O25" i="9"/>
  <c r="O26" i="9"/>
  <c r="BG26" i="4" s="1"/>
  <c r="O26" i="4" s="1"/>
  <c r="O27" i="9"/>
  <c r="O28" i="9"/>
  <c r="BG28" i="4" s="1"/>
  <c r="O28" i="4" s="1"/>
  <c r="O29" i="9"/>
  <c r="O30" i="9"/>
  <c r="O31" i="9"/>
  <c r="O32" i="9"/>
  <c r="O33" i="9"/>
  <c r="O34" i="9"/>
  <c r="BG34" i="4" s="1"/>
  <c r="O34" i="4" s="1"/>
  <c r="O35" i="9"/>
  <c r="O36" i="9"/>
  <c r="O37" i="9"/>
  <c r="O38" i="9"/>
  <c r="BG38" i="4" s="1"/>
  <c r="O39" i="9"/>
  <c r="O40" i="9"/>
  <c r="BG40" i="4" s="1"/>
  <c r="O40" i="4" s="1"/>
  <c r="O41" i="9"/>
  <c r="O42" i="9"/>
  <c r="O43" i="9"/>
  <c r="O44" i="9"/>
  <c r="BG44" i="4" s="1"/>
  <c r="O45" i="9"/>
  <c r="BG45" i="4" s="1"/>
  <c r="O46" i="9"/>
  <c r="BG46" i="4" s="1"/>
  <c r="O46" i="4" s="1"/>
  <c r="O47" i="9"/>
  <c r="O48" i="9"/>
  <c r="O49" i="9"/>
  <c r="O50" i="9"/>
  <c r="BG50" i="4" s="1"/>
  <c r="O50" i="4" s="1"/>
  <c r="N8" i="9"/>
  <c r="N9" i="9"/>
  <c r="BF9" i="4" s="1"/>
  <c r="N9" i="4" s="1"/>
  <c r="N10" i="9"/>
  <c r="N11" i="9"/>
  <c r="N12" i="9"/>
  <c r="N13" i="9"/>
  <c r="N14" i="9"/>
  <c r="N15" i="9"/>
  <c r="BF15" i="4" s="1"/>
  <c r="N15" i="4" s="1"/>
  <c r="N16" i="9"/>
  <c r="N17" i="9"/>
  <c r="N18" i="9"/>
  <c r="N19" i="9"/>
  <c r="N20" i="9"/>
  <c r="N21" i="9"/>
  <c r="BF21" i="4" s="1"/>
  <c r="N21" i="4" s="1"/>
  <c r="N22" i="9"/>
  <c r="N23" i="9"/>
  <c r="N24" i="9"/>
  <c r="N25" i="9"/>
  <c r="N26" i="9"/>
  <c r="N27" i="9"/>
  <c r="BF27" i="4" s="1"/>
  <c r="N27" i="4" s="1"/>
  <c r="N28" i="9"/>
  <c r="N29" i="9"/>
  <c r="N30" i="9"/>
  <c r="N31" i="9"/>
  <c r="BF31" i="4" s="1"/>
  <c r="N32" i="9"/>
  <c r="N33" i="9"/>
  <c r="BF33" i="4" s="1"/>
  <c r="N33" i="4" s="1"/>
  <c r="N34" i="9"/>
  <c r="N35" i="9"/>
  <c r="N36" i="9"/>
  <c r="N37" i="9"/>
  <c r="BF37" i="4" s="1"/>
  <c r="N37" i="4" s="1"/>
  <c r="N38" i="9"/>
  <c r="BF38" i="4" s="1"/>
  <c r="N38" i="4" s="1"/>
  <c r="N39" i="9"/>
  <c r="BF39" i="4" s="1"/>
  <c r="N39" i="4" s="1"/>
  <c r="N40" i="9"/>
  <c r="N41" i="9"/>
  <c r="N42" i="9"/>
  <c r="N43" i="9"/>
  <c r="N44" i="9"/>
  <c r="N45" i="9"/>
  <c r="BF45" i="4" s="1"/>
  <c r="N45" i="4" s="1"/>
  <c r="N46" i="9"/>
  <c r="N47" i="9"/>
  <c r="N48" i="9"/>
  <c r="N49" i="9"/>
  <c r="N50" i="9"/>
  <c r="M8" i="9"/>
  <c r="BE8" i="4" s="1"/>
  <c r="M8" i="4" s="1"/>
  <c r="M9" i="9"/>
  <c r="M10" i="9"/>
  <c r="M11" i="9"/>
  <c r="M12" i="9"/>
  <c r="BE12" i="4" s="1"/>
  <c r="M12" i="4" s="1"/>
  <c r="M13" i="9"/>
  <c r="M14" i="9"/>
  <c r="BE14" i="4" s="1"/>
  <c r="M14" i="4" s="1"/>
  <c r="M15" i="9"/>
  <c r="M16" i="9"/>
  <c r="M17" i="9"/>
  <c r="M18" i="9"/>
  <c r="BE18" i="4" s="1"/>
  <c r="M18" i="4" s="1"/>
  <c r="M19" i="9"/>
  <c r="M20" i="9"/>
  <c r="BE20" i="4" s="1"/>
  <c r="M20" i="4" s="1"/>
  <c r="M21" i="9"/>
  <c r="M22" i="9"/>
  <c r="M23" i="9"/>
  <c r="M24" i="9"/>
  <c r="BE24" i="4" s="1"/>
  <c r="M25" i="9"/>
  <c r="M26" i="9"/>
  <c r="BE26" i="4" s="1"/>
  <c r="M26" i="4" s="1"/>
  <c r="M27" i="9"/>
  <c r="M28" i="9"/>
  <c r="M29" i="9"/>
  <c r="M30" i="9"/>
  <c r="M31" i="9"/>
  <c r="BE31" i="4" s="1"/>
  <c r="M32" i="9"/>
  <c r="BE32" i="4" s="1"/>
  <c r="M32" i="4" s="1"/>
  <c r="M33" i="9"/>
  <c r="M34" i="9"/>
  <c r="M35" i="9"/>
  <c r="M36" i="9"/>
  <c r="BE36" i="4" s="1"/>
  <c r="M36" i="4" s="1"/>
  <c r="M37" i="9"/>
  <c r="M38" i="9"/>
  <c r="BE38" i="4" s="1"/>
  <c r="M38" i="4" s="1"/>
  <c r="M39" i="9"/>
  <c r="M40" i="9"/>
  <c r="M41" i="9"/>
  <c r="M42" i="9"/>
  <c r="BE42" i="4" s="1"/>
  <c r="M42" i="4" s="1"/>
  <c r="M43" i="9"/>
  <c r="M44" i="9"/>
  <c r="BE44" i="4" s="1"/>
  <c r="M44" i="4" s="1"/>
  <c r="M45" i="9"/>
  <c r="M46" i="9"/>
  <c r="M47" i="9"/>
  <c r="M48" i="9"/>
  <c r="BE48" i="4" s="1"/>
  <c r="M49" i="9"/>
  <c r="M50" i="9"/>
  <c r="BE50" i="4" s="1"/>
  <c r="M50" i="4" s="1"/>
  <c r="L8" i="9"/>
  <c r="L9" i="9"/>
  <c r="L10" i="9"/>
  <c r="L11" i="9"/>
  <c r="L12" i="9"/>
  <c r="L13" i="9"/>
  <c r="BD13" i="4" s="1"/>
  <c r="L13" i="4" s="1"/>
  <c r="L14" i="9"/>
  <c r="L15" i="9"/>
  <c r="L16" i="9"/>
  <c r="L17" i="9"/>
  <c r="BD17" i="4" s="1"/>
  <c r="L18" i="9"/>
  <c r="L19" i="9"/>
  <c r="BD19" i="4" s="1"/>
  <c r="L19" i="4" s="1"/>
  <c r="L20" i="9"/>
  <c r="L21" i="9"/>
  <c r="L22" i="9"/>
  <c r="L23" i="9"/>
  <c r="BD23" i="4" s="1"/>
  <c r="L23" i="4" s="1"/>
  <c r="L24" i="9"/>
  <c r="BD24" i="4" s="1"/>
  <c r="L24" i="4" s="1"/>
  <c r="L25" i="9"/>
  <c r="BD25" i="4" s="1"/>
  <c r="L25" i="4" s="1"/>
  <c r="L26" i="9"/>
  <c r="L27" i="9"/>
  <c r="L28" i="9"/>
  <c r="L29" i="9"/>
  <c r="BD29" i="4" s="1"/>
  <c r="L29" i="4" s="1"/>
  <c r="L30" i="9"/>
  <c r="L31" i="9"/>
  <c r="BD31" i="4" s="1"/>
  <c r="L31" i="4" s="1"/>
  <c r="L32" i="9"/>
  <c r="L33" i="9"/>
  <c r="L34" i="9"/>
  <c r="L35" i="9"/>
  <c r="L36" i="9"/>
  <c r="L37" i="9"/>
  <c r="BD37" i="4" s="1"/>
  <c r="L37" i="4" s="1"/>
  <c r="L38" i="9"/>
  <c r="L39" i="9"/>
  <c r="L40" i="9"/>
  <c r="L41" i="9"/>
  <c r="L42" i="9"/>
  <c r="L43" i="9"/>
  <c r="BD43" i="4" s="1"/>
  <c r="L43" i="4" s="1"/>
  <c r="L44" i="9"/>
  <c r="L45" i="9"/>
  <c r="L46" i="9"/>
  <c r="L47" i="9"/>
  <c r="L48" i="9"/>
  <c r="L49" i="9"/>
  <c r="BD49" i="4" s="1"/>
  <c r="L49" i="4" s="1"/>
  <c r="L50" i="9"/>
  <c r="K8" i="9"/>
  <c r="K9" i="9"/>
  <c r="K10" i="9"/>
  <c r="BC10" i="4" s="1"/>
  <c r="K10" i="4" s="1"/>
  <c r="K11" i="9"/>
  <c r="K12" i="9"/>
  <c r="BC12" i="4" s="1"/>
  <c r="K12" i="4" s="1"/>
  <c r="K13" i="9"/>
  <c r="K14" i="9"/>
  <c r="K15" i="9"/>
  <c r="K16" i="9"/>
  <c r="BC16" i="4" s="1"/>
  <c r="K17" i="9"/>
  <c r="BC17" i="4" s="1"/>
  <c r="K17" i="4" s="1"/>
  <c r="K18" i="9"/>
  <c r="BC18" i="4" s="1"/>
  <c r="K18" i="4" s="1"/>
  <c r="K19" i="9"/>
  <c r="K20" i="9"/>
  <c r="K21" i="9"/>
  <c r="K22" i="9"/>
  <c r="K23" i="9"/>
  <c r="K24" i="9"/>
  <c r="BC24" i="4" s="1"/>
  <c r="K24" i="4" s="1"/>
  <c r="K25" i="9"/>
  <c r="K26" i="9"/>
  <c r="K27" i="9"/>
  <c r="K28" i="9"/>
  <c r="K29" i="9"/>
  <c r="K30" i="9"/>
  <c r="BC30" i="4" s="1"/>
  <c r="K30" i="4" s="1"/>
  <c r="K31" i="9"/>
  <c r="K32" i="9"/>
  <c r="K33" i="9"/>
  <c r="K34" i="9"/>
  <c r="BC34" i="4" s="1"/>
  <c r="K34" i="4" s="1"/>
  <c r="K35" i="9"/>
  <c r="K36" i="9"/>
  <c r="BC36" i="4" s="1"/>
  <c r="K36" i="4" s="1"/>
  <c r="K37" i="9"/>
  <c r="K38" i="9"/>
  <c r="K39" i="9"/>
  <c r="K40" i="9"/>
  <c r="BC40" i="4" s="1"/>
  <c r="K40" i="4" s="1"/>
  <c r="K41" i="9"/>
  <c r="K42" i="9"/>
  <c r="BC42" i="4" s="1"/>
  <c r="K42" i="4" s="1"/>
  <c r="K43" i="9"/>
  <c r="K44" i="9"/>
  <c r="K45" i="9"/>
  <c r="K46" i="9"/>
  <c r="BC46" i="4" s="1"/>
  <c r="K46" i="4" s="1"/>
  <c r="K47" i="9"/>
  <c r="K48" i="9"/>
  <c r="BC48" i="4" s="1"/>
  <c r="K48" i="4" s="1"/>
  <c r="K49" i="9"/>
  <c r="K50" i="9"/>
  <c r="J8" i="9"/>
  <c r="J9" i="9"/>
  <c r="J10" i="9"/>
  <c r="BB10" i="4" s="1"/>
  <c r="J10" i="4" s="1"/>
  <c r="J11" i="9"/>
  <c r="BB11" i="4" s="1"/>
  <c r="J11" i="4" s="1"/>
  <c r="J12" i="9"/>
  <c r="J13" i="9"/>
  <c r="J14" i="9"/>
  <c r="J15" i="9"/>
  <c r="BB15" i="4" s="1"/>
  <c r="J16" i="9"/>
  <c r="J17" i="9"/>
  <c r="BB17" i="4" s="1"/>
  <c r="J17" i="4" s="1"/>
  <c r="J18" i="9"/>
  <c r="J19" i="9"/>
  <c r="J20" i="9"/>
  <c r="J21" i="9"/>
  <c r="BB21" i="4" s="1"/>
  <c r="J22" i="9"/>
  <c r="J23" i="9"/>
  <c r="BB23" i="4" s="1"/>
  <c r="J23" i="4" s="1"/>
  <c r="J24" i="9"/>
  <c r="J25" i="9"/>
  <c r="J26" i="9"/>
  <c r="J27" i="9"/>
  <c r="BB27" i="4" s="1"/>
  <c r="J27" i="4" s="1"/>
  <c r="J28" i="9"/>
  <c r="J29" i="9"/>
  <c r="BB29" i="4" s="1"/>
  <c r="J29" i="4" s="1"/>
  <c r="J30" i="9"/>
  <c r="J31" i="9"/>
  <c r="J32" i="9"/>
  <c r="J33" i="9"/>
  <c r="J34" i="9"/>
  <c r="J35" i="9"/>
  <c r="BB35" i="4" s="1"/>
  <c r="J35" i="4" s="1"/>
  <c r="J36" i="9"/>
  <c r="J37" i="9"/>
  <c r="J38" i="9"/>
  <c r="J39" i="9"/>
  <c r="BB39" i="4" s="1"/>
  <c r="J39" i="4" s="1"/>
  <c r="J40" i="9"/>
  <c r="J41" i="9"/>
  <c r="BB41" i="4" s="1"/>
  <c r="J41" i="4" s="1"/>
  <c r="J42" i="9"/>
  <c r="J43" i="9"/>
  <c r="J44" i="9"/>
  <c r="J45" i="9"/>
  <c r="BB45" i="4" s="1"/>
  <c r="J46" i="9"/>
  <c r="BB46" i="4" s="1"/>
  <c r="J46" i="4" s="1"/>
  <c r="J47" i="9"/>
  <c r="BB47" i="4" s="1"/>
  <c r="J47" i="4" s="1"/>
  <c r="J48" i="9"/>
  <c r="J49" i="9"/>
  <c r="J50" i="9"/>
  <c r="I8" i="9"/>
  <c r="BA8" i="4" s="1"/>
  <c r="I9" i="9"/>
  <c r="I10" i="9"/>
  <c r="BA10" i="4" s="1"/>
  <c r="I10" i="4" s="1"/>
  <c r="I11" i="9"/>
  <c r="I12" i="9"/>
  <c r="I13" i="9"/>
  <c r="I14" i="9"/>
  <c r="I15" i="9"/>
  <c r="I16" i="9"/>
  <c r="BA16" i="4" s="1"/>
  <c r="I16" i="4" s="1"/>
  <c r="I17" i="9"/>
  <c r="I18" i="9"/>
  <c r="I19" i="9"/>
  <c r="I20" i="9"/>
  <c r="I21" i="9"/>
  <c r="I22" i="9"/>
  <c r="BA22" i="4" s="1"/>
  <c r="I22" i="4" s="1"/>
  <c r="I23" i="9"/>
  <c r="I24" i="9"/>
  <c r="I25" i="9"/>
  <c r="I26" i="9"/>
  <c r="I27" i="9"/>
  <c r="I28" i="9"/>
  <c r="BA28" i="4" s="1"/>
  <c r="I28" i="4" s="1"/>
  <c r="I29" i="9"/>
  <c r="I30" i="9"/>
  <c r="I31" i="9"/>
  <c r="I32" i="9"/>
  <c r="BA32" i="4" s="1"/>
  <c r="I32" i="4" s="1"/>
  <c r="I33" i="9"/>
  <c r="I34" i="9"/>
  <c r="BA34" i="4" s="1"/>
  <c r="I34" i="4" s="1"/>
  <c r="I35" i="9"/>
  <c r="I36" i="9"/>
  <c r="I37" i="9"/>
  <c r="I38" i="9"/>
  <c r="BA38" i="4" s="1"/>
  <c r="I39" i="9"/>
  <c r="BA39" i="4" s="1"/>
  <c r="I39" i="4" s="1"/>
  <c r="I40" i="9"/>
  <c r="BA40" i="4" s="1"/>
  <c r="I40" i="4" s="1"/>
  <c r="I41" i="9"/>
  <c r="I42" i="9"/>
  <c r="I43" i="9"/>
  <c r="I44" i="9"/>
  <c r="I45" i="9"/>
  <c r="I46" i="9"/>
  <c r="BA46" i="4" s="1"/>
  <c r="I46" i="4" s="1"/>
  <c r="I47" i="9"/>
  <c r="I48" i="9"/>
  <c r="I49" i="9"/>
  <c r="I50" i="9"/>
  <c r="H8" i="9"/>
  <c r="H9" i="9"/>
  <c r="AZ9" i="4" s="1"/>
  <c r="H9" i="4" s="1"/>
  <c r="H10" i="9"/>
  <c r="H11" i="9"/>
  <c r="H12" i="9"/>
  <c r="H13" i="9"/>
  <c r="AZ13" i="4" s="1"/>
  <c r="H13" i="4" s="1"/>
  <c r="H14" i="9"/>
  <c r="H15" i="9"/>
  <c r="AZ15" i="4" s="1"/>
  <c r="H15" i="4" s="1"/>
  <c r="H16" i="9"/>
  <c r="H17" i="9"/>
  <c r="H18" i="9"/>
  <c r="H19" i="9"/>
  <c r="AZ19" i="4" s="1"/>
  <c r="H19" i="4" s="1"/>
  <c r="H20" i="9"/>
  <c r="H21" i="9"/>
  <c r="AZ21" i="4" s="1"/>
  <c r="H21" i="4" s="1"/>
  <c r="H22" i="9"/>
  <c r="H23" i="9"/>
  <c r="H24" i="9"/>
  <c r="H25" i="9"/>
  <c r="AZ25" i="4" s="1"/>
  <c r="H25" i="4" s="1"/>
  <c r="H26" i="9"/>
  <c r="H27" i="9"/>
  <c r="AZ27" i="4" s="1"/>
  <c r="H27" i="4" s="1"/>
  <c r="H28" i="9"/>
  <c r="H29" i="9"/>
  <c r="H30" i="9"/>
  <c r="H31" i="9"/>
  <c r="H32" i="9"/>
  <c r="AZ32" i="4" s="1"/>
  <c r="H32" i="4" s="1"/>
  <c r="H33" i="9"/>
  <c r="AZ33" i="4" s="1"/>
  <c r="H33" i="4" s="1"/>
  <c r="H34" i="9"/>
  <c r="H35" i="9"/>
  <c r="H36" i="9"/>
  <c r="H37" i="9"/>
  <c r="AZ37" i="4" s="1"/>
  <c r="H38" i="9"/>
  <c r="H39" i="9"/>
  <c r="AZ39" i="4" s="1"/>
  <c r="H39" i="4" s="1"/>
  <c r="H40" i="9"/>
  <c r="H41" i="9"/>
  <c r="H42" i="9"/>
  <c r="H43" i="9"/>
  <c r="AZ43" i="4" s="1"/>
  <c r="H44" i="9"/>
  <c r="H45" i="9"/>
  <c r="AZ45" i="4" s="1"/>
  <c r="H45" i="4" s="1"/>
  <c r="H46" i="9"/>
  <c r="H47" i="9"/>
  <c r="H48" i="9"/>
  <c r="H49" i="9"/>
  <c r="AZ49" i="4" s="1"/>
  <c r="H49" i="4" s="1"/>
  <c r="H50" i="9"/>
  <c r="G8" i="9"/>
  <c r="AY8" i="4" s="1"/>
  <c r="G8" i="4" s="1"/>
  <c r="G9" i="9"/>
  <c r="G10" i="9"/>
  <c r="G11" i="9"/>
  <c r="G12" i="9"/>
  <c r="G13" i="9"/>
  <c r="G14" i="9"/>
  <c r="AY14" i="4" s="1"/>
  <c r="G14" i="4" s="1"/>
  <c r="G15" i="9"/>
  <c r="G16" i="9"/>
  <c r="G17" i="9"/>
  <c r="G18" i="9"/>
  <c r="AY18" i="4" s="1"/>
  <c r="G18" i="4" s="1"/>
  <c r="G19" i="9"/>
  <c r="G20" i="9"/>
  <c r="AY20" i="4" s="1"/>
  <c r="G20" i="4" s="1"/>
  <c r="G21" i="9"/>
  <c r="G22" i="9"/>
  <c r="G23" i="9"/>
  <c r="G24" i="9"/>
  <c r="AY24" i="4" s="1"/>
  <c r="G25" i="9"/>
  <c r="AY25" i="4" s="1"/>
  <c r="G25" i="4" s="1"/>
  <c r="G26" i="9"/>
  <c r="AY26" i="4" s="1"/>
  <c r="G26" i="4" s="1"/>
  <c r="G27" i="9"/>
  <c r="G28" i="9"/>
  <c r="G29" i="9"/>
  <c r="G30" i="9"/>
  <c r="AY30" i="4" s="1"/>
  <c r="G31" i="9"/>
  <c r="G32" i="9"/>
  <c r="AY32" i="4" s="1"/>
  <c r="G32" i="4" s="1"/>
  <c r="G33" i="9"/>
  <c r="G34" i="9"/>
  <c r="G35" i="9"/>
  <c r="G36" i="9"/>
  <c r="G37" i="9"/>
  <c r="G38" i="9"/>
  <c r="AY38" i="4" s="1"/>
  <c r="G38" i="4" s="1"/>
  <c r="G39" i="9"/>
  <c r="G40" i="9"/>
  <c r="G41" i="9"/>
  <c r="G42" i="9"/>
  <c r="G43" i="9"/>
  <c r="G44" i="9"/>
  <c r="AY44" i="4" s="1"/>
  <c r="G44" i="4" s="1"/>
  <c r="G45" i="9"/>
  <c r="G46" i="9"/>
  <c r="G47" i="9"/>
  <c r="G48" i="9"/>
  <c r="G49" i="9"/>
  <c r="G50" i="9"/>
  <c r="AY50" i="4" s="1"/>
  <c r="G50" i="4" s="1"/>
  <c r="F8" i="9"/>
  <c r="F9" i="9"/>
  <c r="F10" i="9"/>
  <c r="F11" i="9"/>
  <c r="AX11" i="4" s="1"/>
  <c r="F11" i="4" s="1"/>
  <c r="F12" i="9"/>
  <c r="F13" i="9"/>
  <c r="AX13" i="4" s="1"/>
  <c r="F13" i="4" s="1"/>
  <c r="F14" i="9"/>
  <c r="F15" i="9"/>
  <c r="F16" i="9"/>
  <c r="F17" i="9"/>
  <c r="AX17" i="4" s="1"/>
  <c r="F18" i="9"/>
  <c r="AX18" i="4" s="1"/>
  <c r="F18" i="4" s="1"/>
  <c r="F19" i="9"/>
  <c r="AX19" i="4" s="1"/>
  <c r="F19" i="4" s="1"/>
  <c r="F20" i="9"/>
  <c r="F21" i="9"/>
  <c r="F22" i="9"/>
  <c r="F23" i="9"/>
  <c r="F24" i="9"/>
  <c r="F25" i="9"/>
  <c r="AX25" i="4" s="1"/>
  <c r="F25" i="4" s="1"/>
  <c r="F26" i="9"/>
  <c r="F27" i="9"/>
  <c r="F28" i="9"/>
  <c r="F29" i="9"/>
  <c r="F30" i="9"/>
  <c r="F31" i="9"/>
  <c r="AX31" i="4" s="1"/>
  <c r="F31" i="4" s="1"/>
  <c r="F32" i="9"/>
  <c r="F33" i="9"/>
  <c r="F34" i="9"/>
  <c r="F35" i="9"/>
  <c r="AX35" i="4" s="1"/>
  <c r="F35" i="4" s="1"/>
  <c r="F36" i="9"/>
  <c r="F37" i="9"/>
  <c r="AX37" i="4" s="1"/>
  <c r="F37" i="4" s="1"/>
  <c r="F38" i="9"/>
  <c r="F39" i="9"/>
  <c r="F40" i="9"/>
  <c r="F41" i="9"/>
  <c r="AX41" i="4" s="1"/>
  <c r="F41" i="4" s="1"/>
  <c r="F42" i="9"/>
  <c r="F43" i="9"/>
  <c r="AX43" i="4" s="1"/>
  <c r="F43" i="4" s="1"/>
  <c r="F44" i="9"/>
  <c r="F45" i="9"/>
  <c r="F46" i="9"/>
  <c r="F47" i="9"/>
  <c r="AX47" i="4" s="1"/>
  <c r="F47" i="4" s="1"/>
  <c r="F48" i="9"/>
  <c r="F49" i="9"/>
  <c r="AX49" i="4" s="1"/>
  <c r="F49" i="4" s="1"/>
  <c r="F50" i="9"/>
  <c r="E8" i="9"/>
  <c r="E9" i="9"/>
  <c r="E10" i="9"/>
  <c r="E11" i="9"/>
  <c r="AW11" i="4" s="1"/>
  <c r="E11" i="4" s="1"/>
  <c r="E12" i="9"/>
  <c r="AW12" i="4" s="1"/>
  <c r="E12" i="4" s="1"/>
  <c r="E13" i="9"/>
  <c r="E14" i="9"/>
  <c r="E15" i="9"/>
  <c r="E16" i="9"/>
  <c r="AW16" i="4" s="1"/>
  <c r="E17" i="9"/>
  <c r="E18" i="9"/>
  <c r="AW18" i="4" s="1"/>
  <c r="E18" i="4" s="1"/>
  <c r="E19" i="9"/>
  <c r="E20" i="9"/>
  <c r="E21" i="9"/>
  <c r="E22" i="9"/>
  <c r="AW22" i="4" s="1"/>
  <c r="E23" i="9"/>
  <c r="E24" i="9"/>
  <c r="AW24" i="4" s="1"/>
  <c r="E24" i="4" s="1"/>
  <c r="E25" i="9"/>
  <c r="E26" i="9"/>
  <c r="E27" i="9"/>
  <c r="E28" i="9"/>
  <c r="AW28" i="4" s="1"/>
  <c r="E28" i="4" s="1"/>
  <c r="E29" i="9"/>
  <c r="E30" i="9"/>
  <c r="AW30" i="4" s="1"/>
  <c r="E30" i="4" s="1"/>
  <c r="E31" i="9"/>
  <c r="E32" i="9"/>
  <c r="E33" i="9"/>
  <c r="E34" i="9"/>
  <c r="E35" i="9"/>
  <c r="E36" i="9"/>
  <c r="AW36" i="4" s="1"/>
  <c r="E36" i="4" s="1"/>
  <c r="E37" i="9"/>
  <c r="E38" i="9"/>
  <c r="E39" i="9"/>
  <c r="E40" i="9"/>
  <c r="AW40" i="4" s="1"/>
  <c r="E40" i="4" s="1"/>
  <c r="E41" i="9"/>
  <c r="E42" i="9"/>
  <c r="AW42" i="4" s="1"/>
  <c r="E42" i="4" s="1"/>
  <c r="E43" i="9"/>
  <c r="E44" i="9"/>
  <c r="E45" i="9"/>
  <c r="E46" i="9"/>
  <c r="AW46" i="4" s="1"/>
  <c r="E47" i="9"/>
  <c r="AW47" i="4" s="1"/>
  <c r="E47" i="4" s="1"/>
  <c r="E48" i="9"/>
  <c r="AW48" i="4" s="1"/>
  <c r="E48" i="4" s="1"/>
  <c r="E49" i="9"/>
  <c r="E50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Q9" i="4"/>
  <c r="Y9" i="4" s="1"/>
  <c r="BQ10" i="4"/>
  <c r="BQ11" i="4"/>
  <c r="Y11" i="4" s="1"/>
  <c r="BQ15" i="4"/>
  <c r="BQ16" i="4"/>
  <c r="BQ17" i="4"/>
  <c r="BQ18" i="4"/>
  <c r="BQ21" i="4"/>
  <c r="BQ22" i="4"/>
  <c r="BQ23" i="4"/>
  <c r="Y23" i="4" s="1"/>
  <c r="BQ25" i="4"/>
  <c r="BQ27" i="4"/>
  <c r="BQ28" i="4"/>
  <c r="BQ29" i="4"/>
  <c r="BQ30" i="4"/>
  <c r="Y30" i="4" s="1"/>
  <c r="BQ31" i="4"/>
  <c r="BQ33" i="4"/>
  <c r="BQ34" i="4"/>
  <c r="BQ35" i="4"/>
  <c r="BQ37" i="4"/>
  <c r="Y37" i="4" s="1"/>
  <c r="BQ39" i="4"/>
  <c r="BQ40" i="4"/>
  <c r="BQ41" i="4"/>
  <c r="BQ45" i="4"/>
  <c r="Y45" i="4" s="1"/>
  <c r="BQ46" i="4"/>
  <c r="BQ47" i="4"/>
  <c r="BQ48" i="4"/>
  <c r="Y48" i="4" s="1"/>
  <c r="BP8" i="4"/>
  <c r="BP9" i="4"/>
  <c r="X9" i="4" s="1"/>
  <c r="BP10" i="4"/>
  <c r="BP12" i="4"/>
  <c r="BP14" i="4"/>
  <c r="BP15" i="4"/>
  <c r="BP16" i="4"/>
  <c r="X16" i="4" s="1"/>
  <c r="BP18" i="4"/>
  <c r="BP20" i="4"/>
  <c r="BP21" i="4"/>
  <c r="BP22" i="4"/>
  <c r="BP24" i="4"/>
  <c r="BP26" i="4"/>
  <c r="BP27" i="4"/>
  <c r="BP28" i="4"/>
  <c r="X28" i="4" s="1"/>
  <c r="BP30" i="4"/>
  <c r="X30" i="4" s="1"/>
  <c r="BP32" i="4"/>
  <c r="BP33" i="4"/>
  <c r="BP34" i="4"/>
  <c r="BP35" i="4"/>
  <c r="BP36" i="4"/>
  <c r="BP38" i="4"/>
  <c r="X38" i="4" s="1"/>
  <c r="BP39" i="4"/>
  <c r="BP40" i="4"/>
  <c r="BP41" i="4"/>
  <c r="BP42" i="4"/>
  <c r="X42" i="4" s="1"/>
  <c r="BP44" i="4"/>
  <c r="BP45" i="4"/>
  <c r="X45" i="4" s="1"/>
  <c r="BP46" i="4"/>
  <c r="BP48" i="4"/>
  <c r="BP50" i="4"/>
  <c r="BO8" i="4"/>
  <c r="BO9" i="4"/>
  <c r="W9" i="4" s="1"/>
  <c r="BO10" i="4"/>
  <c r="BO11" i="4"/>
  <c r="BO13" i="4"/>
  <c r="BO14" i="4"/>
  <c r="BO15" i="4"/>
  <c r="BO16" i="4"/>
  <c r="W16" i="4" s="1"/>
  <c r="BO17" i="4"/>
  <c r="W17" i="4" s="1"/>
  <c r="BO19" i="4"/>
  <c r="BO20" i="4"/>
  <c r="BO21" i="4"/>
  <c r="BO23" i="4"/>
  <c r="W23" i="4" s="1"/>
  <c r="BO25" i="4"/>
  <c r="W25" i="4" s="1"/>
  <c r="BO26" i="4"/>
  <c r="BO27" i="4"/>
  <c r="BO29" i="4"/>
  <c r="BO31" i="4"/>
  <c r="W31" i="4" s="1"/>
  <c r="BO32" i="4"/>
  <c r="W32" i="4" s="1"/>
  <c r="BO33" i="4"/>
  <c r="BO35" i="4"/>
  <c r="BO37" i="4"/>
  <c r="BO38" i="4"/>
  <c r="W38" i="4" s="1"/>
  <c r="BO39" i="4"/>
  <c r="BO41" i="4"/>
  <c r="W41" i="4" s="1"/>
  <c r="BO43" i="4"/>
  <c r="BO44" i="4"/>
  <c r="BO45" i="4"/>
  <c r="W45" i="4" s="1"/>
  <c r="BO46" i="4"/>
  <c r="BO47" i="4"/>
  <c r="BO49" i="4"/>
  <c r="W49" i="4" s="1"/>
  <c r="BO50" i="4"/>
  <c r="BN8" i="4"/>
  <c r="BN10" i="4"/>
  <c r="BN12" i="4"/>
  <c r="BN13" i="4"/>
  <c r="BN14" i="4"/>
  <c r="BN16" i="4"/>
  <c r="V16" i="4" s="1"/>
  <c r="BN18" i="4"/>
  <c r="BN19" i="4"/>
  <c r="BN20" i="4"/>
  <c r="V20" i="4" s="1"/>
  <c r="BN21" i="4"/>
  <c r="BN22" i="4"/>
  <c r="BN24" i="4"/>
  <c r="V24" i="4" s="1"/>
  <c r="BN25" i="4"/>
  <c r="BN26" i="4"/>
  <c r="BN27" i="4"/>
  <c r="V27" i="4" s="1"/>
  <c r="BN28" i="4"/>
  <c r="BN30" i="4"/>
  <c r="BN31" i="4"/>
  <c r="V31" i="4" s="1"/>
  <c r="BN32" i="4"/>
  <c r="BN34" i="4"/>
  <c r="V34" i="4" s="1"/>
  <c r="BN36" i="4"/>
  <c r="BN37" i="4"/>
  <c r="BN38" i="4"/>
  <c r="V38" i="4" s="1"/>
  <c r="BN40" i="4"/>
  <c r="BN42" i="4"/>
  <c r="V42" i="4" s="1"/>
  <c r="BN43" i="4"/>
  <c r="V43" i="4" s="1"/>
  <c r="BN44" i="4"/>
  <c r="BN46" i="4"/>
  <c r="BN48" i="4"/>
  <c r="BN49" i="4"/>
  <c r="V49" i="4" s="1"/>
  <c r="BN50" i="4"/>
  <c r="V50" i="4" s="1"/>
  <c r="BM9" i="4"/>
  <c r="U9" i="4" s="1"/>
  <c r="BM11" i="4"/>
  <c r="BM12" i="4"/>
  <c r="BM13" i="4"/>
  <c r="BM14" i="4"/>
  <c r="U14" i="4" s="1"/>
  <c r="BM15" i="4"/>
  <c r="BM17" i="4"/>
  <c r="U17" i="4" s="1"/>
  <c r="BM18" i="4"/>
  <c r="BM19" i="4"/>
  <c r="BM21" i="4"/>
  <c r="U21" i="4" s="1"/>
  <c r="BM23" i="4"/>
  <c r="BM24" i="4"/>
  <c r="U24" i="4" s="1"/>
  <c r="BM25" i="4"/>
  <c r="BM27" i="4"/>
  <c r="BM29" i="4"/>
  <c r="BM30" i="4"/>
  <c r="BM31" i="4"/>
  <c r="U31" i="4" s="1"/>
  <c r="BM33" i="4"/>
  <c r="BM35" i="4"/>
  <c r="BM36" i="4"/>
  <c r="BM37" i="4"/>
  <c r="BM38" i="4"/>
  <c r="U38" i="4" s="1"/>
  <c r="BM39" i="4"/>
  <c r="BM41" i="4"/>
  <c r="BM42" i="4"/>
  <c r="BM43" i="4"/>
  <c r="U43" i="4" s="1"/>
  <c r="BM45" i="4"/>
  <c r="U45" i="4" s="1"/>
  <c r="BM47" i="4"/>
  <c r="BM48" i="4"/>
  <c r="BM49" i="4"/>
  <c r="BL8" i="4"/>
  <c r="BL10" i="4"/>
  <c r="T10" i="4" s="1"/>
  <c r="BL11" i="4"/>
  <c r="BL12" i="4"/>
  <c r="BL14" i="4"/>
  <c r="BL16" i="4"/>
  <c r="BL17" i="4"/>
  <c r="T17" i="4" s="1"/>
  <c r="BL18" i="4"/>
  <c r="T18" i="4" s="1"/>
  <c r="BL20" i="4"/>
  <c r="BL22" i="4"/>
  <c r="BL23" i="4"/>
  <c r="BL24" i="4"/>
  <c r="T24" i="4" s="1"/>
  <c r="BL25" i="4"/>
  <c r="T25" i="4" s="1"/>
  <c r="BL26" i="4"/>
  <c r="BL28" i="4"/>
  <c r="BL29" i="4"/>
  <c r="BL30" i="4"/>
  <c r="BL31" i="4"/>
  <c r="T31" i="4" s="1"/>
  <c r="BL32" i="4"/>
  <c r="T32" i="4" s="1"/>
  <c r="BL34" i="4"/>
  <c r="BL35" i="4"/>
  <c r="BL36" i="4"/>
  <c r="BL38" i="4"/>
  <c r="T38" i="4" s="1"/>
  <c r="BL40" i="4"/>
  <c r="T40" i="4" s="1"/>
  <c r="BL41" i="4"/>
  <c r="T41" i="4" s="1"/>
  <c r="BL42" i="4"/>
  <c r="BL44" i="4"/>
  <c r="BL46" i="4"/>
  <c r="T46" i="4" s="1"/>
  <c r="BL47" i="4"/>
  <c r="T47" i="4" s="1"/>
  <c r="BL48" i="4"/>
  <c r="T48" i="4" s="1"/>
  <c r="BL50" i="4"/>
  <c r="BK9" i="4"/>
  <c r="BK10" i="4"/>
  <c r="S10" i="4" s="1"/>
  <c r="BK11" i="4"/>
  <c r="S11" i="4" s="1"/>
  <c r="BK12" i="4"/>
  <c r="S12" i="4" s="1"/>
  <c r="BK13" i="4"/>
  <c r="BK15" i="4"/>
  <c r="BK16" i="4"/>
  <c r="BK17" i="4"/>
  <c r="BK18" i="4"/>
  <c r="S18" i="4" s="1"/>
  <c r="BK19" i="4"/>
  <c r="S19" i="4" s="1"/>
  <c r="BK21" i="4"/>
  <c r="BK22" i="4"/>
  <c r="BK23" i="4"/>
  <c r="BK24" i="4"/>
  <c r="BK25" i="4"/>
  <c r="S25" i="4" s="1"/>
  <c r="BK27" i="4"/>
  <c r="S27" i="4" s="1"/>
  <c r="BK28" i="4"/>
  <c r="BK29" i="4"/>
  <c r="BK31" i="4"/>
  <c r="BK33" i="4"/>
  <c r="S33" i="4" s="1"/>
  <c r="BK34" i="4"/>
  <c r="S34" i="4" s="1"/>
  <c r="BK35" i="4"/>
  <c r="S35" i="4" s="1"/>
  <c r="BK39" i="4"/>
  <c r="BK40" i="4"/>
  <c r="BK41" i="4"/>
  <c r="S41" i="4" s="1"/>
  <c r="BK42" i="4"/>
  <c r="S42" i="4" s="1"/>
  <c r="BK43" i="4"/>
  <c r="S43" i="4" s="1"/>
  <c r="BK45" i="4"/>
  <c r="BK46" i="4"/>
  <c r="BK47" i="4"/>
  <c r="S47" i="4" s="1"/>
  <c r="BK48" i="4"/>
  <c r="S48" i="4" s="1"/>
  <c r="BK49" i="4"/>
  <c r="S49" i="4" s="1"/>
  <c r="BJ8" i="4"/>
  <c r="R8" i="4" s="1"/>
  <c r="BJ9" i="4"/>
  <c r="BJ10" i="4"/>
  <c r="BJ12" i="4"/>
  <c r="BJ14" i="4"/>
  <c r="R14" i="4" s="1"/>
  <c r="BJ15" i="4"/>
  <c r="R15" i="4" s="1"/>
  <c r="BJ16" i="4"/>
  <c r="BJ18" i="4"/>
  <c r="BJ20" i="4"/>
  <c r="BJ21" i="4"/>
  <c r="R21" i="4" s="1"/>
  <c r="BJ22" i="4"/>
  <c r="R22" i="4" s="1"/>
  <c r="BJ24" i="4"/>
  <c r="BJ26" i="4"/>
  <c r="R26" i="4" s="1"/>
  <c r="BJ27" i="4"/>
  <c r="BJ28" i="4"/>
  <c r="BJ29" i="4"/>
  <c r="R29" i="4" s="1"/>
  <c r="BJ32" i="4"/>
  <c r="R32" i="4" s="1"/>
  <c r="BJ33" i="4"/>
  <c r="BJ34" i="4"/>
  <c r="BJ36" i="4"/>
  <c r="R36" i="4" s="1"/>
  <c r="BJ38" i="4"/>
  <c r="BJ39" i="4"/>
  <c r="R39" i="4" s="1"/>
  <c r="BJ40" i="4"/>
  <c r="R40" i="4" s="1"/>
  <c r="BJ42" i="4"/>
  <c r="BJ44" i="4"/>
  <c r="R44" i="4" s="1"/>
  <c r="BJ45" i="4"/>
  <c r="BJ46" i="4"/>
  <c r="R46" i="4" s="1"/>
  <c r="BJ48" i="4"/>
  <c r="BJ50" i="4"/>
  <c r="BI8" i="4"/>
  <c r="BI9" i="4"/>
  <c r="BI10" i="4"/>
  <c r="Q10" i="4" s="1"/>
  <c r="BI11" i="4"/>
  <c r="Q11" i="4" s="1"/>
  <c r="BI13" i="4"/>
  <c r="BI14" i="4"/>
  <c r="BI15" i="4"/>
  <c r="BI17" i="4"/>
  <c r="Q17" i="4" s="1"/>
  <c r="BI19" i="4"/>
  <c r="Q19" i="4" s="1"/>
  <c r="BI20" i="4"/>
  <c r="BI21" i="4"/>
  <c r="BI25" i="4"/>
  <c r="Q25" i="4" s="1"/>
  <c r="BI26" i="4"/>
  <c r="Q26" i="4" s="1"/>
  <c r="BI27" i="4"/>
  <c r="Q27" i="4" s="1"/>
  <c r="BI29" i="4"/>
  <c r="BI31" i="4"/>
  <c r="BI32" i="4"/>
  <c r="Q32" i="4" s="1"/>
  <c r="BI33" i="4"/>
  <c r="Q33" i="4" s="1"/>
  <c r="BI34" i="4"/>
  <c r="Q34" i="4" s="1"/>
  <c r="BI35" i="4"/>
  <c r="BI37" i="4"/>
  <c r="BI38" i="4"/>
  <c r="BI39" i="4"/>
  <c r="BI40" i="4"/>
  <c r="Q40" i="4" s="1"/>
  <c r="BI41" i="4"/>
  <c r="Q41" i="4" s="1"/>
  <c r="BI43" i="4"/>
  <c r="BI44" i="4"/>
  <c r="BI45" i="4"/>
  <c r="BI46" i="4"/>
  <c r="BI47" i="4"/>
  <c r="Q47" i="4" s="1"/>
  <c r="BI49" i="4"/>
  <c r="Q49" i="4" s="1"/>
  <c r="BI50" i="4"/>
  <c r="BH8" i="4"/>
  <c r="BH10" i="4"/>
  <c r="BH12" i="4"/>
  <c r="BH13" i="4"/>
  <c r="P13" i="4" s="1"/>
  <c r="BH14" i="4"/>
  <c r="P14" i="4" s="1"/>
  <c r="BH18" i="4"/>
  <c r="BH19" i="4"/>
  <c r="BH20" i="4"/>
  <c r="P20" i="4" s="1"/>
  <c r="BH21" i="4"/>
  <c r="P21" i="4" s="1"/>
  <c r="BH22" i="4"/>
  <c r="P22" i="4" s="1"/>
  <c r="BH24" i="4"/>
  <c r="BH25" i="4"/>
  <c r="BH26" i="4"/>
  <c r="P26" i="4" s="1"/>
  <c r="BH27" i="4"/>
  <c r="BH28" i="4"/>
  <c r="P28" i="4" s="1"/>
  <c r="BH30" i="4"/>
  <c r="P30" i="4" s="1"/>
  <c r="BH31" i="4"/>
  <c r="BH32" i="4"/>
  <c r="BH34" i="4"/>
  <c r="P34" i="4" s="1"/>
  <c r="BH36" i="4"/>
  <c r="P36" i="4" s="1"/>
  <c r="BH37" i="4"/>
  <c r="P37" i="4" s="1"/>
  <c r="BH38" i="4"/>
  <c r="BH40" i="4"/>
  <c r="P40" i="4" s="1"/>
  <c r="BH42" i="4"/>
  <c r="P42" i="4" s="1"/>
  <c r="BH43" i="4"/>
  <c r="P43" i="4" s="1"/>
  <c r="BH44" i="4"/>
  <c r="P44" i="4" s="1"/>
  <c r="BH46" i="4"/>
  <c r="BH48" i="4"/>
  <c r="P48" i="4" s="1"/>
  <c r="BH49" i="4"/>
  <c r="BH50" i="4"/>
  <c r="P50" i="4" s="1"/>
  <c r="BG8" i="4"/>
  <c r="O8" i="4" s="1"/>
  <c r="BG11" i="4"/>
  <c r="O11" i="4" s="1"/>
  <c r="BG12" i="4"/>
  <c r="BG13" i="4"/>
  <c r="BG15" i="4"/>
  <c r="BG17" i="4"/>
  <c r="BG18" i="4"/>
  <c r="O18" i="4" s="1"/>
  <c r="BG19" i="4"/>
  <c r="O19" i="4" s="1"/>
  <c r="BG21" i="4"/>
  <c r="BG23" i="4"/>
  <c r="O23" i="4" s="1"/>
  <c r="BG24" i="4"/>
  <c r="BG25" i="4"/>
  <c r="O25" i="4" s="1"/>
  <c r="BG27" i="4"/>
  <c r="BG29" i="4"/>
  <c r="BG30" i="4"/>
  <c r="BG31" i="4"/>
  <c r="BG32" i="4"/>
  <c r="O32" i="4" s="1"/>
  <c r="BG33" i="4"/>
  <c r="O33" i="4" s="1"/>
  <c r="BG35" i="4"/>
  <c r="BG36" i="4"/>
  <c r="BG37" i="4"/>
  <c r="BG39" i="4"/>
  <c r="BG41" i="4"/>
  <c r="O41" i="4" s="1"/>
  <c r="BG42" i="4"/>
  <c r="BG43" i="4"/>
  <c r="BG47" i="4"/>
  <c r="BG48" i="4"/>
  <c r="O48" i="4" s="1"/>
  <c r="BG49" i="4"/>
  <c r="O49" i="4" s="1"/>
  <c r="BF8" i="4"/>
  <c r="BF10" i="4"/>
  <c r="BF11" i="4"/>
  <c r="N11" i="4" s="1"/>
  <c r="BF12" i="4"/>
  <c r="N12" i="4" s="1"/>
  <c r="BF13" i="4"/>
  <c r="N13" i="4" s="1"/>
  <c r="BF14" i="4"/>
  <c r="BF16" i="4"/>
  <c r="BF17" i="4"/>
  <c r="BF18" i="4"/>
  <c r="N18" i="4" s="1"/>
  <c r="BF19" i="4"/>
  <c r="BF20" i="4"/>
  <c r="N20" i="4" s="1"/>
  <c r="BF22" i="4"/>
  <c r="BF23" i="4"/>
  <c r="BF24" i="4"/>
  <c r="BF25" i="4"/>
  <c r="N25" i="4" s="1"/>
  <c r="BF26" i="4"/>
  <c r="N26" i="4" s="1"/>
  <c r="BF28" i="4"/>
  <c r="BF29" i="4"/>
  <c r="BF30" i="4"/>
  <c r="BF32" i="4"/>
  <c r="BF34" i="4"/>
  <c r="N34" i="4" s="1"/>
  <c r="BF35" i="4"/>
  <c r="BF36" i="4"/>
  <c r="BF40" i="4"/>
  <c r="BF41" i="4"/>
  <c r="BF42" i="4"/>
  <c r="N42" i="4" s="1"/>
  <c r="BF43" i="4"/>
  <c r="N43" i="4" s="1"/>
  <c r="BF44" i="4"/>
  <c r="N44" i="4" s="1"/>
  <c r="BF46" i="4"/>
  <c r="BF47" i="4"/>
  <c r="BF48" i="4"/>
  <c r="N48" i="4" s="1"/>
  <c r="BF49" i="4"/>
  <c r="N49" i="4" s="1"/>
  <c r="BF50" i="4"/>
  <c r="N50" i="4" s="1"/>
  <c r="BE9" i="4"/>
  <c r="BE10" i="4"/>
  <c r="BE11" i="4"/>
  <c r="BE13" i="4"/>
  <c r="BE15" i="4"/>
  <c r="M15" i="4" s="1"/>
  <c r="BE16" i="4"/>
  <c r="M16" i="4" s="1"/>
  <c r="BE17" i="4"/>
  <c r="BE19" i="4"/>
  <c r="M19" i="4" s="1"/>
  <c r="BE21" i="4"/>
  <c r="M21" i="4" s="1"/>
  <c r="BE22" i="4"/>
  <c r="BE23" i="4"/>
  <c r="BE25" i="4"/>
  <c r="BE27" i="4"/>
  <c r="M27" i="4" s="1"/>
  <c r="BE28" i="4"/>
  <c r="BE29" i="4"/>
  <c r="M29" i="4" s="1"/>
  <c r="BE30" i="4"/>
  <c r="BE33" i="4"/>
  <c r="BE34" i="4"/>
  <c r="BE35" i="4"/>
  <c r="BE37" i="4"/>
  <c r="BE39" i="4"/>
  <c r="BE40" i="4"/>
  <c r="BE41" i="4"/>
  <c r="M41" i="4" s="1"/>
  <c r="BE43" i="4"/>
  <c r="BE45" i="4"/>
  <c r="M45" i="4" s="1"/>
  <c r="BE46" i="4"/>
  <c r="BE47" i="4"/>
  <c r="M47" i="4" s="1"/>
  <c r="BE49" i="4"/>
  <c r="BD8" i="4"/>
  <c r="BD9" i="4"/>
  <c r="L9" i="4" s="1"/>
  <c r="BD10" i="4"/>
  <c r="BD11" i="4"/>
  <c r="BD12" i="4"/>
  <c r="L12" i="4" s="1"/>
  <c r="BD14" i="4"/>
  <c r="BD15" i="4"/>
  <c r="BD16" i="4"/>
  <c r="L16" i="4" s="1"/>
  <c r="BD18" i="4"/>
  <c r="BD20" i="4"/>
  <c r="BD21" i="4"/>
  <c r="BD22" i="4"/>
  <c r="BD26" i="4"/>
  <c r="L26" i="4" s="1"/>
  <c r="BD27" i="4"/>
  <c r="L27" i="4" s="1"/>
  <c r="BD28" i="4"/>
  <c r="BD30" i="4"/>
  <c r="BD32" i="4"/>
  <c r="BD33" i="4"/>
  <c r="BD34" i="4"/>
  <c r="L34" i="4" s="1"/>
  <c r="BD35" i="4"/>
  <c r="L35" i="4" s="1"/>
  <c r="BD36" i="4"/>
  <c r="BD38" i="4"/>
  <c r="BD39" i="4"/>
  <c r="BD40" i="4"/>
  <c r="L40" i="4" s="1"/>
  <c r="BD41" i="4"/>
  <c r="BD42" i="4"/>
  <c r="L42" i="4" s="1"/>
  <c r="BD44" i="4"/>
  <c r="BD45" i="4"/>
  <c r="BD46" i="4"/>
  <c r="BD47" i="4"/>
  <c r="L47" i="4" s="1"/>
  <c r="BD48" i="4"/>
  <c r="L48" i="4" s="1"/>
  <c r="BD50" i="4"/>
  <c r="L50" i="4" s="1"/>
  <c r="BC8" i="4"/>
  <c r="BC9" i="4"/>
  <c r="BC11" i="4"/>
  <c r="BC13" i="4"/>
  <c r="K13" i="4" s="1"/>
  <c r="BC14" i="4"/>
  <c r="K14" i="4" s="1"/>
  <c r="BC15" i="4"/>
  <c r="K15" i="4" s="1"/>
  <c r="BC19" i="4"/>
  <c r="BC20" i="4"/>
  <c r="BC21" i="4"/>
  <c r="K21" i="4" s="1"/>
  <c r="BC22" i="4"/>
  <c r="BC23" i="4"/>
  <c r="K23" i="4" s="1"/>
  <c r="BC25" i="4"/>
  <c r="BC26" i="4"/>
  <c r="BC27" i="4"/>
  <c r="BC28" i="4"/>
  <c r="K28" i="4" s="1"/>
  <c r="BC29" i="4"/>
  <c r="BC31" i="4"/>
  <c r="K31" i="4" s="1"/>
  <c r="BC32" i="4"/>
  <c r="BC33" i="4"/>
  <c r="BC35" i="4"/>
  <c r="BC37" i="4"/>
  <c r="K37" i="4" s="1"/>
  <c r="BC38" i="4"/>
  <c r="BC39" i="4"/>
  <c r="BC41" i="4"/>
  <c r="BC43" i="4"/>
  <c r="BC44" i="4"/>
  <c r="BC45" i="4"/>
  <c r="K45" i="4" s="1"/>
  <c r="BC47" i="4"/>
  <c r="BC49" i="4"/>
  <c r="BC50" i="4"/>
  <c r="BB8" i="4"/>
  <c r="BB9" i="4"/>
  <c r="BB12" i="4"/>
  <c r="J12" i="4" s="1"/>
  <c r="BB13" i="4"/>
  <c r="BB14" i="4"/>
  <c r="BB16" i="4"/>
  <c r="J16" i="4" s="1"/>
  <c r="BB18" i="4"/>
  <c r="BB19" i="4"/>
  <c r="J19" i="4" s="1"/>
  <c r="BB20" i="4"/>
  <c r="BB22" i="4"/>
  <c r="BB24" i="4"/>
  <c r="J24" i="4" s="1"/>
  <c r="BB25" i="4"/>
  <c r="BB26" i="4"/>
  <c r="J26" i="4" s="1"/>
  <c r="BB28" i="4"/>
  <c r="BB30" i="4"/>
  <c r="BB31" i="4"/>
  <c r="BB32" i="4"/>
  <c r="BB33" i="4"/>
  <c r="J33" i="4" s="1"/>
  <c r="BB34" i="4"/>
  <c r="BB36" i="4"/>
  <c r="BB37" i="4"/>
  <c r="BB38" i="4"/>
  <c r="BB40" i="4"/>
  <c r="J40" i="4" s="1"/>
  <c r="BB42" i="4"/>
  <c r="J42" i="4" s="1"/>
  <c r="BB43" i="4"/>
  <c r="BB44" i="4"/>
  <c r="BB48" i="4"/>
  <c r="J48" i="4" s="1"/>
  <c r="BB49" i="4"/>
  <c r="J49" i="4" s="1"/>
  <c r="BB50" i="4"/>
  <c r="J50" i="4" s="1"/>
  <c r="BA9" i="4"/>
  <c r="BA11" i="4"/>
  <c r="BA12" i="4"/>
  <c r="I12" i="4" s="1"/>
  <c r="BA13" i="4"/>
  <c r="I13" i="4" s="1"/>
  <c r="BA14" i="4"/>
  <c r="BA15" i="4"/>
  <c r="BA17" i="4"/>
  <c r="BA18" i="4"/>
  <c r="BA19" i="4"/>
  <c r="I19" i="4" s="1"/>
  <c r="BA20" i="4"/>
  <c r="I20" i="4" s="1"/>
  <c r="BA21" i="4"/>
  <c r="BA23" i="4"/>
  <c r="BA24" i="4"/>
  <c r="BA25" i="4"/>
  <c r="BA26" i="4"/>
  <c r="I26" i="4" s="1"/>
  <c r="BA27" i="4"/>
  <c r="I27" i="4" s="1"/>
  <c r="BA29" i="4"/>
  <c r="BA30" i="4"/>
  <c r="BA31" i="4"/>
  <c r="BA33" i="4"/>
  <c r="BA35" i="4"/>
  <c r="I35" i="4" s="1"/>
  <c r="BA36" i="4"/>
  <c r="BA37" i="4"/>
  <c r="BA41" i="4"/>
  <c r="BA42" i="4"/>
  <c r="BA43" i="4"/>
  <c r="BA44" i="4"/>
  <c r="BA45" i="4"/>
  <c r="I45" i="4" s="1"/>
  <c r="BA47" i="4"/>
  <c r="BA48" i="4"/>
  <c r="BA49" i="4"/>
  <c r="BA50" i="4"/>
  <c r="AZ8" i="4"/>
  <c r="AZ10" i="4"/>
  <c r="H10" i="4" s="1"/>
  <c r="AZ11" i="4"/>
  <c r="AZ12" i="4"/>
  <c r="AZ14" i="4"/>
  <c r="H14" i="4" s="1"/>
  <c r="AZ16" i="4"/>
  <c r="AZ17" i="4"/>
  <c r="AZ18" i="4"/>
  <c r="AZ20" i="4"/>
  <c r="AZ22" i="4"/>
  <c r="AZ23" i="4"/>
  <c r="H23" i="4" s="1"/>
  <c r="AZ24" i="4"/>
  <c r="AZ26" i="4"/>
  <c r="AZ28" i="4"/>
  <c r="AZ29" i="4"/>
  <c r="AZ30" i="4"/>
  <c r="AZ31" i="4"/>
  <c r="H31" i="4" s="1"/>
  <c r="AZ34" i="4"/>
  <c r="H34" i="4" s="1"/>
  <c r="AZ35" i="4"/>
  <c r="AZ36" i="4"/>
  <c r="AZ38" i="4"/>
  <c r="AZ40" i="4"/>
  <c r="AZ41" i="4"/>
  <c r="H41" i="4" s="1"/>
  <c r="AZ42" i="4"/>
  <c r="AZ44" i="4"/>
  <c r="AZ46" i="4"/>
  <c r="H46" i="4" s="1"/>
  <c r="AZ47" i="4"/>
  <c r="AZ48" i="4"/>
  <c r="H48" i="4" s="1"/>
  <c r="AZ50" i="4"/>
  <c r="AY9" i="4"/>
  <c r="AY10" i="4"/>
  <c r="AY11" i="4"/>
  <c r="AY12" i="4"/>
  <c r="G12" i="4" s="1"/>
  <c r="AY13" i="4"/>
  <c r="AY15" i="4"/>
  <c r="AY16" i="4"/>
  <c r="AY17" i="4"/>
  <c r="AY19" i="4"/>
  <c r="G19" i="4" s="1"/>
  <c r="AY21" i="4"/>
  <c r="G21" i="4" s="1"/>
  <c r="AY22" i="4"/>
  <c r="AY23" i="4"/>
  <c r="AY27" i="4"/>
  <c r="G27" i="4" s="1"/>
  <c r="AY28" i="4"/>
  <c r="G28" i="4" s="1"/>
  <c r="AY29" i="4"/>
  <c r="AY31" i="4"/>
  <c r="AY33" i="4"/>
  <c r="AY34" i="4"/>
  <c r="G34" i="4" s="1"/>
  <c r="AY35" i="4"/>
  <c r="G35" i="4" s="1"/>
  <c r="AY36" i="4"/>
  <c r="AY37" i="4"/>
  <c r="AY39" i="4"/>
  <c r="AY40" i="4"/>
  <c r="AY41" i="4"/>
  <c r="G41" i="4" s="1"/>
  <c r="AY42" i="4"/>
  <c r="G42" i="4" s="1"/>
  <c r="AY43" i="4"/>
  <c r="AY45" i="4"/>
  <c r="AY46" i="4"/>
  <c r="AY47" i="4"/>
  <c r="AY48" i="4"/>
  <c r="G48" i="4" s="1"/>
  <c r="AY49" i="4"/>
  <c r="G49" i="4" s="1"/>
  <c r="AX8" i="4"/>
  <c r="AX9" i="4"/>
  <c r="AX10" i="4"/>
  <c r="AX12" i="4"/>
  <c r="AX14" i="4"/>
  <c r="F14" i="4" s="1"/>
  <c r="AX15" i="4"/>
  <c r="AX16" i="4"/>
  <c r="AX20" i="4"/>
  <c r="AX21" i="4"/>
  <c r="AX22" i="4"/>
  <c r="F22" i="4" s="1"/>
  <c r="AX23" i="4"/>
  <c r="F23" i="4" s="1"/>
  <c r="AX24" i="4"/>
  <c r="AX26" i="4"/>
  <c r="AX27" i="4"/>
  <c r="AX28" i="4"/>
  <c r="AX29" i="4"/>
  <c r="F29" i="4" s="1"/>
  <c r="AX30" i="4"/>
  <c r="F30" i="4" s="1"/>
  <c r="AX32" i="4"/>
  <c r="AX33" i="4"/>
  <c r="AX34" i="4"/>
  <c r="AX36" i="4"/>
  <c r="AX38" i="4"/>
  <c r="F38" i="4" s="1"/>
  <c r="AX39" i="4"/>
  <c r="F39" i="4" s="1"/>
  <c r="AX40" i="4"/>
  <c r="AX42" i="4"/>
  <c r="AX44" i="4"/>
  <c r="AX45" i="4"/>
  <c r="AX46" i="4"/>
  <c r="F46" i="4" s="1"/>
  <c r="AX48" i="4"/>
  <c r="AX50" i="4"/>
  <c r="AW8" i="4"/>
  <c r="AW9" i="4"/>
  <c r="AW10" i="4"/>
  <c r="AW13" i="4"/>
  <c r="E13" i="4" s="1"/>
  <c r="AW14" i="4"/>
  <c r="AW15" i="4"/>
  <c r="AW17" i="4"/>
  <c r="AW19" i="4"/>
  <c r="AW20" i="4"/>
  <c r="E20" i="4" s="1"/>
  <c r="AW21" i="4"/>
  <c r="AW23" i="4"/>
  <c r="AW25" i="4"/>
  <c r="AW26" i="4"/>
  <c r="AW27" i="4"/>
  <c r="E27" i="4" s="1"/>
  <c r="AW29" i="4"/>
  <c r="AW31" i="4"/>
  <c r="AW32" i="4"/>
  <c r="E32" i="4" s="1"/>
  <c r="AW33" i="4"/>
  <c r="AW34" i="4"/>
  <c r="E34" i="4" s="1"/>
  <c r="AW35" i="4"/>
  <c r="AW37" i="4"/>
  <c r="AW38" i="4"/>
  <c r="AW39" i="4"/>
  <c r="E39" i="4" s="1"/>
  <c r="AW41" i="4"/>
  <c r="E41" i="4" s="1"/>
  <c r="AW43" i="4"/>
  <c r="E43" i="4" s="1"/>
  <c r="AW44" i="4"/>
  <c r="AW45" i="4"/>
  <c r="AW49" i="4"/>
  <c r="E49" i="4" s="1"/>
  <c r="AW50" i="4"/>
  <c r="E50" i="4" s="1"/>
  <c r="Z8" i="4"/>
  <c r="Z9" i="4"/>
  <c r="Z10" i="4"/>
  <c r="Z11" i="4"/>
  <c r="Z12" i="4"/>
  <c r="O12" i="3" s="1"/>
  <c r="Z13" i="4"/>
  <c r="Z14" i="4"/>
  <c r="Z15" i="4"/>
  <c r="Z16" i="4"/>
  <c r="Z17" i="4"/>
  <c r="Z18" i="4"/>
  <c r="O18" i="3" s="1"/>
  <c r="D18" i="3" s="1"/>
  <c r="Z19" i="4"/>
  <c r="Z20" i="4"/>
  <c r="Z21" i="4"/>
  <c r="Z22" i="4"/>
  <c r="Z23" i="4"/>
  <c r="O23" i="3" s="1"/>
  <c r="Z24" i="4"/>
  <c r="Z25" i="4"/>
  <c r="Z26" i="4"/>
  <c r="Z27" i="4"/>
  <c r="Z28" i="4"/>
  <c r="Z29" i="4"/>
  <c r="O29" i="3" s="1"/>
  <c r="Z30" i="4"/>
  <c r="O30" i="3" s="1"/>
  <c r="Z31" i="4"/>
  <c r="Z32" i="4"/>
  <c r="Z33" i="4"/>
  <c r="Z34" i="4"/>
  <c r="Z35" i="4"/>
  <c r="O35" i="3" s="1"/>
  <c r="Z36" i="4"/>
  <c r="O36" i="3" s="1"/>
  <c r="Z37" i="4"/>
  <c r="Z38" i="4"/>
  <c r="Z39" i="4"/>
  <c r="Z40" i="4"/>
  <c r="Z41" i="4"/>
  <c r="O41" i="3" s="1"/>
  <c r="Z42" i="4"/>
  <c r="O42" i="3" s="1"/>
  <c r="D42" i="3" s="1"/>
  <c r="Z43" i="4"/>
  <c r="Z44" i="4"/>
  <c r="Z45" i="4"/>
  <c r="Z46" i="4"/>
  <c r="Z47" i="4"/>
  <c r="O47" i="3" s="1"/>
  <c r="Z48" i="4"/>
  <c r="O48" i="3" s="1"/>
  <c r="D48" i="3" s="1"/>
  <c r="Z49" i="4"/>
  <c r="Z50" i="4"/>
  <c r="Y10" i="4"/>
  <c r="Y12" i="4"/>
  <c r="Y13" i="4"/>
  <c r="Y15" i="4"/>
  <c r="Y16" i="4"/>
  <c r="Y17" i="4"/>
  <c r="Y18" i="4"/>
  <c r="Y19" i="4"/>
  <c r="Y21" i="4"/>
  <c r="Y22" i="4"/>
  <c r="Y24" i="4"/>
  <c r="Y25" i="4"/>
  <c r="Y27" i="4"/>
  <c r="Y28" i="4"/>
  <c r="Y29" i="4"/>
  <c r="Y31" i="4"/>
  <c r="Y33" i="4"/>
  <c r="Y34" i="4"/>
  <c r="Y35" i="4"/>
  <c r="Y36" i="4"/>
  <c r="Y39" i="4"/>
  <c r="Y40" i="4"/>
  <c r="Y41" i="4"/>
  <c r="Y42" i="4"/>
  <c r="Y43" i="4"/>
  <c r="Y46" i="4"/>
  <c r="Y47" i="4"/>
  <c r="Y49" i="4"/>
  <c r="X8" i="4"/>
  <c r="X10" i="4"/>
  <c r="X11" i="4"/>
  <c r="X12" i="4"/>
  <c r="X14" i="4"/>
  <c r="X15" i="4"/>
  <c r="X18" i="4"/>
  <c r="X20" i="4"/>
  <c r="X21" i="4"/>
  <c r="X22" i="4"/>
  <c r="X24" i="4"/>
  <c r="X26" i="4"/>
  <c r="X27" i="4"/>
  <c r="X29" i="4"/>
  <c r="X32" i="4"/>
  <c r="X33" i="4"/>
  <c r="X34" i="4"/>
  <c r="X35" i="4"/>
  <c r="X36" i="4"/>
  <c r="X39" i="4"/>
  <c r="X40" i="4"/>
  <c r="X41" i="4"/>
  <c r="X44" i="4"/>
  <c r="X46" i="4"/>
  <c r="X47" i="4"/>
  <c r="X48" i="4"/>
  <c r="X50" i="4"/>
  <c r="W8" i="4"/>
  <c r="W10" i="4"/>
  <c r="W11" i="4"/>
  <c r="W13" i="4"/>
  <c r="W14" i="4"/>
  <c r="W15" i="4"/>
  <c r="W19" i="4"/>
  <c r="W20" i="4"/>
  <c r="W21" i="4"/>
  <c r="W22" i="4"/>
  <c r="W26" i="4"/>
  <c r="W27" i="4"/>
  <c r="W28" i="4"/>
  <c r="W29" i="4"/>
  <c r="W33" i="4"/>
  <c r="W35" i="4"/>
  <c r="W37" i="4"/>
  <c r="W39" i="4"/>
  <c r="W40" i="4"/>
  <c r="W43" i="4"/>
  <c r="W44" i="4"/>
  <c r="W46" i="4"/>
  <c r="W47" i="4"/>
  <c r="W50" i="4"/>
  <c r="V8" i="4"/>
  <c r="V10" i="4"/>
  <c r="V12" i="4"/>
  <c r="V13" i="4"/>
  <c r="V14" i="4"/>
  <c r="V15" i="4"/>
  <c r="V18" i="4"/>
  <c r="V19" i="4"/>
  <c r="V21" i="4"/>
  <c r="V22" i="4"/>
  <c r="V25" i="4"/>
  <c r="V26" i="4"/>
  <c r="V28" i="4"/>
  <c r="V30" i="4"/>
  <c r="V32" i="4"/>
  <c r="V33" i="4"/>
  <c r="V36" i="4"/>
  <c r="V37" i="4"/>
  <c r="V39" i="4"/>
  <c r="V40" i="4"/>
  <c r="V44" i="4"/>
  <c r="V46" i="4"/>
  <c r="V48" i="4"/>
  <c r="U8" i="4"/>
  <c r="U11" i="4"/>
  <c r="U12" i="4"/>
  <c r="U13" i="4"/>
  <c r="U15" i="4"/>
  <c r="U18" i="4"/>
  <c r="U19" i="4"/>
  <c r="U20" i="4"/>
  <c r="U23" i="4"/>
  <c r="U25" i="4"/>
  <c r="U27" i="4"/>
  <c r="U29" i="4"/>
  <c r="U30" i="4"/>
  <c r="U33" i="4"/>
  <c r="U35" i="4"/>
  <c r="U36" i="4"/>
  <c r="U37" i="4"/>
  <c r="U39" i="4"/>
  <c r="U41" i="4"/>
  <c r="U42" i="4"/>
  <c r="U44" i="4"/>
  <c r="U47" i="4"/>
  <c r="U48" i="4"/>
  <c r="U49" i="4"/>
  <c r="T8" i="4"/>
  <c r="T11" i="4"/>
  <c r="T12" i="4"/>
  <c r="T13" i="4"/>
  <c r="T14" i="4"/>
  <c r="T16" i="4"/>
  <c r="T19" i="4"/>
  <c r="T20" i="4"/>
  <c r="T22" i="4"/>
  <c r="T23" i="4"/>
  <c r="T26" i="4"/>
  <c r="T28" i="4"/>
  <c r="T29" i="4"/>
  <c r="T30" i="4"/>
  <c r="T34" i="4"/>
  <c r="T35" i="4"/>
  <c r="T36" i="4"/>
  <c r="T37" i="4"/>
  <c r="T42" i="4"/>
  <c r="T43" i="4"/>
  <c r="T44" i="4"/>
  <c r="T49" i="4"/>
  <c r="T50" i="4"/>
  <c r="S9" i="4"/>
  <c r="S13" i="4"/>
  <c r="S15" i="4"/>
  <c r="S16" i="4"/>
  <c r="S17" i="4"/>
  <c r="S21" i="4"/>
  <c r="S22" i="4"/>
  <c r="S23" i="4"/>
  <c r="S24" i="4"/>
  <c r="S28" i="4"/>
  <c r="S29" i="4"/>
  <c r="S30" i="4"/>
  <c r="S31" i="4"/>
  <c r="S37" i="4"/>
  <c r="S39" i="4"/>
  <c r="S40" i="4"/>
  <c r="S45" i="4"/>
  <c r="S46" i="4"/>
  <c r="R9" i="4"/>
  <c r="R10" i="4"/>
  <c r="R11" i="4"/>
  <c r="R12" i="4"/>
  <c r="R16" i="4"/>
  <c r="R17" i="4"/>
  <c r="R18" i="4"/>
  <c r="R20" i="4"/>
  <c r="R23" i="4"/>
  <c r="R24" i="4"/>
  <c r="R27" i="4"/>
  <c r="R28" i="4"/>
  <c r="R33" i="4"/>
  <c r="R34" i="4"/>
  <c r="R35" i="4"/>
  <c r="R38" i="4"/>
  <c r="R41" i="4"/>
  <c r="R42" i="4"/>
  <c r="R45" i="4"/>
  <c r="R48" i="4"/>
  <c r="R50" i="4"/>
  <c r="Q8" i="4"/>
  <c r="Q9" i="4"/>
  <c r="Q13" i="4"/>
  <c r="Q14" i="4"/>
  <c r="Q15" i="4"/>
  <c r="Q16" i="4"/>
  <c r="Q20" i="4"/>
  <c r="Q21" i="4"/>
  <c r="Q22" i="4"/>
  <c r="Q23" i="4"/>
  <c r="Q28" i="4"/>
  <c r="Q29" i="4"/>
  <c r="Q31" i="4"/>
  <c r="Q35" i="4"/>
  <c r="Q37" i="4"/>
  <c r="Q38" i="4"/>
  <c r="Q39" i="4"/>
  <c r="Q43" i="4"/>
  <c r="Q44" i="4"/>
  <c r="Q45" i="4"/>
  <c r="Q46" i="4"/>
  <c r="Q50" i="4"/>
  <c r="P8" i="4"/>
  <c r="P9" i="4"/>
  <c r="P10" i="4"/>
  <c r="P12" i="4"/>
  <c r="P16" i="4"/>
  <c r="P18" i="4"/>
  <c r="P19" i="4"/>
  <c r="P24" i="4"/>
  <c r="P25" i="4"/>
  <c r="P27" i="4"/>
  <c r="P31" i="4"/>
  <c r="P32" i="4"/>
  <c r="P33" i="4"/>
  <c r="P38" i="4"/>
  <c r="P39" i="4"/>
  <c r="P46" i="4"/>
  <c r="P49" i="4"/>
  <c r="O12" i="4"/>
  <c r="O13" i="4"/>
  <c r="O14" i="4"/>
  <c r="O15" i="4"/>
  <c r="O17" i="4"/>
  <c r="O21" i="4"/>
  <c r="O24" i="4"/>
  <c r="O27" i="4"/>
  <c r="O29" i="4"/>
  <c r="O30" i="4"/>
  <c r="O31" i="4"/>
  <c r="O35" i="4"/>
  <c r="O36" i="4"/>
  <c r="O37" i="4"/>
  <c r="O38" i="4"/>
  <c r="O39" i="4"/>
  <c r="O42" i="4"/>
  <c r="O43" i="4"/>
  <c r="O44" i="4"/>
  <c r="O45" i="4"/>
  <c r="O47" i="4"/>
  <c r="N8" i="4"/>
  <c r="N10" i="4"/>
  <c r="N14" i="4"/>
  <c r="N16" i="4"/>
  <c r="N17" i="4"/>
  <c r="N19" i="4"/>
  <c r="N22" i="4"/>
  <c r="N23" i="4"/>
  <c r="N24" i="4"/>
  <c r="N28" i="4"/>
  <c r="N29" i="4"/>
  <c r="N30" i="4"/>
  <c r="N31" i="4"/>
  <c r="N32" i="4"/>
  <c r="N35" i="4"/>
  <c r="N36" i="4"/>
  <c r="N40" i="4"/>
  <c r="N41" i="4"/>
  <c r="N46" i="4"/>
  <c r="N47" i="4"/>
  <c r="M9" i="4"/>
  <c r="M10" i="4"/>
  <c r="M11" i="4"/>
  <c r="M13" i="4"/>
  <c r="M17" i="4"/>
  <c r="M22" i="4"/>
  <c r="M23" i="4"/>
  <c r="M24" i="4"/>
  <c r="M25" i="4"/>
  <c r="M28" i="4"/>
  <c r="M30" i="4"/>
  <c r="M31" i="4"/>
  <c r="M33" i="4"/>
  <c r="M34" i="4"/>
  <c r="M35" i="4"/>
  <c r="M37" i="4"/>
  <c r="M39" i="4"/>
  <c r="M40" i="4"/>
  <c r="M43" i="4"/>
  <c r="M46" i="4"/>
  <c r="M48" i="4"/>
  <c r="M49" i="4"/>
  <c r="L8" i="4"/>
  <c r="L10" i="4"/>
  <c r="L11" i="4"/>
  <c r="L14" i="4"/>
  <c r="L15" i="4"/>
  <c r="L17" i="4"/>
  <c r="L18" i="4"/>
  <c r="L20" i="4"/>
  <c r="L21" i="4"/>
  <c r="L22" i="4"/>
  <c r="L28" i="4"/>
  <c r="L30" i="4"/>
  <c r="L32" i="4"/>
  <c r="L33" i="4"/>
  <c r="L36" i="4"/>
  <c r="L38" i="4"/>
  <c r="L39" i="4"/>
  <c r="L41" i="4"/>
  <c r="L44" i="4"/>
  <c r="L45" i="4"/>
  <c r="L46" i="4"/>
  <c r="K8" i="4"/>
  <c r="K9" i="4"/>
  <c r="K11" i="4"/>
  <c r="K16" i="4"/>
  <c r="K19" i="4"/>
  <c r="K20" i="4"/>
  <c r="K22" i="4"/>
  <c r="K25" i="4"/>
  <c r="K26" i="4"/>
  <c r="K27" i="4"/>
  <c r="K29" i="4"/>
  <c r="K32" i="4"/>
  <c r="K33" i="4"/>
  <c r="K35" i="4"/>
  <c r="K38" i="4"/>
  <c r="K39" i="4"/>
  <c r="K41" i="4"/>
  <c r="K43" i="4"/>
  <c r="K44" i="4"/>
  <c r="K47" i="4"/>
  <c r="K49" i="4"/>
  <c r="K50" i="4"/>
  <c r="J8" i="4"/>
  <c r="J9" i="4"/>
  <c r="J13" i="4"/>
  <c r="J14" i="4"/>
  <c r="J15" i="4"/>
  <c r="J18" i="4"/>
  <c r="J20" i="4"/>
  <c r="J21" i="4"/>
  <c r="J22" i="4"/>
  <c r="J25" i="4"/>
  <c r="J28" i="4"/>
  <c r="J30" i="4"/>
  <c r="J31" i="4"/>
  <c r="J32" i="4"/>
  <c r="J34" i="4"/>
  <c r="J36" i="4"/>
  <c r="J37" i="4"/>
  <c r="J38" i="4"/>
  <c r="J43" i="4"/>
  <c r="J44" i="4"/>
  <c r="J45" i="4"/>
  <c r="I8" i="4"/>
  <c r="I9" i="4"/>
  <c r="I11" i="4"/>
  <c r="I14" i="4"/>
  <c r="I15" i="4"/>
  <c r="I17" i="4"/>
  <c r="I18" i="4"/>
  <c r="I21" i="4"/>
  <c r="I23" i="4"/>
  <c r="I24" i="4"/>
  <c r="I25" i="4"/>
  <c r="I29" i="4"/>
  <c r="I30" i="4"/>
  <c r="I31" i="4"/>
  <c r="I33" i="4"/>
  <c r="I36" i="4"/>
  <c r="I37" i="4"/>
  <c r="I38" i="4"/>
  <c r="I41" i="4"/>
  <c r="I42" i="4"/>
  <c r="I43" i="4"/>
  <c r="I44" i="4"/>
  <c r="I47" i="4"/>
  <c r="I48" i="4"/>
  <c r="I49" i="4"/>
  <c r="I50" i="4"/>
  <c r="H8" i="4"/>
  <c r="H11" i="4"/>
  <c r="H12" i="4"/>
  <c r="H16" i="4"/>
  <c r="H17" i="4"/>
  <c r="H18" i="4"/>
  <c r="H20" i="4"/>
  <c r="H22" i="4"/>
  <c r="H24" i="4"/>
  <c r="H26" i="4"/>
  <c r="H28" i="4"/>
  <c r="H29" i="4"/>
  <c r="H30" i="4"/>
  <c r="H35" i="4"/>
  <c r="H36" i="4"/>
  <c r="H37" i="4"/>
  <c r="H38" i="4"/>
  <c r="H40" i="4"/>
  <c r="H42" i="4"/>
  <c r="H43" i="4"/>
  <c r="H44" i="4"/>
  <c r="H47" i="4"/>
  <c r="H50" i="4"/>
  <c r="G9" i="4"/>
  <c r="G10" i="4"/>
  <c r="G11" i="4"/>
  <c r="G13" i="4"/>
  <c r="G15" i="4"/>
  <c r="G16" i="4"/>
  <c r="G17" i="4"/>
  <c r="G22" i="4"/>
  <c r="G23" i="4"/>
  <c r="G24" i="4"/>
  <c r="G29" i="4"/>
  <c r="G30" i="4"/>
  <c r="G31" i="4"/>
  <c r="G33" i="4"/>
  <c r="G36" i="4"/>
  <c r="G37" i="4"/>
  <c r="G39" i="4"/>
  <c r="G40" i="4"/>
  <c r="G43" i="4"/>
  <c r="G45" i="4"/>
  <c r="G46" i="4"/>
  <c r="G47" i="4"/>
  <c r="F8" i="4"/>
  <c r="F9" i="4"/>
  <c r="F10" i="4"/>
  <c r="F12" i="4"/>
  <c r="F15" i="4"/>
  <c r="F16" i="4"/>
  <c r="F17" i="4"/>
  <c r="F20" i="4"/>
  <c r="F21" i="4"/>
  <c r="F24" i="4"/>
  <c r="F26" i="4"/>
  <c r="F27" i="4"/>
  <c r="F28" i="4"/>
  <c r="F32" i="4"/>
  <c r="F33" i="4"/>
  <c r="F34" i="4"/>
  <c r="F36" i="4"/>
  <c r="F40" i="4"/>
  <c r="F42" i="4"/>
  <c r="F44" i="4"/>
  <c r="F45" i="4"/>
  <c r="F48" i="4"/>
  <c r="F50" i="4"/>
  <c r="E8" i="4"/>
  <c r="E9" i="4"/>
  <c r="E10" i="4"/>
  <c r="E14" i="4"/>
  <c r="E15" i="4"/>
  <c r="E16" i="4"/>
  <c r="E17" i="4"/>
  <c r="E19" i="4"/>
  <c r="E21" i="4"/>
  <c r="E22" i="4"/>
  <c r="E23" i="4"/>
  <c r="E25" i="4"/>
  <c r="E26" i="4"/>
  <c r="E29" i="4"/>
  <c r="E31" i="4"/>
  <c r="E33" i="4"/>
  <c r="E35" i="4"/>
  <c r="E37" i="4"/>
  <c r="E38" i="4"/>
  <c r="E44" i="4"/>
  <c r="E45" i="4"/>
  <c r="E4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Z8" i="3" s="1"/>
  <c r="AC9" i="3"/>
  <c r="AC10" i="3"/>
  <c r="Z10" i="3" s="1"/>
  <c r="AC11" i="3"/>
  <c r="Z11" i="3" s="1"/>
  <c r="AC12" i="3"/>
  <c r="Z12" i="3" s="1"/>
  <c r="AC13" i="3"/>
  <c r="Z13" i="3" s="1"/>
  <c r="AC14" i="3"/>
  <c r="Z14" i="3" s="1"/>
  <c r="AC15" i="3"/>
  <c r="AC16" i="3"/>
  <c r="Z16" i="3" s="1"/>
  <c r="AC17" i="3"/>
  <c r="AC18" i="3"/>
  <c r="Z18" i="3" s="1"/>
  <c r="AC19" i="3"/>
  <c r="Z19" i="3" s="1"/>
  <c r="AC20" i="3"/>
  <c r="Z20" i="3" s="1"/>
  <c r="AC21" i="3"/>
  <c r="AC22" i="3"/>
  <c r="Z22" i="3" s="1"/>
  <c r="AC23" i="3"/>
  <c r="Z23" i="3" s="1"/>
  <c r="AC24" i="3"/>
  <c r="Z24" i="3" s="1"/>
  <c r="AC25" i="3"/>
  <c r="Z25" i="3" s="1"/>
  <c r="AC26" i="3"/>
  <c r="Z26" i="3" s="1"/>
  <c r="AC27" i="3"/>
  <c r="AC28" i="3"/>
  <c r="Z28" i="3" s="1"/>
  <c r="AC29" i="3"/>
  <c r="Z29" i="3" s="1"/>
  <c r="AC30" i="3"/>
  <c r="Z30" i="3" s="1"/>
  <c r="AC31" i="3"/>
  <c r="Z31" i="3" s="1"/>
  <c r="AC32" i="3"/>
  <c r="Z32" i="3" s="1"/>
  <c r="AC33" i="3"/>
  <c r="AC34" i="3"/>
  <c r="Z34" i="3" s="1"/>
  <c r="AC35" i="3"/>
  <c r="Z35" i="3" s="1"/>
  <c r="AC36" i="3"/>
  <c r="Z36" i="3" s="1"/>
  <c r="AC37" i="3"/>
  <c r="AC38" i="3"/>
  <c r="Z38" i="3" s="1"/>
  <c r="AC39" i="3"/>
  <c r="AC40" i="3"/>
  <c r="Z40" i="3" s="1"/>
  <c r="AC41" i="3"/>
  <c r="Z41" i="3" s="1"/>
  <c r="AC42" i="3"/>
  <c r="Z42" i="3" s="1"/>
  <c r="AC43" i="3"/>
  <c r="Z43" i="3" s="1"/>
  <c r="AC44" i="3"/>
  <c r="Z44" i="3" s="1"/>
  <c r="AC45" i="3"/>
  <c r="AC46" i="3"/>
  <c r="Z46" i="3" s="1"/>
  <c r="AC47" i="3"/>
  <c r="Z47" i="3" s="1"/>
  <c r="AC48" i="3"/>
  <c r="Z48" i="3" s="1"/>
  <c r="AC49" i="3"/>
  <c r="Z49" i="3" s="1"/>
  <c r="AC50" i="3"/>
  <c r="Z50" i="3" s="1"/>
  <c r="Z9" i="3"/>
  <c r="Z15" i="3"/>
  <c r="Z17" i="3"/>
  <c r="Z21" i="3"/>
  <c r="Z27" i="3"/>
  <c r="Z33" i="3"/>
  <c r="Z37" i="3"/>
  <c r="Z39" i="3"/>
  <c r="Z45" i="3"/>
  <c r="R8" i="3"/>
  <c r="P8" i="3" s="1"/>
  <c r="R9" i="3"/>
  <c r="R10" i="3"/>
  <c r="P10" i="3" s="1"/>
  <c r="R11" i="3"/>
  <c r="R12" i="3"/>
  <c r="P12" i="3" s="1"/>
  <c r="R13" i="3"/>
  <c r="P13" i="3" s="1"/>
  <c r="R14" i="3"/>
  <c r="P14" i="3" s="1"/>
  <c r="R15" i="3"/>
  <c r="P15" i="3" s="1"/>
  <c r="R16" i="3"/>
  <c r="P16" i="3" s="1"/>
  <c r="R17" i="3"/>
  <c r="R18" i="3"/>
  <c r="P18" i="3" s="1"/>
  <c r="R19" i="3"/>
  <c r="R20" i="3"/>
  <c r="P20" i="3" s="1"/>
  <c r="R21" i="3"/>
  <c r="P21" i="3" s="1"/>
  <c r="R22" i="3"/>
  <c r="P22" i="3" s="1"/>
  <c r="R23" i="3"/>
  <c r="R24" i="3"/>
  <c r="P24" i="3" s="1"/>
  <c r="R25" i="3"/>
  <c r="P25" i="3" s="1"/>
  <c r="R26" i="3"/>
  <c r="P26" i="3" s="1"/>
  <c r="R27" i="3"/>
  <c r="P27" i="3" s="1"/>
  <c r="R28" i="3"/>
  <c r="P28" i="3" s="1"/>
  <c r="R29" i="3"/>
  <c r="R30" i="3"/>
  <c r="P30" i="3" s="1"/>
  <c r="R31" i="3"/>
  <c r="R32" i="3"/>
  <c r="P32" i="3" s="1"/>
  <c r="R33" i="3"/>
  <c r="P33" i="3" s="1"/>
  <c r="R34" i="3"/>
  <c r="P34" i="3" s="1"/>
  <c r="R35" i="3"/>
  <c r="R36" i="3"/>
  <c r="P36" i="3" s="1"/>
  <c r="R37" i="3"/>
  <c r="P37" i="3" s="1"/>
  <c r="R38" i="3"/>
  <c r="P38" i="3" s="1"/>
  <c r="R39" i="3"/>
  <c r="P39" i="3" s="1"/>
  <c r="R40" i="3"/>
  <c r="P40" i="3" s="1"/>
  <c r="R41" i="3"/>
  <c r="R42" i="3"/>
  <c r="P42" i="3" s="1"/>
  <c r="R43" i="3"/>
  <c r="R44" i="3"/>
  <c r="P44" i="3" s="1"/>
  <c r="R45" i="3"/>
  <c r="P45" i="3" s="1"/>
  <c r="R46" i="3"/>
  <c r="P46" i="3" s="1"/>
  <c r="R47" i="3"/>
  <c r="R48" i="3"/>
  <c r="P48" i="3" s="1"/>
  <c r="R49" i="3"/>
  <c r="P49" i="3" s="1"/>
  <c r="R50" i="3"/>
  <c r="P50" i="3" s="1"/>
  <c r="P9" i="3"/>
  <c r="P11" i="3"/>
  <c r="P17" i="3"/>
  <c r="P19" i="3"/>
  <c r="P23" i="3"/>
  <c r="P29" i="3"/>
  <c r="P31" i="3"/>
  <c r="P35" i="3"/>
  <c r="P41" i="3"/>
  <c r="P43" i="3"/>
  <c r="P47" i="3"/>
  <c r="O8" i="3"/>
  <c r="O9" i="3"/>
  <c r="O11" i="3"/>
  <c r="O13" i="3"/>
  <c r="O14" i="3"/>
  <c r="O15" i="3"/>
  <c r="O17" i="3"/>
  <c r="O19" i="3"/>
  <c r="O20" i="3"/>
  <c r="O21" i="3"/>
  <c r="O24" i="3"/>
  <c r="D24" i="3" s="1"/>
  <c r="O25" i="3"/>
  <c r="O26" i="3"/>
  <c r="O27" i="3"/>
  <c r="O31" i="3"/>
  <c r="O32" i="3"/>
  <c r="O33" i="3"/>
  <c r="O37" i="3"/>
  <c r="O38" i="3"/>
  <c r="O39" i="3"/>
  <c r="O43" i="3"/>
  <c r="O44" i="3"/>
  <c r="O45" i="3"/>
  <c r="O49" i="3"/>
  <c r="O50" i="3"/>
  <c r="N8" i="3"/>
  <c r="D8" i="3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D38" i="3" s="1"/>
  <c r="N39" i="3"/>
  <c r="N40" i="3"/>
  <c r="N41" i="3"/>
  <c r="N42" i="3"/>
  <c r="N43" i="3"/>
  <c r="N44" i="3"/>
  <c r="N45" i="3"/>
  <c r="N46" i="3"/>
  <c r="N47" i="3"/>
  <c r="N48" i="3"/>
  <c r="N49" i="3"/>
  <c r="N5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E8" i="3"/>
  <c r="E9" i="3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D21" i="3" s="1"/>
  <c r="E22" i="3"/>
  <c r="E23" i="3"/>
  <c r="E24" i="3"/>
  <c r="E25" i="3"/>
  <c r="E26" i="3"/>
  <c r="D26" i="3" s="1"/>
  <c r="E27" i="3"/>
  <c r="D27" i="3" s="1"/>
  <c r="E28" i="3"/>
  <c r="E29" i="3"/>
  <c r="E30" i="3"/>
  <c r="E31" i="3"/>
  <c r="E32" i="3"/>
  <c r="E33" i="3"/>
  <c r="E34" i="3"/>
  <c r="E35" i="3"/>
  <c r="E36" i="3"/>
  <c r="E37" i="3"/>
  <c r="E38" i="3"/>
  <c r="E39" i="3"/>
  <c r="D39" i="3" s="1"/>
  <c r="E40" i="3"/>
  <c r="E41" i="3"/>
  <c r="E42" i="3"/>
  <c r="E43" i="3"/>
  <c r="E44" i="3"/>
  <c r="E45" i="3"/>
  <c r="D45" i="3" s="1"/>
  <c r="E46" i="3"/>
  <c r="E47" i="3"/>
  <c r="E48" i="3"/>
  <c r="E49" i="3"/>
  <c r="E50" i="3"/>
  <c r="D32" i="3"/>
  <c r="EH8" i="8"/>
  <c r="EH9" i="8"/>
  <c r="EH10" i="8"/>
  <c r="EH11" i="8"/>
  <c r="EH12" i="8"/>
  <c r="EH13" i="8"/>
  <c r="DZ13" i="8" s="1"/>
  <c r="EH14" i="8"/>
  <c r="EH15" i="8"/>
  <c r="DZ15" i="8" s="1"/>
  <c r="EH16" i="8"/>
  <c r="EH17" i="8"/>
  <c r="EH18" i="8"/>
  <c r="EH19" i="8"/>
  <c r="DZ19" i="8" s="1"/>
  <c r="EH20" i="8"/>
  <c r="EH21" i="8"/>
  <c r="EH22" i="8"/>
  <c r="EH23" i="8"/>
  <c r="EH24" i="8"/>
  <c r="EH25" i="8"/>
  <c r="DZ25" i="8" s="1"/>
  <c r="EH26" i="8"/>
  <c r="EH27" i="8"/>
  <c r="DZ27" i="8" s="1"/>
  <c r="EH28" i="8"/>
  <c r="EH29" i="8"/>
  <c r="EH30" i="8"/>
  <c r="EH31" i="8"/>
  <c r="DZ31" i="8" s="1"/>
  <c r="EH32" i="8"/>
  <c r="EH33" i="8"/>
  <c r="EH34" i="8"/>
  <c r="EH35" i="8"/>
  <c r="EH36" i="8"/>
  <c r="EH37" i="8"/>
  <c r="DZ37" i="8" s="1"/>
  <c r="EH38" i="8"/>
  <c r="EH39" i="8"/>
  <c r="DZ39" i="8" s="1"/>
  <c r="EH40" i="8"/>
  <c r="EH41" i="8"/>
  <c r="EH42" i="8"/>
  <c r="EH43" i="8"/>
  <c r="DZ43" i="8" s="1"/>
  <c r="EH44" i="8"/>
  <c r="EH45" i="8"/>
  <c r="EH46" i="8"/>
  <c r="EH47" i="8"/>
  <c r="EH48" i="8"/>
  <c r="EH49" i="8"/>
  <c r="DZ49" i="8" s="1"/>
  <c r="EH50" i="8"/>
  <c r="EA8" i="8"/>
  <c r="DZ8" i="8" s="1"/>
  <c r="EA9" i="8"/>
  <c r="EA10" i="8"/>
  <c r="DZ10" i="8" s="1"/>
  <c r="EA11" i="8"/>
  <c r="DZ11" i="8" s="1"/>
  <c r="EA12" i="8"/>
  <c r="EA13" i="8"/>
  <c r="EA14" i="8"/>
  <c r="DZ14" i="8" s="1"/>
  <c r="EA15" i="8"/>
  <c r="EA16" i="8"/>
  <c r="DZ16" i="8" s="1"/>
  <c r="EA17" i="8"/>
  <c r="DZ17" i="8" s="1"/>
  <c r="EA18" i="8"/>
  <c r="EA19" i="8"/>
  <c r="EA20" i="8"/>
  <c r="DZ20" i="8" s="1"/>
  <c r="EA21" i="8"/>
  <c r="EA22" i="8"/>
  <c r="DZ22" i="8" s="1"/>
  <c r="EA23" i="8"/>
  <c r="DZ23" i="8" s="1"/>
  <c r="EA24" i="8"/>
  <c r="EA25" i="8"/>
  <c r="EA26" i="8"/>
  <c r="DZ26" i="8" s="1"/>
  <c r="EA27" i="8"/>
  <c r="EA28" i="8"/>
  <c r="DZ28" i="8" s="1"/>
  <c r="EA29" i="8"/>
  <c r="DZ29" i="8" s="1"/>
  <c r="EA30" i="8"/>
  <c r="EA31" i="8"/>
  <c r="EA32" i="8"/>
  <c r="DZ32" i="8" s="1"/>
  <c r="EA33" i="8"/>
  <c r="EA34" i="8"/>
  <c r="DZ34" i="8" s="1"/>
  <c r="EA35" i="8"/>
  <c r="DZ35" i="8" s="1"/>
  <c r="EA36" i="8"/>
  <c r="EA37" i="8"/>
  <c r="EA38" i="8"/>
  <c r="DZ38" i="8" s="1"/>
  <c r="EA39" i="8"/>
  <c r="EA40" i="8"/>
  <c r="DZ40" i="8" s="1"/>
  <c r="EA41" i="8"/>
  <c r="DZ41" i="8" s="1"/>
  <c r="EA42" i="8"/>
  <c r="EA43" i="8"/>
  <c r="EA44" i="8"/>
  <c r="DZ44" i="8" s="1"/>
  <c r="EA45" i="8"/>
  <c r="EA46" i="8"/>
  <c r="DZ46" i="8" s="1"/>
  <c r="EA47" i="8"/>
  <c r="DZ47" i="8" s="1"/>
  <c r="EA48" i="8"/>
  <c r="EA49" i="8"/>
  <c r="EA50" i="8"/>
  <c r="DZ50" i="8" s="1"/>
  <c r="DZ9" i="8"/>
  <c r="DZ21" i="8"/>
  <c r="DZ33" i="8"/>
  <c r="DZ4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N11" i="8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N35" i="8"/>
  <c r="DF35" i="8" s="1"/>
  <c r="DN36" i="8"/>
  <c r="DN37" i="8"/>
  <c r="DN38" i="8"/>
  <c r="DN39" i="8"/>
  <c r="DN40" i="8"/>
  <c r="DN41" i="8"/>
  <c r="DF41" i="8" s="1"/>
  <c r="DN42" i="8"/>
  <c r="DN43" i="8"/>
  <c r="DN44" i="8"/>
  <c r="DN45" i="8"/>
  <c r="DN46" i="8"/>
  <c r="DN47" i="8"/>
  <c r="DN48" i="8"/>
  <c r="DN49" i="8"/>
  <c r="DN50" i="8"/>
  <c r="DG8" i="8"/>
  <c r="DG9" i="8"/>
  <c r="DG10" i="8"/>
  <c r="DF10" i="8" s="1"/>
  <c r="DG11" i="8"/>
  <c r="DG12" i="8"/>
  <c r="DG13" i="8"/>
  <c r="DF13" i="8" s="1"/>
  <c r="DG14" i="8"/>
  <c r="DG15" i="8"/>
  <c r="DG16" i="8"/>
  <c r="DF16" i="8" s="1"/>
  <c r="DG17" i="8"/>
  <c r="DG18" i="8"/>
  <c r="DG19" i="8"/>
  <c r="DF19" i="8" s="1"/>
  <c r="DG20" i="8"/>
  <c r="DG21" i="8"/>
  <c r="DG22" i="8"/>
  <c r="DG23" i="8"/>
  <c r="DG24" i="8"/>
  <c r="DG25" i="8"/>
  <c r="DF25" i="8" s="1"/>
  <c r="DG26" i="8"/>
  <c r="DG27" i="8"/>
  <c r="DG28" i="8"/>
  <c r="DF28" i="8" s="1"/>
  <c r="DG29" i="8"/>
  <c r="DG30" i="8"/>
  <c r="DG31" i="8"/>
  <c r="DF31" i="8" s="1"/>
  <c r="DG32" i="8"/>
  <c r="DG33" i="8"/>
  <c r="DG34" i="8"/>
  <c r="DF34" i="8" s="1"/>
  <c r="DG35" i="8"/>
  <c r="DG36" i="8"/>
  <c r="DG37" i="8"/>
  <c r="DF37" i="8" s="1"/>
  <c r="DG38" i="8"/>
  <c r="DG39" i="8"/>
  <c r="DG40" i="8"/>
  <c r="DF40" i="8" s="1"/>
  <c r="DG41" i="8"/>
  <c r="DG42" i="8"/>
  <c r="DG43" i="8"/>
  <c r="DF43" i="8" s="1"/>
  <c r="DG44" i="8"/>
  <c r="DG45" i="8"/>
  <c r="DG46" i="8"/>
  <c r="DF46" i="8" s="1"/>
  <c r="DG47" i="8"/>
  <c r="DG48" i="8"/>
  <c r="DF48" i="8" s="1"/>
  <c r="DG49" i="8"/>
  <c r="DF49" i="8" s="1"/>
  <c r="DG50" i="8"/>
  <c r="DF11" i="8"/>
  <c r="DF22" i="8"/>
  <c r="DF23" i="8"/>
  <c r="DF47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Q21" i="8" s="1"/>
  <c r="CY22" i="8"/>
  <c r="CY23" i="8"/>
  <c r="CY24" i="8"/>
  <c r="CQ24" i="8" s="1"/>
  <c r="CY25" i="8"/>
  <c r="CY26" i="8"/>
  <c r="CY27" i="8"/>
  <c r="CY28" i="8"/>
  <c r="CY29" i="8"/>
  <c r="CY30" i="8"/>
  <c r="CQ30" i="8" s="1"/>
  <c r="CY31" i="8"/>
  <c r="CY32" i="8"/>
  <c r="CY33" i="8"/>
  <c r="CY34" i="8"/>
  <c r="CY35" i="8"/>
  <c r="CY36" i="8"/>
  <c r="CQ36" i="8" s="1"/>
  <c r="CY37" i="8"/>
  <c r="CY38" i="8"/>
  <c r="CY39" i="8"/>
  <c r="CQ39" i="8" s="1"/>
  <c r="CY40" i="8"/>
  <c r="CY41" i="8"/>
  <c r="CY42" i="8"/>
  <c r="CQ42" i="8" s="1"/>
  <c r="CY43" i="8"/>
  <c r="CY44" i="8"/>
  <c r="CY45" i="8"/>
  <c r="CY46" i="8"/>
  <c r="CY47" i="8"/>
  <c r="CY48" i="8"/>
  <c r="CQ48" i="8" s="1"/>
  <c r="CY49" i="8"/>
  <c r="CY50" i="8"/>
  <c r="CR8" i="8"/>
  <c r="CQ8" i="8" s="1"/>
  <c r="CR9" i="8"/>
  <c r="CR10" i="8"/>
  <c r="CR11" i="8"/>
  <c r="CQ11" i="8" s="1"/>
  <c r="CR12" i="8"/>
  <c r="CR13" i="8"/>
  <c r="CR14" i="8"/>
  <c r="CQ14" i="8" s="1"/>
  <c r="CR15" i="8"/>
  <c r="CR16" i="8"/>
  <c r="CQ16" i="8" s="1"/>
  <c r="CR17" i="8"/>
  <c r="CQ17" i="8" s="1"/>
  <c r="CR18" i="8"/>
  <c r="CR19" i="8"/>
  <c r="CR20" i="8"/>
  <c r="CR21" i="8"/>
  <c r="CR22" i="8"/>
  <c r="CQ22" i="8" s="1"/>
  <c r="CR23" i="8"/>
  <c r="CQ23" i="8" s="1"/>
  <c r="CR24" i="8"/>
  <c r="CR25" i="8"/>
  <c r="CR26" i="8"/>
  <c r="CQ26" i="8" s="1"/>
  <c r="CR27" i="8"/>
  <c r="CR28" i="8"/>
  <c r="CR29" i="8"/>
  <c r="CQ29" i="8" s="1"/>
  <c r="CR30" i="8"/>
  <c r="CR31" i="8"/>
  <c r="CR32" i="8"/>
  <c r="CQ32" i="8" s="1"/>
  <c r="CR33" i="8"/>
  <c r="CR34" i="8"/>
  <c r="CQ34" i="8" s="1"/>
  <c r="CR35" i="8"/>
  <c r="CQ35" i="8" s="1"/>
  <c r="CR36" i="8"/>
  <c r="CR37" i="8"/>
  <c r="CR38" i="8"/>
  <c r="CR39" i="8"/>
  <c r="CR40" i="8"/>
  <c r="CQ40" i="8" s="1"/>
  <c r="CR41" i="8"/>
  <c r="CQ41" i="8" s="1"/>
  <c r="CR42" i="8"/>
  <c r="CR43" i="8"/>
  <c r="CR44" i="8"/>
  <c r="CQ44" i="8" s="1"/>
  <c r="CR45" i="8"/>
  <c r="CR46" i="8"/>
  <c r="CR47" i="8"/>
  <c r="CQ47" i="8" s="1"/>
  <c r="CR48" i="8"/>
  <c r="CR49" i="8"/>
  <c r="CR50" i="8"/>
  <c r="CQ50" i="8" s="1"/>
  <c r="CQ9" i="8"/>
  <c r="CQ10" i="8"/>
  <c r="CQ13" i="8"/>
  <c r="CQ15" i="8"/>
  <c r="CQ19" i="8"/>
  <c r="CQ20" i="8"/>
  <c r="CQ25" i="8"/>
  <c r="CQ27" i="8"/>
  <c r="CQ28" i="8"/>
  <c r="CQ31" i="8"/>
  <c r="CQ33" i="8"/>
  <c r="CQ37" i="8"/>
  <c r="CQ38" i="8"/>
  <c r="CQ43" i="8"/>
  <c r="CQ45" i="8"/>
  <c r="CQ46" i="8"/>
  <c r="CQ49" i="8"/>
  <c r="CJ8" i="8"/>
  <c r="CJ9" i="8"/>
  <c r="CJ10" i="8"/>
  <c r="CJ11" i="8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J30" i="8"/>
  <c r="CJ31" i="8"/>
  <c r="CJ32" i="8"/>
  <c r="CJ33" i="8"/>
  <c r="CJ34" i="8"/>
  <c r="CJ35" i="8"/>
  <c r="CB35" i="8" s="1"/>
  <c r="CJ36" i="8"/>
  <c r="CJ37" i="8"/>
  <c r="CJ38" i="8"/>
  <c r="CJ39" i="8"/>
  <c r="CJ40" i="8"/>
  <c r="CJ41" i="8"/>
  <c r="CB41" i="8" s="1"/>
  <c r="CJ42" i="8"/>
  <c r="CJ43" i="8"/>
  <c r="CJ44" i="8"/>
  <c r="CJ45" i="8"/>
  <c r="CJ46" i="8"/>
  <c r="CJ47" i="8"/>
  <c r="CJ48" i="8"/>
  <c r="CJ49" i="8"/>
  <c r="CJ50" i="8"/>
  <c r="CC8" i="8"/>
  <c r="CC9" i="8"/>
  <c r="CC10" i="8"/>
  <c r="CB10" i="8" s="1"/>
  <c r="CC11" i="8"/>
  <c r="CC12" i="8"/>
  <c r="CC13" i="8"/>
  <c r="CB13" i="8" s="1"/>
  <c r="CC14" i="8"/>
  <c r="CC15" i="8"/>
  <c r="CC16" i="8"/>
  <c r="CB16" i="8" s="1"/>
  <c r="CC17" i="8"/>
  <c r="CC18" i="8"/>
  <c r="CC19" i="8"/>
  <c r="CC20" i="8"/>
  <c r="CC21" i="8"/>
  <c r="CC22" i="8"/>
  <c r="CB22" i="8" s="1"/>
  <c r="CC23" i="8"/>
  <c r="CC24" i="8"/>
  <c r="CC25" i="8"/>
  <c r="CB25" i="8" s="1"/>
  <c r="CC26" i="8"/>
  <c r="CC27" i="8"/>
  <c r="CC28" i="8"/>
  <c r="CB28" i="8" s="1"/>
  <c r="CC29" i="8"/>
  <c r="CC30" i="8"/>
  <c r="CC31" i="8"/>
  <c r="CB31" i="8" s="1"/>
  <c r="CC32" i="8"/>
  <c r="CC33" i="8"/>
  <c r="CC34" i="8"/>
  <c r="CB34" i="8" s="1"/>
  <c r="CC35" i="8"/>
  <c r="CC36" i="8"/>
  <c r="CC37" i="8"/>
  <c r="CC38" i="8"/>
  <c r="CC39" i="8"/>
  <c r="CC40" i="8"/>
  <c r="CB40" i="8" s="1"/>
  <c r="CC41" i="8"/>
  <c r="CC42" i="8"/>
  <c r="CC43" i="8"/>
  <c r="CB43" i="8" s="1"/>
  <c r="CC44" i="8"/>
  <c r="CC45" i="8"/>
  <c r="CC46" i="8"/>
  <c r="CB46" i="8" s="1"/>
  <c r="CC47" i="8"/>
  <c r="CC48" i="8"/>
  <c r="CC49" i="8"/>
  <c r="CB49" i="8" s="1"/>
  <c r="CC50" i="8"/>
  <c r="CB11" i="8"/>
  <c r="CB12" i="8"/>
  <c r="CB18" i="8"/>
  <c r="CB19" i="8"/>
  <c r="CB24" i="8"/>
  <c r="CB29" i="8"/>
  <c r="CB30" i="8"/>
  <c r="CB36" i="8"/>
  <c r="CB37" i="8"/>
  <c r="CB42" i="8"/>
  <c r="CB47" i="8"/>
  <c r="CB48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M38" i="8" s="1"/>
  <c r="BU39" i="8"/>
  <c r="BU40" i="8"/>
  <c r="BU41" i="8"/>
  <c r="BU42" i="8"/>
  <c r="BU43" i="8"/>
  <c r="BU44" i="8"/>
  <c r="BU45" i="8"/>
  <c r="BU46" i="8"/>
  <c r="BU47" i="8"/>
  <c r="BU48" i="8"/>
  <c r="BU49" i="8"/>
  <c r="BU50" i="8"/>
  <c r="BN8" i="8"/>
  <c r="BN9" i="8"/>
  <c r="BN10" i="8"/>
  <c r="BM10" i="8" s="1"/>
  <c r="BN11" i="8"/>
  <c r="BN12" i="8"/>
  <c r="BN13" i="8"/>
  <c r="BM13" i="8" s="1"/>
  <c r="BN14" i="8"/>
  <c r="BN15" i="8"/>
  <c r="BM15" i="8" s="1"/>
  <c r="BN16" i="8"/>
  <c r="BN17" i="8"/>
  <c r="BN18" i="8"/>
  <c r="BN19" i="8"/>
  <c r="BN20" i="8"/>
  <c r="BN21" i="8"/>
  <c r="BM21" i="8" s="1"/>
  <c r="BN22" i="8"/>
  <c r="BM22" i="8" s="1"/>
  <c r="BN23" i="8"/>
  <c r="BN24" i="8"/>
  <c r="BN25" i="8"/>
  <c r="BM25" i="8" s="1"/>
  <c r="BN26" i="8"/>
  <c r="BN27" i="8"/>
  <c r="BN28" i="8"/>
  <c r="BM28" i="8" s="1"/>
  <c r="BN29" i="8"/>
  <c r="BN30" i="8"/>
  <c r="BN31" i="8"/>
  <c r="BM31" i="8" s="1"/>
  <c r="BN32" i="8"/>
  <c r="BN33" i="8"/>
  <c r="BM33" i="8" s="1"/>
  <c r="BN34" i="8"/>
  <c r="BN35" i="8"/>
  <c r="BN36" i="8"/>
  <c r="BN37" i="8"/>
  <c r="BN38" i="8"/>
  <c r="BN39" i="8"/>
  <c r="BM39" i="8" s="1"/>
  <c r="BN40" i="8"/>
  <c r="BM40" i="8" s="1"/>
  <c r="BN41" i="8"/>
  <c r="BN42" i="8"/>
  <c r="BN43" i="8"/>
  <c r="BM43" i="8" s="1"/>
  <c r="BN44" i="8"/>
  <c r="BN45" i="8"/>
  <c r="BN46" i="8"/>
  <c r="BM46" i="8" s="1"/>
  <c r="BN47" i="8"/>
  <c r="BN48" i="8"/>
  <c r="BN49" i="8"/>
  <c r="BM49" i="8" s="1"/>
  <c r="BN50" i="8"/>
  <c r="BM8" i="8"/>
  <c r="BM9" i="8"/>
  <c r="BM14" i="8"/>
  <c r="BM16" i="8"/>
  <c r="BM19" i="8"/>
  <c r="BM26" i="8"/>
  <c r="BM27" i="8"/>
  <c r="BM32" i="8"/>
  <c r="BM34" i="8"/>
  <c r="BM37" i="8"/>
  <c r="BM44" i="8"/>
  <c r="BM45" i="8"/>
  <c r="BM50" i="8"/>
  <c r="BF8" i="8"/>
  <c r="BF9" i="8"/>
  <c r="BF10" i="8"/>
  <c r="BF11" i="8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AX29" i="8" s="1"/>
  <c r="BF30" i="8"/>
  <c r="BF31" i="8"/>
  <c r="BF32" i="8"/>
  <c r="BF33" i="8"/>
  <c r="BF34" i="8"/>
  <c r="BF35" i="8"/>
  <c r="AX35" i="8" s="1"/>
  <c r="BF36" i="8"/>
  <c r="BF37" i="8"/>
  <c r="BF38" i="8"/>
  <c r="BF39" i="8"/>
  <c r="BF40" i="8"/>
  <c r="BF41" i="8"/>
  <c r="AX41" i="8" s="1"/>
  <c r="BF42" i="8"/>
  <c r="BF43" i="8"/>
  <c r="BF44" i="8"/>
  <c r="BF45" i="8"/>
  <c r="BF46" i="8"/>
  <c r="BF47" i="8"/>
  <c r="AX47" i="8" s="1"/>
  <c r="BF48" i="8"/>
  <c r="BF49" i="8"/>
  <c r="BF50" i="8"/>
  <c r="AY8" i="8"/>
  <c r="AY9" i="8"/>
  <c r="AX9" i="8" s="1"/>
  <c r="AY10" i="8"/>
  <c r="AY11" i="8"/>
  <c r="AY12" i="8"/>
  <c r="AX12" i="8" s="1"/>
  <c r="AY13" i="8"/>
  <c r="AY14" i="8"/>
  <c r="AY15" i="8"/>
  <c r="AX15" i="8" s="1"/>
  <c r="AY16" i="8"/>
  <c r="AY17" i="8"/>
  <c r="AY18" i="8"/>
  <c r="AX18" i="8" s="1"/>
  <c r="AY19" i="8"/>
  <c r="AY20" i="8"/>
  <c r="AX20" i="8" s="1"/>
  <c r="AY21" i="8"/>
  <c r="AX21" i="8" s="1"/>
  <c r="AY22" i="8"/>
  <c r="AY23" i="8"/>
  <c r="AY24" i="8"/>
  <c r="AX24" i="8" s="1"/>
  <c r="AY25" i="8"/>
  <c r="AY26" i="8"/>
  <c r="AY27" i="8"/>
  <c r="AX27" i="8" s="1"/>
  <c r="AY28" i="8"/>
  <c r="AY29" i="8"/>
  <c r="AY30" i="8"/>
  <c r="AY31" i="8"/>
  <c r="AY32" i="8"/>
  <c r="AY33" i="8"/>
  <c r="AX33" i="8" s="1"/>
  <c r="AY34" i="8"/>
  <c r="AY35" i="8"/>
  <c r="AY36" i="8"/>
  <c r="AX36" i="8" s="1"/>
  <c r="AY37" i="8"/>
  <c r="AY38" i="8"/>
  <c r="AX38" i="8" s="1"/>
  <c r="AY39" i="8"/>
  <c r="AX39" i="8" s="1"/>
  <c r="AY40" i="8"/>
  <c r="AY41" i="8"/>
  <c r="AY42" i="8"/>
  <c r="AY43" i="8"/>
  <c r="AY44" i="8"/>
  <c r="AX44" i="8" s="1"/>
  <c r="AY45" i="8"/>
  <c r="AX45" i="8" s="1"/>
  <c r="AY46" i="8"/>
  <c r="AY47" i="8"/>
  <c r="AY48" i="8"/>
  <c r="AY49" i="8"/>
  <c r="AY50" i="8"/>
  <c r="AX8" i="8"/>
  <c r="AX26" i="8"/>
  <c r="AX30" i="8"/>
  <c r="AX42" i="8"/>
  <c r="AX48" i="8"/>
  <c r="AQ8" i="8"/>
  <c r="AI8" i="8" s="1"/>
  <c r="AQ9" i="8"/>
  <c r="AQ10" i="8"/>
  <c r="AQ11" i="8"/>
  <c r="AQ12" i="8"/>
  <c r="AQ13" i="8"/>
  <c r="AQ14" i="8"/>
  <c r="AI14" i="8" s="1"/>
  <c r="AQ15" i="8"/>
  <c r="AQ16" i="8"/>
  <c r="AQ17" i="8"/>
  <c r="AI17" i="8" s="1"/>
  <c r="AQ18" i="8"/>
  <c r="AQ19" i="8"/>
  <c r="AQ20" i="8"/>
  <c r="AI20" i="8" s="1"/>
  <c r="AQ21" i="8"/>
  <c r="AQ22" i="8"/>
  <c r="AQ23" i="8"/>
  <c r="AI23" i="8" s="1"/>
  <c r="AQ24" i="8"/>
  <c r="AQ25" i="8"/>
  <c r="AQ26" i="8"/>
  <c r="AI26" i="8" s="1"/>
  <c r="AQ27" i="8"/>
  <c r="AQ28" i="8"/>
  <c r="AQ29" i="8"/>
  <c r="AI29" i="8" s="1"/>
  <c r="AQ30" i="8"/>
  <c r="AQ31" i="8"/>
  <c r="AQ32" i="8"/>
  <c r="AI32" i="8" s="1"/>
  <c r="AQ33" i="8"/>
  <c r="AQ34" i="8"/>
  <c r="AQ35" i="8"/>
  <c r="AI35" i="8" s="1"/>
  <c r="AQ36" i="8"/>
  <c r="AQ37" i="8"/>
  <c r="AQ38" i="8"/>
  <c r="AI38" i="8" s="1"/>
  <c r="AQ39" i="8"/>
  <c r="AQ40" i="8"/>
  <c r="AQ41" i="8"/>
  <c r="AI41" i="8" s="1"/>
  <c r="AQ42" i="8"/>
  <c r="AQ43" i="8"/>
  <c r="AQ44" i="8"/>
  <c r="AI44" i="8" s="1"/>
  <c r="AQ45" i="8"/>
  <c r="AQ46" i="8"/>
  <c r="AQ47" i="8"/>
  <c r="AI47" i="8" s="1"/>
  <c r="AQ48" i="8"/>
  <c r="AQ49" i="8"/>
  <c r="AQ50" i="8"/>
  <c r="AI50" i="8" s="1"/>
  <c r="AJ8" i="8"/>
  <c r="AJ9" i="8"/>
  <c r="AJ10" i="8"/>
  <c r="AI10" i="8" s="1"/>
  <c r="AJ11" i="8"/>
  <c r="AJ12" i="8"/>
  <c r="AI12" i="8" s="1"/>
  <c r="AJ13" i="8"/>
  <c r="AI13" i="8" s="1"/>
  <c r="AJ14" i="8"/>
  <c r="AJ15" i="8"/>
  <c r="AJ16" i="8"/>
  <c r="AI16" i="8" s="1"/>
  <c r="AJ17" i="8"/>
  <c r="AJ18" i="8"/>
  <c r="AI18" i="8" s="1"/>
  <c r="AJ19" i="8"/>
  <c r="AI19" i="8" s="1"/>
  <c r="AJ20" i="8"/>
  <c r="AJ21" i="8"/>
  <c r="AJ22" i="8"/>
  <c r="AI22" i="8" s="1"/>
  <c r="AJ23" i="8"/>
  <c r="AJ24" i="8"/>
  <c r="AI24" i="8" s="1"/>
  <c r="AJ25" i="8"/>
  <c r="AI25" i="8" s="1"/>
  <c r="AJ26" i="8"/>
  <c r="AJ27" i="8"/>
  <c r="AJ28" i="8"/>
  <c r="AI28" i="8" s="1"/>
  <c r="AJ29" i="8"/>
  <c r="AJ30" i="8"/>
  <c r="AI30" i="8" s="1"/>
  <c r="AJ31" i="8"/>
  <c r="AI31" i="8" s="1"/>
  <c r="AJ32" i="8"/>
  <c r="AJ33" i="8"/>
  <c r="AJ34" i="8"/>
  <c r="AI34" i="8" s="1"/>
  <c r="AJ35" i="8"/>
  <c r="AJ36" i="8"/>
  <c r="AI36" i="8" s="1"/>
  <c r="AJ37" i="8"/>
  <c r="AI37" i="8" s="1"/>
  <c r="AJ38" i="8"/>
  <c r="AJ39" i="8"/>
  <c r="AJ40" i="8"/>
  <c r="AI40" i="8" s="1"/>
  <c r="AJ41" i="8"/>
  <c r="AJ42" i="8"/>
  <c r="AI42" i="8" s="1"/>
  <c r="AJ43" i="8"/>
  <c r="AI43" i="8" s="1"/>
  <c r="AJ44" i="8"/>
  <c r="AJ45" i="8"/>
  <c r="AJ46" i="8"/>
  <c r="AI46" i="8" s="1"/>
  <c r="AJ47" i="8"/>
  <c r="AJ48" i="8"/>
  <c r="AI48" i="8" s="1"/>
  <c r="AJ49" i="8"/>
  <c r="AI49" i="8" s="1"/>
  <c r="AJ50" i="8"/>
  <c r="AI9" i="8"/>
  <c r="AI11" i="8"/>
  <c r="AI15" i="8"/>
  <c r="AI21" i="8"/>
  <c r="AI27" i="8"/>
  <c r="AI33" i="8"/>
  <c r="AI39" i="8"/>
  <c r="AI45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U8" i="8"/>
  <c r="U9" i="8"/>
  <c r="T9" i="8" s="1"/>
  <c r="U10" i="8"/>
  <c r="U11" i="8"/>
  <c r="U12" i="8"/>
  <c r="U13" i="8"/>
  <c r="U14" i="8"/>
  <c r="T14" i="8" s="1"/>
  <c r="U15" i="8"/>
  <c r="T15" i="8" s="1"/>
  <c r="U16" i="8"/>
  <c r="U17" i="8"/>
  <c r="U18" i="8"/>
  <c r="T18" i="8" s="1"/>
  <c r="U19" i="8"/>
  <c r="U20" i="8"/>
  <c r="U21" i="8"/>
  <c r="T21" i="8" s="1"/>
  <c r="U22" i="8"/>
  <c r="U23" i="8"/>
  <c r="U24" i="8"/>
  <c r="U25" i="8"/>
  <c r="U26" i="8"/>
  <c r="U27" i="8"/>
  <c r="T27" i="8" s="1"/>
  <c r="U28" i="8"/>
  <c r="U29" i="8"/>
  <c r="U30" i="8"/>
  <c r="T30" i="8" s="1"/>
  <c r="U31" i="8"/>
  <c r="U32" i="8"/>
  <c r="U33" i="8"/>
  <c r="T33" i="8" s="1"/>
  <c r="U34" i="8"/>
  <c r="U35" i="8"/>
  <c r="U36" i="8"/>
  <c r="U37" i="8"/>
  <c r="U38" i="8"/>
  <c r="U39" i="8"/>
  <c r="T39" i="8" s="1"/>
  <c r="U40" i="8"/>
  <c r="U41" i="8"/>
  <c r="U42" i="8"/>
  <c r="T42" i="8" s="1"/>
  <c r="U43" i="8"/>
  <c r="U44" i="8"/>
  <c r="U45" i="8"/>
  <c r="T45" i="8" s="1"/>
  <c r="U46" i="8"/>
  <c r="U47" i="8"/>
  <c r="U48" i="8"/>
  <c r="T48" i="8" s="1"/>
  <c r="U49" i="8"/>
  <c r="U50" i="8"/>
  <c r="T12" i="8"/>
  <c r="T24" i="8"/>
  <c r="T36" i="8"/>
  <c r="T38" i="8"/>
  <c r="M8" i="8"/>
  <c r="E8" i="8" s="1"/>
  <c r="M9" i="8"/>
  <c r="M10" i="8"/>
  <c r="M11" i="8"/>
  <c r="M12" i="8"/>
  <c r="M13" i="8"/>
  <c r="M14" i="8"/>
  <c r="E14" i="8" s="1"/>
  <c r="M15" i="8"/>
  <c r="M16" i="8"/>
  <c r="M17" i="8"/>
  <c r="E17" i="8" s="1"/>
  <c r="M18" i="8"/>
  <c r="M19" i="8"/>
  <c r="M20" i="8"/>
  <c r="E20" i="8" s="1"/>
  <c r="M21" i="8"/>
  <c r="M22" i="8"/>
  <c r="M23" i="8"/>
  <c r="E23" i="8" s="1"/>
  <c r="M24" i="8"/>
  <c r="M25" i="8"/>
  <c r="M26" i="8"/>
  <c r="E26" i="8" s="1"/>
  <c r="M27" i="8"/>
  <c r="M28" i="8"/>
  <c r="M29" i="8"/>
  <c r="M30" i="8"/>
  <c r="M31" i="8"/>
  <c r="M32" i="8"/>
  <c r="E32" i="8" s="1"/>
  <c r="M33" i="8"/>
  <c r="M34" i="8"/>
  <c r="M35" i="8"/>
  <c r="E35" i="8" s="1"/>
  <c r="M36" i="8"/>
  <c r="M37" i="8"/>
  <c r="M38" i="8"/>
  <c r="E38" i="8" s="1"/>
  <c r="M39" i="8"/>
  <c r="M40" i="8"/>
  <c r="M41" i="8"/>
  <c r="E41" i="8" s="1"/>
  <c r="M42" i="8"/>
  <c r="M43" i="8"/>
  <c r="M44" i="8"/>
  <c r="E44" i="8" s="1"/>
  <c r="M45" i="8"/>
  <c r="M46" i="8"/>
  <c r="M47" i="8"/>
  <c r="E47" i="8" s="1"/>
  <c r="M48" i="8"/>
  <c r="M49" i="8"/>
  <c r="M50" i="8"/>
  <c r="E50" i="8" s="1"/>
  <c r="F8" i="8"/>
  <c r="F9" i="8"/>
  <c r="F10" i="8"/>
  <c r="E10" i="8" s="1"/>
  <c r="F11" i="8"/>
  <c r="F12" i="8"/>
  <c r="E12" i="8" s="1"/>
  <c r="F13" i="8"/>
  <c r="F14" i="8"/>
  <c r="F15" i="8"/>
  <c r="E15" i="8" s="1"/>
  <c r="F16" i="8"/>
  <c r="E16" i="8" s="1"/>
  <c r="F17" i="8"/>
  <c r="F18" i="8"/>
  <c r="E18" i="8" s="1"/>
  <c r="F19" i="8"/>
  <c r="F20" i="8"/>
  <c r="F21" i="8"/>
  <c r="E21" i="8" s="1"/>
  <c r="F22" i="8"/>
  <c r="E22" i="8" s="1"/>
  <c r="F23" i="8"/>
  <c r="F24" i="8"/>
  <c r="E24" i="8" s="1"/>
  <c r="F25" i="8"/>
  <c r="F26" i="8"/>
  <c r="F27" i="8"/>
  <c r="F28" i="8"/>
  <c r="E28" i="8" s="1"/>
  <c r="F29" i="8"/>
  <c r="F30" i="8"/>
  <c r="E30" i="8" s="1"/>
  <c r="F31" i="8"/>
  <c r="F32" i="8"/>
  <c r="F33" i="8"/>
  <c r="E33" i="8" s="1"/>
  <c r="F34" i="8"/>
  <c r="E34" i="8" s="1"/>
  <c r="F35" i="8"/>
  <c r="F36" i="8"/>
  <c r="E36" i="8" s="1"/>
  <c r="F37" i="8"/>
  <c r="F38" i="8"/>
  <c r="F39" i="8"/>
  <c r="E39" i="8" s="1"/>
  <c r="F40" i="8"/>
  <c r="E40" i="8" s="1"/>
  <c r="F41" i="8"/>
  <c r="F42" i="8"/>
  <c r="E42" i="8" s="1"/>
  <c r="F43" i="8"/>
  <c r="F44" i="8"/>
  <c r="F45" i="8"/>
  <c r="E45" i="8" s="1"/>
  <c r="F46" i="8"/>
  <c r="E46" i="8" s="1"/>
  <c r="F47" i="8"/>
  <c r="F48" i="8"/>
  <c r="E48" i="8" s="1"/>
  <c r="F49" i="8"/>
  <c r="F50" i="8"/>
  <c r="E9" i="8"/>
  <c r="E11" i="8"/>
  <c r="E27" i="8"/>
  <c r="E2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A12" i="10" s="1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A30" i="10" s="1"/>
  <c r="DG31" i="10"/>
  <c r="DG32" i="10"/>
  <c r="DG33" i="10"/>
  <c r="DG34" i="10"/>
  <c r="DG35" i="10"/>
  <c r="DG36" i="10"/>
  <c r="DA36" i="10" s="1"/>
  <c r="DG37" i="10"/>
  <c r="DG38" i="10"/>
  <c r="DG39" i="10"/>
  <c r="DG40" i="10"/>
  <c r="DG41" i="10"/>
  <c r="DG42" i="10"/>
  <c r="DA42" i="10" s="1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A8" i="10" s="1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C32" i="10"/>
  <c r="DA32" i="10" s="1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A44" i="10" s="1"/>
  <c r="DC45" i="10"/>
  <c r="DC46" i="10"/>
  <c r="DC47" i="10"/>
  <c r="DC48" i="10"/>
  <c r="DC49" i="10"/>
  <c r="DC50" i="10"/>
  <c r="DA50" i="10" s="1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A25" i="10" s="1"/>
  <c r="DB26" i="10"/>
  <c r="DB27" i="10"/>
  <c r="DB28" i="10"/>
  <c r="DB29" i="10"/>
  <c r="DB30" i="10"/>
  <c r="DB31" i="10"/>
  <c r="DA31" i="10" s="1"/>
  <c r="DB32" i="10"/>
  <c r="DB33" i="10"/>
  <c r="DB34" i="10"/>
  <c r="DB35" i="10"/>
  <c r="DB36" i="10"/>
  <c r="DB37" i="10"/>
  <c r="DA37" i="10" s="1"/>
  <c r="DB38" i="10"/>
  <c r="DB39" i="10"/>
  <c r="DB40" i="10"/>
  <c r="DB41" i="10"/>
  <c r="DB42" i="10"/>
  <c r="DB43" i="10"/>
  <c r="DA43" i="10" s="1"/>
  <c r="DB44" i="10"/>
  <c r="DB45" i="10"/>
  <c r="DB46" i="10"/>
  <c r="DB47" i="10"/>
  <c r="DB48" i="10"/>
  <c r="DB49" i="10"/>
  <c r="DA49" i="10" s="1"/>
  <c r="DB50" i="10"/>
  <c r="DA38" i="10"/>
  <c r="DA48" i="10"/>
  <c r="CY34" i="10"/>
  <c r="CR34" i="10" s="1"/>
  <c r="CY46" i="10"/>
  <c r="CW32" i="10"/>
  <c r="CP32" i="10" s="1"/>
  <c r="CU16" i="10"/>
  <c r="CN16" i="10" s="1"/>
  <c r="CU21" i="10"/>
  <c r="CN21" i="10" s="1"/>
  <c r="CS45" i="10"/>
  <c r="CR46" i="10"/>
  <c r="CR50" i="10"/>
  <c r="CP1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F9" i="10" s="1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F21" i="10" s="1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F33" i="10" s="1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F45" i="10" s="1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F13" i="10" s="1"/>
  <c r="CI14" i="10"/>
  <c r="CI15" i="10"/>
  <c r="CI16" i="10"/>
  <c r="CI17" i="10"/>
  <c r="CI18" i="10"/>
  <c r="CI19" i="10"/>
  <c r="CF19" i="10" s="1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F31" i="10" s="1"/>
  <c r="CI32" i="10"/>
  <c r="CI33" i="10"/>
  <c r="CI34" i="10"/>
  <c r="CI35" i="10"/>
  <c r="CI36" i="10"/>
  <c r="CI37" i="10"/>
  <c r="CF37" i="10" s="1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F49" i="10" s="1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G8" i="10"/>
  <c r="CG9" i="10"/>
  <c r="CG10" i="10"/>
  <c r="CG11" i="10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F35" i="10" s="1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F47" i="10" s="1"/>
  <c r="CG48" i="10"/>
  <c r="CG49" i="10"/>
  <c r="CG50" i="10"/>
  <c r="CF11" i="10"/>
  <c r="CF25" i="10"/>
  <c r="CF29" i="10"/>
  <c r="CF41" i="10"/>
  <c r="CF43" i="10"/>
  <c r="CE14" i="10"/>
  <c r="BX14" i="10" s="1"/>
  <c r="CE18" i="10"/>
  <c r="BX18" i="10" s="1"/>
  <c r="CE38" i="10"/>
  <c r="BX38" i="10" s="1"/>
  <c r="CE42" i="10"/>
  <c r="BX42" i="10" s="1"/>
  <c r="CD19" i="10"/>
  <c r="BW19" i="10" s="1"/>
  <c r="CD23" i="10"/>
  <c r="BW23" i="10" s="1"/>
  <c r="CD43" i="10"/>
  <c r="BW43" i="10" s="1"/>
  <c r="CC24" i="10"/>
  <c r="BV24" i="10" s="1"/>
  <c r="CC48" i="10"/>
  <c r="BV48" i="10" s="1"/>
  <c r="CB29" i="10"/>
  <c r="BU29" i="10" s="1"/>
  <c r="BZ15" i="10"/>
  <c r="BS15" i="10" s="1"/>
  <c r="BX37" i="10"/>
  <c r="BX45" i="10"/>
  <c r="BW42" i="10"/>
  <c r="BK8" i="10"/>
  <c r="BK9" i="10"/>
  <c r="BC9" i="10" s="1"/>
  <c r="BK10" i="10"/>
  <c r="BK11" i="10"/>
  <c r="BK12" i="10"/>
  <c r="BK13" i="10"/>
  <c r="BK14" i="10"/>
  <c r="BK15" i="10"/>
  <c r="BC15" i="10" s="1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C27" i="10" s="1"/>
  <c r="I27" i="1" s="1"/>
  <c r="BK28" i="10"/>
  <c r="BK29" i="10"/>
  <c r="BK30" i="10"/>
  <c r="BK31" i="10"/>
  <c r="BK32" i="10"/>
  <c r="BK33" i="10"/>
  <c r="BC33" i="10" s="1"/>
  <c r="BK34" i="10"/>
  <c r="BK35" i="10"/>
  <c r="BK36" i="10"/>
  <c r="BK37" i="10"/>
  <c r="BK38" i="10"/>
  <c r="BK39" i="10"/>
  <c r="BC39" i="10" s="1"/>
  <c r="I39" i="1" s="1"/>
  <c r="BK40" i="10"/>
  <c r="BK41" i="10"/>
  <c r="BK42" i="10"/>
  <c r="BK43" i="10"/>
  <c r="BK44" i="10"/>
  <c r="BK45" i="10"/>
  <c r="BK46" i="10"/>
  <c r="BK47" i="10"/>
  <c r="BK48" i="10"/>
  <c r="BK49" i="10"/>
  <c r="BK50" i="10"/>
  <c r="BD8" i="10"/>
  <c r="BC8" i="10" s="1"/>
  <c r="I8" i="1" s="1"/>
  <c r="BD9" i="10"/>
  <c r="BD10" i="10"/>
  <c r="BC10" i="10" s="1"/>
  <c r="BD11" i="10"/>
  <c r="BD12" i="10"/>
  <c r="BC12" i="10" s="1"/>
  <c r="BD13" i="10"/>
  <c r="BD14" i="10"/>
  <c r="BC14" i="10" s="1"/>
  <c r="I14" i="1" s="1"/>
  <c r="BD15" i="10"/>
  <c r="BD16" i="10"/>
  <c r="BC16" i="10" s="1"/>
  <c r="BD17" i="10"/>
  <c r="BD18" i="10"/>
  <c r="BC18" i="10" s="1"/>
  <c r="BD19" i="10"/>
  <c r="BD20" i="10"/>
  <c r="BC20" i="10" s="1"/>
  <c r="I20" i="1" s="1"/>
  <c r="BD21" i="10"/>
  <c r="BD22" i="10"/>
  <c r="BC22" i="10" s="1"/>
  <c r="BD23" i="10"/>
  <c r="BD24" i="10"/>
  <c r="BC24" i="10" s="1"/>
  <c r="BD25" i="10"/>
  <c r="BD26" i="10"/>
  <c r="BC26" i="10" s="1"/>
  <c r="I26" i="1" s="1"/>
  <c r="BD27" i="10"/>
  <c r="BD28" i="10"/>
  <c r="BC28" i="10" s="1"/>
  <c r="BD29" i="10"/>
  <c r="BD30" i="10"/>
  <c r="BC30" i="10" s="1"/>
  <c r="BD31" i="10"/>
  <c r="BD32" i="10"/>
  <c r="BC32" i="10" s="1"/>
  <c r="I32" i="1" s="1"/>
  <c r="BD33" i="10"/>
  <c r="BD34" i="10"/>
  <c r="BC34" i="10" s="1"/>
  <c r="BD35" i="10"/>
  <c r="BD36" i="10"/>
  <c r="BC36" i="10" s="1"/>
  <c r="BD37" i="10"/>
  <c r="BD38" i="10"/>
  <c r="BC38" i="10" s="1"/>
  <c r="I38" i="1" s="1"/>
  <c r="BD39" i="10"/>
  <c r="BD40" i="10"/>
  <c r="BC40" i="10" s="1"/>
  <c r="BD41" i="10"/>
  <c r="BD42" i="10"/>
  <c r="BC42" i="10" s="1"/>
  <c r="BD43" i="10"/>
  <c r="BD44" i="10"/>
  <c r="BC44" i="10" s="1"/>
  <c r="I44" i="1" s="1"/>
  <c r="BD45" i="10"/>
  <c r="BD46" i="10"/>
  <c r="BC46" i="10" s="1"/>
  <c r="BD47" i="10"/>
  <c r="BD48" i="10"/>
  <c r="BC48" i="10" s="1"/>
  <c r="BD49" i="10"/>
  <c r="BD50" i="10"/>
  <c r="BC50" i="10" s="1"/>
  <c r="I50" i="1" s="1"/>
  <c r="BC11" i="10"/>
  <c r="BC23" i="10"/>
  <c r="I23" i="1" s="1"/>
  <c r="BC29" i="10"/>
  <c r="BC41" i="10"/>
  <c r="I41" i="1" s="1"/>
  <c r="BC45" i="10"/>
  <c r="I45" i="1" s="1"/>
  <c r="BC47" i="10"/>
  <c r="I47" i="1" s="1"/>
  <c r="AY8" i="10"/>
  <c r="CZ8" i="10" s="1"/>
  <c r="CS8" i="10" s="1"/>
  <c r="AY9" i="10"/>
  <c r="CZ9" i="10" s="1"/>
  <c r="CS9" i="10" s="1"/>
  <c r="AY10" i="10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AY35" i="10"/>
  <c r="CZ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AY41" i="10"/>
  <c r="CZ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AY46" i="10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AU35" i="10"/>
  <c r="CY35" i="10" s="1"/>
  <c r="CR35" i="10" s="1"/>
  <c r="AU36" i="10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I50" i="10"/>
  <c r="CV50" i="10" s="1"/>
  <c r="AE8" i="10"/>
  <c r="CU8" i="10" s="1"/>
  <c r="AE9" i="10"/>
  <c r="AE10" i="10"/>
  <c r="CU10" i="10" s="1"/>
  <c r="AE11" i="10"/>
  <c r="AE12" i="10"/>
  <c r="CU12" i="10" s="1"/>
  <c r="AE13" i="10"/>
  <c r="AE14" i="10"/>
  <c r="CU14" i="10" s="1"/>
  <c r="AE15" i="10"/>
  <c r="AE16" i="10"/>
  <c r="AE17" i="10"/>
  <c r="AE18" i="10"/>
  <c r="CU18" i="10" s="1"/>
  <c r="AE19" i="10"/>
  <c r="AE20" i="10"/>
  <c r="CU20" i="10" s="1"/>
  <c r="AE21" i="10"/>
  <c r="AE22" i="10"/>
  <c r="CU22" i="10" s="1"/>
  <c r="AE23" i="10"/>
  <c r="AE24" i="10"/>
  <c r="CU24" i="10" s="1"/>
  <c r="AE25" i="10"/>
  <c r="AE26" i="10"/>
  <c r="CU26" i="10" s="1"/>
  <c r="CN26" i="10" s="1"/>
  <c r="AE27" i="10"/>
  <c r="AE28" i="10"/>
  <c r="CU28" i="10" s="1"/>
  <c r="AE29" i="10"/>
  <c r="AE30" i="10"/>
  <c r="CU30" i="10" s="1"/>
  <c r="AE31" i="10"/>
  <c r="CU31" i="10" s="1"/>
  <c r="AE32" i="10"/>
  <c r="CU32" i="10" s="1"/>
  <c r="AE33" i="10"/>
  <c r="AE34" i="10"/>
  <c r="CU34" i="10" s="1"/>
  <c r="AE35" i="10"/>
  <c r="AE36" i="10"/>
  <c r="CU36" i="10" s="1"/>
  <c r="AE37" i="10"/>
  <c r="AE38" i="10"/>
  <c r="CU38" i="10" s="1"/>
  <c r="AE39" i="10"/>
  <c r="AE40" i="10"/>
  <c r="CU40" i="10" s="1"/>
  <c r="AE41" i="10"/>
  <c r="AE42" i="10"/>
  <c r="CU42" i="10" s="1"/>
  <c r="AE43" i="10"/>
  <c r="AE44" i="10"/>
  <c r="CU44" i="10" s="1"/>
  <c r="AE45" i="10"/>
  <c r="AE46" i="10"/>
  <c r="CU46" i="10" s="1"/>
  <c r="AE47" i="10"/>
  <c r="AE48" i="10"/>
  <c r="CU48" i="10" s="1"/>
  <c r="AE49" i="10"/>
  <c r="AE50" i="10"/>
  <c r="CU50" i="10" s="1"/>
  <c r="CN50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Z16" i="10"/>
  <c r="CE16" i="10" s="1"/>
  <c r="BX16" i="10" s="1"/>
  <c r="Z17" i="10"/>
  <c r="CE17" i="10" s="1"/>
  <c r="BX17" i="10" s="1"/>
  <c r="Z18" i="10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Z38" i="10"/>
  <c r="Z39" i="10"/>
  <c r="CE39" i="10" s="1"/>
  <c r="Z40" i="10"/>
  <c r="CE40" i="10" s="1"/>
  <c r="BX40" i="10" s="1"/>
  <c r="Z41" i="10"/>
  <c r="CE41" i="10" s="1"/>
  <c r="BX41" i="10" s="1"/>
  <c r="Z42" i="10"/>
  <c r="Z43" i="10"/>
  <c r="CE43" i="10" s="1"/>
  <c r="BX43" i="10" s="1"/>
  <c r="Z44" i="10"/>
  <c r="CE44" i="10" s="1"/>
  <c r="BX44" i="10" s="1"/>
  <c r="Z45" i="10"/>
  <c r="CE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V21" i="10"/>
  <c r="CD21" i="10" s="1"/>
  <c r="BW21" i="10" s="1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V43" i="10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F8" i="10"/>
  <c r="F9" i="10"/>
  <c r="BZ9" i="10" s="1"/>
  <c r="BS9" i="10" s="1"/>
  <c r="F10" i="10"/>
  <c r="F11" i="10"/>
  <c r="BZ11" i="10" s="1"/>
  <c r="F12" i="10"/>
  <c r="F13" i="10"/>
  <c r="BZ13" i="10" s="1"/>
  <c r="F14" i="10"/>
  <c r="F15" i="10"/>
  <c r="F16" i="10"/>
  <c r="F17" i="10"/>
  <c r="BZ17" i="10" s="1"/>
  <c r="F18" i="10"/>
  <c r="F19" i="10"/>
  <c r="BZ19" i="10" s="1"/>
  <c r="BS19" i="10" s="1"/>
  <c r="F20" i="10"/>
  <c r="F21" i="10"/>
  <c r="BZ21" i="10" s="1"/>
  <c r="BS21" i="10" s="1"/>
  <c r="F22" i="10"/>
  <c r="F23" i="10"/>
  <c r="BZ23" i="10" s="1"/>
  <c r="F24" i="10"/>
  <c r="F25" i="10"/>
  <c r="BZ25" i="10" s="1"/>
  <c r="F26" i="10"/>
  <c r="F27" i="10"/>
  <c r="BZ27" i="10" s="1"/>
  <c r="BS27" i="10" s="1"/>
  <c r="F28" i="10"/>
  <c r="F29" i="10"/>
  <c r="BZ29" i="10" s="1"/>
  <c r="F30" i="10"/>
  <c r="F31" i="10"/>
  <c r="BZ31" i="10" s="1"/>
  <c r="BS31" i="10" s="1"/>
  <c r="F32" i="10"/>
  <c r="F33" i="10"/>
  <c r="BZ33" i="10" s="1"/>
  <c r="F34" i="10"/>
  <c r="F35" i="10"/>
  <c r="BZ35" i="10" s="1"/>
  <c r="F36" i="10"/>
  <c r="F37" i="10"/>
  <c r="BZ37" i="10" s="1"/>
  <c r="F38" i="10"/>
  <c r="F39" i="10"/>
  <c r="BZ39" i="10" s="1"/>
  <c r="BS39" i="10" s="1"/>
  <c r="F40" i="10"/>
  <c r="F41" i="10"/>
  <c r="BZ41" i="10" s="1"/>
  <c r="F42" i="10"/>
  <c r="F43" i="10"/>
  <c r="BZ43" i="10" s="1"/>
  <c r="BS43" i="10" s="1"/>
  <c r="F44" i="10"/>
  <c r="F45" i="10"/>
  <c r="BZ45" i="10" s="1"/>
  <c r="BS45" i="10" s="1"/>
  <c r="F46" i="10"/>
  <c r="F47" i="10"/>
  <c r="BZ47" i="10" s="1"/>
  <c r="F48" i="10"/>
  <c r="F49" i="10"/>
  <c r="BZ49" i="10" s="1"/>
  <c r="F50" i="10"/>
  <c r="E41" i="10"/>
  <c r="AP8" i="1"/>
  <c r="AP9" i="1"/>
  <c r="AP10" i="1"/>
  <c r="AP11" i="1"/>
  <c r="AP13" i="1"/>
  <c r="AP14" i="1"/>
  <c r="AP15" i="1"/>
  <c r="AP16" i="1"/>
  <c r="AP17" i="1"/>
  <c r="AP19" i="1"/>
  <c r="AP20" i="1"/>
  <c r="AP21" i="1"/>
  <c r="AP22" i="1"/>
  <c r="AP23" i="1"/>
  <c r="AP25" i="1"/>
  <c r="AP26" i="1"/>
  <c r="AP27" i="1"/>
  <c r="AP28" i="1"/>
  <c r="AP29" i="1"/>
  <c r="AP31" i="1"/>
  <c r="AP32" i="1"/>
  <c r="AP33" i="1"/>
  <c r="AP34" i="1"/>
  <c r="AP35" i="1"/>
  <c r="AP37" i="1"/>
  <c r="AP38" i="1"/>
  <c r="AP39" i="1"/>
  <c r="AP40" i="1"/>
  <c r="AP41" i="1"/>
  <c r="AP43" i="1"/>
  <c r="AP44" i="1"/>
  <c r="AP45" i="1"/>
  <c r="AP46" i="1"/>
  <c r="AP47" i="1"/>
  <c r="AP49" i="1"/>
  <c r="AP5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N8" i="1"/>
  <c r="AN9" i="1"/>
  <c r="AN10" i="1"/>
  <c r="AN11" i="1"/>
  <c r="AN12" i="1"/>
  <c r="AN13" i="1"/>
  <c r="AN14" i="1"/>
  <c r="AN15" i="1"/>
  <c r="AQ15" i="1" s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Q27" i="1" s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Q39" i="1" s="1"/>
  <c r="AN40" i="1"/>
  <c r="AN41" i="1"/>
  <c r="AN42" i="1"/>
  <c r="AN43" i="1"/>
  <c r="AN44" i="1"/>
  <c r="AN45" i="1"/>
  <c r="AN46" i="1"/>
  <c r="AN47" i="1"/>
  <c r="AN48" i="1"/>
  <c r="AN49" i="1"/>
  <c r="AN50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A8" i="1"/>
  <c r="AA9" i="1"/>
  <c r="AA11" i="1"/>
  <c r="AA12" i="1"/>
  <c r="AA13" i="1"/>
  <c r="AA14" i="1"/>
  <c r="AA15" i="1"/>
  <c r="AA17" i="1"/>
  <c r="AA18" i="1"/>
  <c r="AA19" i="1"/>
  <c r="AA20" i="1"/>
  <c r="AA21" i="1"/>
  <c r="AA23" i="1"/>
  <c r="AA24" i="1"/>
  <c r="AA25" i="1"/>
  <c r="AA26" i="1"/>
  <c r="AA27" i="1"/>
  <c r="AA29" i="1"/>
  <c r="AA30" i="1"/>
  <c r="AA31" i="1"/>
  <c r="AA32" i="1"/>
  <c r="AA33" i="1"/>
  <c r="AA35" i="1"/>
  <c r="AA36" i="1"/>
  <c r="AA37" i="1"/>
  <c r="AA38" i="1"/>
  <c r="AA39" i="1"/>
  <c r="AA41" i="1"/>
  <c r="AA42" i="1"/>
  <c r="AA43" i="1"/>
  <c r="AA44" i="1"/>
  <c r="AA45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S43" i="1" s="1"/>
  <c r="T44" i="1"/>
  <c r="T45" i="1"/>
  <c r="T46" i="1"/>
  <c r="T47" i="1"/>
  <c r="T48" i="1"/>
  <c r="T49" i="1"/>
  <c r="T5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9" i="1"/>
  <c r="I10" i="1"/>
  <c r="I11" i="1"/>
  <c r="I12" i="1"/>
  <c r="I15" i="1"/>
  <c r="I16" i="1"/>
  <c r="I18" i="1"/>
  <c r="I22" i="1"/>
  <c r="I24" i="1"/>
  <c r="I28" i="1"/>
  <c r="I29" i="1"/>
  <c r="I30" i="1"/>
  <c r="I33" i="1"/>
  <c r="I34" i="1"/>
  <c r="I36" i="1"/>
  <c r="I40" i="1"/>
  <c r="I42" i="1"/>
  <c r="I46" i="1"/>
  <c r="I4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S49" i="1" l="1"/>
  <c r="S37" i="1"/>
  <c r="S25" i="1"/>
  <c r="AB25" i="1" s="1"/>
  <c r="S13" i="1"/>
  <c r="AQ45" i="1"/>
  <c r="AQ33" i="1"/>
  <c r="AQ21" i="1"/>
  <c r="AQ9" i="1"/>
  <c r="AQ47" i="1"/>
  <c r="AQ41" i="1"/>
  <c r="AQ35" i="1"/>
  <c r="AQ29" i="1"/>
  <c r="AK30" i="1"/>
  <c r="AK18" i="1"/>
  <c r="AK37" i="1"/>
  <c r="AK19" i="1"/>
  <c r="AK20" i="1"/>
  <c r="AQ49" i="1"/>
  <c r="AQ43" i="1"/>
  <c r="AQ37" i="1"/>
  <c r="AQ31" i="1"/>
  <c r="AQ25" i="1"/>
  <c r="AQ19" i="1"/>
  <c r="AQ13" i="1"/>
  <c r="E29" i="10"/>
  <c r="D11" i="8"/>
  <c r="D41" i="8"/>
  <c r="D36" i="3"/>
  <c r="D30" i="3"/>
  <c r="D12" i="3"/>
  <c r="CY36" i="10"/>
  <c r="CR36" i="10" s="1"/>
  <c r="AD36" i="10"/>
  <c r="AK36" i="1"/>
  <c r="AK25" i="1"/>
  <c r="AK27" i="1"/>
  <c r="E39" i="10"/>
  <c r="E27" i="10"/>
  <c r="D44" i="3"/>
  <c r="CY12" i="10"/>
  <c r="CR12" i="10" s="1"/>
  <c r="AD12" i="10"/>
  <c r="AK42" i="1"/>
  <c r="AK24" i="1"/>
  <c r="AK49" i="1"/>
  <c r="AK33" i="1"/>
  <c r="AK35" i="1"/>
  <c r="S50" i="1"/>
  <c r="AB50" i="1" s="1"/>
  <c r="S44" i="1"/>
  <c r="AB44" i="1" s="1"/>
  <c r="S38" i="1"/>
  <c r="AB38" i="1" s="1"/>
  <c r="S32" i="1"/>
  <c r="AB32" i="1" s="1"/>
  <c r="S26" i="1"/>
  <c r="S20" i="1"/>
  <c r="AB20" i="1" s="1"/>
  <c r="S14" i="1"/>
  <c r="AB14" i="1" s="1"/>
  <c r="S8" i="1"/>
  <c r="S45" i="1"/>
  <c r="AB45" i="1" s="1"/>
  <c r="S39" i="1"/>
  <c r="AB39" i="1" s="1"/>
  <c r="AC39" i="1" s="1"/>
  <c r="S33" i="1"/>
  <c r="S27" i="1"/>
  <c r="AB27" i="1" s="1"/>
  <c r="AC27" i="1" s="1"/>
  <c r="S21" i="1"/>
  <c r="AB21" i="1" s="1"/>
  <c r="S15" i="1"/>
  <c r="AB15" i="1" s="1"/>
  <c r="AM15" i="1" s="1"/>
  <c r="S9" i="1"/>
  <c r="AB9" i="1" s="1"/>
  <c r="S48" i="1"/>
  <c r="AB48" i="1" s="1"/>
  <c r="S42" i="1"/>
  <c r="S36" i="1"/>
  <c r="AB36" i="1" s="1"/>
  <c r="S30" i="1"/>
  <c r="AB30" i="1" s="1"/>
  <c r="S24" i="1"/>
  <c r="AB24" i="1" s="1"/>
  <c r="S18" i="1"/>
  <c r="AB18" i="1" s="1"/>
  <c r="S12" i="1"/>
  <c r="AB12" i="1" s="1"/>
  <c r="S31" i="1"/>
  <c r="S19" i="1"/>
  <c r="AQ23" i="1"/>
  <c r="AQ17" i="1"/>
  <c r="AQ11" i="1"/>
  <c r="AP48" i="1"/>
  <c r="AQ48" i="1" s="1"/>
  <c r="AP42" i="1"/>
  <c r="AQ42" i="1" s="1"/>
  <c r="AP36" i="1"/>
  <c r="AQ36" i="1" s="1"/>
  <c r="AP30" i="1"/>
  <c r="AQ30" i="1" s="1"/>
  <c r="AP24" i="1"/>
  <c r="AQ24" i="1" s="1"/>
  <c r="AP18" i="1"/>
  <c r="AQ18" i="1" s="1"/>
  <c r="AP12" i="1"/>
  <c r="AQ12" i="1" s="1"/>
  <c r="E17" i="10"/>
  <c r="AB42" i="1"/>
  <c r="AK48" i="1"/>
  <c r="AK12" i="1"/>
  <c r="AK13" i="1"/>
  <c r="AK26" i="1"/>
  <c r="E15" i="10"/>
  <c r="CF46" i="10"/>
  <c r="CF40" i="10"/>
  <c r="CF34" i="10"/>
  <c r="CF28" i="10"/>
  <c r="CF22" i="10"/>
  <c r="CF16" i="10"/>
  <c r="CF10" i="10"/>
  <c r="DA24" i="10"/>
  <c r="DA18" i="10"/>
  <c r="BW20" i="10"/>
  <c r="BW14" i="10"/>
  <c r="BW8" i="10"/>
  <c r="BX39" i="10"/>
  <c r="BX33" i="10"/>
  <c r="BX27" i="10"/>
  <c r="BX21" i="10"/>
  <c r="BX15" i="10"/>
  <c r="CN48" i="10"/>
  <c r="CN36" i="10"/>
  <c r="CN24" i="10"/>
  <c r="CN12" i="10"/>
  <c r="CO49" i="10"/>
  <c r="CO43" i="10"/>
  <c r="CO37" i="10"/>
  <c r="CO31" i="10"/>
  <c r="CO25" i="10"/>
  <c r="CO19" i="10"/>
  <c r="CO13" i="10"/>
  <c r="CP50" i="10"/>
  <c r="CP44" i="10"/>
  <c r="CP38" i="10"/>
  <c r="CP26" i="10"/>
  <c r="CP14" i="10"/>
  <c r="CQ45" i="10"/>
  <c r="CQ39" i="10"/>
  <c r="CQ27" i="10"/>
  <c r="CQ21" i="10"/>
  <c r="CQ15" i="10"/>
  <c r="CQ9" i="10"/>
  <c r="CR40" i="10"/>
  <c r="CR28" i="10"/>
  <c r="CR16" i="10"/>
  <c r="CR10" i="10"/>
  <c r="CS41" i="10"/>
  <c r="CS35" i="10"/>
  <c r="CS29" i="10"/>
  <c r="CS23" i="10"/>
  <c r="CS11" i="10"/>
  <c r="BC49" i="10"/>
  <c r="I49" i="1" s="1"/>
  <c r="BC43" i="10"/>
  <c r="I43" i="1" s="1"/>
  <c r="BC37" i="10"/>
  <c r="I37" i="1" s="1"/>
  <c r="BC31" i="10"/>
  <c r="I31" i="1" s="1"/>
  <c r="BC25" i="10"/>
  <c r="I25" i="1" s="1"/>
  <c r="BC19" i="10"/>
  <c r="I19" i="1" s="1"/>
  <c r="BC13" i="10"/>
  <c r="I13" i="1" s="1"/>
  <c r="T49" i="8"/>
  <c r="T43" i="8"/>
  <c r="T37" i="8"/>
  <c r="T31" i="8"/>
  <c r="T25" i="8"/>
  <c r="T19" i="8"/>
  <c r="T13" i="8"/>
  <c r="T50" i="8"/>
  <c r="T44" i="8"/>
  <c r="T32" i="8"/>
  <c r="T26" i="8"/>
  <c r="T20" i="8"/>
  <c r="D20" i="8" s="1"/>
  <c r="T8" i="8"/>
  <c r="D8" i="8" s="1"/>
  <c r="AX49" i="8"/>
  <c r="AX43" i="8"/>
  <c r="AX37" i="8"/>
  <c r="AX31" i="8"/>
  <c r="AX25" i="8"/>
  <c r="AX19" i="8"/>
  <c r="AX13" i="8"/>
  <c r="AX50" i="8"/>
  <c r="AX32" i="8"/>
  <c r="AX14" i="8"/>
  <c r="D14" i="8" s="1"/>
  <c r="CB50" i="8"/>
  <c r="CB44" i="8"/>
  <c r="D44" i="8" s="1"/>
  <c r="CB38" i="8"/>
  <c r="CB32" i="8"/>
  <c r="CB26" i="8"/>
  <c r="CB20" i="8"/>
  <c r="CB14" i="8"/>
  <c r="CB8" i="8"/>
  <c r="CB45" i="8"/>
  <c r="CB39" i="8"/>
  <c r="CB33" i="8"/>
  <c r="CB27" i="8"/>
  <c r="CB21" i="8"/>
  <c r="D21" i="8" s="1"/>
  <c r="CB15" i="8"/>
  <c r="CB9" i="8"/>
  <c r="DF50" i="8"/>
  <c r="DF44" i="8"/>
  <c r="DF38" i="8"/>
  <c r="DF32" i="8"/>
  <c r="DF26" i="8"/>
  <c r="D26" i="8" s="1"/>
  <c r="DF20" i="8"/>
  <c r="DF14" i="8"/>
  <c r="DF8" i="8"/>
  <c r="DF45" i="8"/>
  <c r="DF39" i="8"/>
  <c r="D39" i="8" s="1"/>
  <c r="DF33" i="8"/>
  <c r="D33" i="8" s="1"/>
  <c r="DF27" i="8"/>
  <c r="DF21" i="8"/>
  <c r="DF15" i="8"/>
  <c r="DF9" i="8"/>
  <c r="AD30" i="10"/>
  <c r="CF50" i="10"/>
  <c r="CF44" i="10"/>
  <c r="CF38" i="10"/>
  <c r="CF32" i="10"/>
  <c r="CF26" i="10"/>
  <c r="CF20" i="10"/>
  <c r="CF14" i="10"/>
  <c r="CF8" i="10"/>
  <c r="CF39" i="10"/>
  <c r="CF27" i="10"/>
  <c r="CF15" i="10"/>
  <c r="D33" i="3"/>
  <c r="D9" i="3"/>
  <c r="BC35" i="10"/>
  <c r="I35" i="1" s="1"/>
  <c r="BC17" i="10"/>
  <c r="I17" i="1" s="1"/>
  <c r="CV30" i="10"/>
  <c r="CO30" i="10" s="1"/>
  <c r="DF42" i="8"/>
  <c r="DF36" i="8"/>
  <c r="DF30" i="8"/>
  <c r="DF24" i="8"/>
  <c r="DF18" i="8"/>
  <c r="DF12" i="8"/>
  <c r="D12" i="8" s="1"/>
  <c r="D50" i="3"/>
  <c r="D20" i="3"/>
  <c r="D14" i="3"/>
  <c r="T47" i="8"/>
  <c r="D47" i="8" s="1"/>
  <c r="T41" i="8"/>
  <c r="T35" i="8"/>
  <c r="D35" i="8" s="1"/>
  <c r="T29" i="8"/>
  <c r="T23" i="8"/>
  <c r="D23" i="8" s="1"/>
  <c r="T17" i="8"/>
  <c r="D17" i="8" s="1"/>
  <c r="T11" i="8"/>
  <c r="AX11" i="8"/>
  <c r="BM47" i="8"/>
  <c r="BM41" i="8"/>
  <c r="BM35" i="8"/>
  <c r="BM29" i="8"/>
  <c r="D29" i="8" s="1"/>
  <c r="BM23" i="8"/>
  <c r="BM17" i="8"/>
  <c r="BM11" i="8"/>
  <c r="BM48" i="8"/>
  <c r="D48" i="8" s="1"/>
  <c r="BM42" i="8"/>
  <c r="D42" i="8" s="1"/>
  <c r="BM36" i="8"/>
  <c r="D36" i="8" s="1"/>
  <c r="BM30" i="8"/>
  <c r="D30" i="8" s="1"/>
  <c r="BM24" i="8"/>
  <c r="BM18" i="8"/>
  <c r="BM12" i="8"/>
  <c r="DZ48" i="8"/>
  <c r="DZ42" i="8"/>
  <c r="DZ36" i="8"/>
  <c r="DZ30" i="8"/>
  <c r="DZ24" i="8"/>
  <c r="DZ18" i="8"/>
  <c r="DZ12" i="8"/>
  <c r="D49" i="3"/>
  <c r="D43" i="3"/>
  <c r="D37" i="3"/>
  <c r="D31" i="3"/>
  <c r="D25" i="3"/>
  <c r="D19" i="3"/>
  <c r="D13" i="3"/>
  <c r="AF18" i="5"/>
  <c r="G18" i="5" s="1"/>
  <c r="BD20" i="5"/>
  <c r="J20" i="5" s="1"/>
  <c r="F36" i="5"/>
  <c r="D36" i="5" s="1"/>
  <c r="CR24" i="5"/>
  <c r="O24" i="5" s="1"/>
  <c r="AV18" i="5"/>
  <c r="I18" i="5" s="1"/>
  <c r="X49" i="5"/>
  <c r="E49" i="5" s="1"/>
  <c r="X25" i="5"/>
  <c r="E25" i="5" s="1"/>
  <c r="X13" i="5"/>
  <c r="E13" i="5" s="1"/>
  <c r="X32" i="5"/>
  <c r="E32" i="5" s="1"/>
  <c r="X39" i="5"/>
  <c r="E39" i="5" s="1"/>
  <c r="X33" i="5"/>
  <c r="E33" i="5" s="1"/>
  <c r="AF47" i="5"/>
  <c r="G47" i="5" s="1"/>
  <c r="AF41" i="5"/>
  <c r="G41" i="5" s="1"/>
  <c r="AF35" i="5"/>
  <c r="G35" i="5" s="1"/>
  <c r="AF29" i="5"/>
  <c r="G29" i="5" s="1"/>
  <c r="AF23" i="5"/>
  <c r="G23" i="5" s="1"/>
  <c r="AF17" i="5"/>
  <c r="G17" i="5" s="1"/>
  <c r="AF11" i="5"/>
  <c r="G11" i="5" s="1"/>
  <c r="AF48" i="5"/>
  <c r="G48" i="5" s="1"/>
  <c r="F48" i="5" s="1"/>
  <c r="D48" i="5" s="1"/>
  <c r="AF42" i="5"/>
  <c r="G42" i="5" s="1"/>
  <c r="AF36" i="5"/>
  <c r="G36" i="5" s="1"/>
  <c r="AF30" i="5"/>
  <c r="G30" i="5" s="1"/>
  <c r="AF24" i="5"/>
  <c r="G24" i="5" s="1"/>
  <c r="F24" i="5" s="1"/>
  <c r="D24" i="5" s="1"/>
  <c r="AF12" i="5"/>
  <c r="G12" i="5" s="1"/>
  <c r="AF50" i="5"/>
  <c r="G50" i="5" s="1"/>
  <c r="F50" i="5" s="1"/>
  <c r="AF38" i="5"/>
  <c r="G38" i="5" s="1"/>
  <c r="F38" i="5" s="1"/>
  <c r="D38" i="5" s="1"/>
  <c r="AF26" i="5"/>
  <c r="G26" i="5" s="1"/>
  <c r="AF14" i="5"/>
  <c r="G14" i="5" s="1"/>
  <c r="AF40" i="5"/>
  <c r="G40" i="5" s="1"/>
  <c r="AF28" i="5"/>
  <c r="G28" i="5" s="1"/>
  <c r="AF16" i="5"/>
  <c r="G16" i="5" s="1"/>
  <c r="AN46" i="5"/>
  <c r="H46" i="5" s="1"/>
  <c r="AN40" i="5"/>
  <c r="H40" i="5" s="1"/>
  <c r="AN28" i="5"/>
  <c r="H28" i="5" s="1"/>
  <c r="AN16" i="5"/>
  <c r="H16" i="5" s="1"/>
  <c r="AN10" i="5"/>
  <c r="H10" i="5" s="1"/>
  <c r="CR36" i="5"/>
  <c r="O36" i="5" s="1"/>
  <c r="CR30" i="5"/>
  <c r="O30" i="5" s="1"/>
  <c r="CR18" i="5"/>
  <c r="O18" i="5" s="1"/>
  <c r="AV48" i="5"/>
  <c r="I48" i="5" s="1"/>
  <c r="AV42" i="5"/>
  <c r="I42" i="5" s="1"/>
  <c r="AV30" i="5"/>
  <c r="I30" i="5" s="1"/>
  <c r="AV24" i="5"/>
  <c r="I24" i="5" s="1"/>
  <c r="AV12" i="5"/>
  <c r="I12" i="5" s="1"/>
  <c r="BD49" i="5"/>
  <c r="J49" i="5" s="1"/>
  <c r="BD43" i="5"/>
  <c r="J43" i="5" s="1"/>
  <c r="BD37" i="5"/>
  <c r="J37" i="5" s="1"/>
  <c r="BD31" i="5"/>
  <c r="J31" i="5" s="1"/>
  <c r="BD25" i="5"/>
  <c r="J25" i="5" s="1"/>
  <c r="BD19" i="5"/>
  <c r="J19" i="5" s="1"/>
  <c r="BD13" i="5"/>
  <c r="J13" i="5" s="1"/>
  <c r="BD38" i="5"/>
  <c r="J38" i="5" s="1"/>
  <c r="BD32" i="5"/>
  <c r="J32" i="5" s="1"/>
  <c r="BD8" i="5"/>
  <c r="J8" i="5" s="1"/>
  <c r="BL34" i="5"/>
  <c r="K34" i="5" s="1"/>
  <c r="BL22" i="5"/>
  <c r="K22" i="5" s="1"/>
  <c r="BL10" i="5"/>
  <c r="K10" i="5" s="1"/>
  <c r="BT49" i="5"/>
  <c r="L49" i="5" s="1"/>
  <c r="BT43" i="5"/>
  <c r="L43" i="5" s="1"/>
  <c r="BT37" i="5"/>
  <c r="L37" i="5" s="1"/>
  <c r="BT31" i="5"/>
  <c r="L31" i="5" s="1"/>
  <c r="BT25" i="5"/>
  <c r="L25" i="5" s="1"/>
  <c r="BT19" i="5"/>
  <c r="L19" i="5" s="1"/>
  <c r="BT13" i="5"/>
  <c r="L13" i="5" s="1"/>
  <c r="BT50" i="5"/>
  <c r="L50" i="5" s="1"/>
  <c r="BT44" i="5"/>
  <c r="L44" i="5" s="1"/>
  <c r="BT38" i="5"/>
  <c r="L38" i="5" s="1"/>
  <c r="BT32" i="5"/>
  <c r="L32" i="5" s="1"/>
  <c r="BT26" i="5"/>
  <c r="L26" i="5" s="1"/>
  <c r="BT20" i="5"/>
  <c r="L20" i="5" s="1"/>
  <c r="BT14" i="5"/>
  <c r="L14" i="5" s="1"/>
  <c r="BT8" i="5"/>
  <c r="L8" i="5" s="1"/>
  <c r="BT46" i="5"/>
  <c r="L46" i="5" s="1"/>
  <c r="BT40" i="5"/>
  <c r="L40" i="5" s="1"/>
  <c r="BT34" i="5"/>
  <c r="L34" i="5" s="1"/>
  <c r="BT28" i="5"/>
  <c r="L28" i="5" s="1"/>
  <c r="BT22" i="5"/>
  <c r="L22" i="5" s="1"/>
  <c r="BT16" i="5"/>
  <c r="L16" i="5" s="1"/>
  <c r="BT10" i="5"/>
  <c r="L10" i="5" s="1"/>
  <c r="BT42" i="5"/>
  <c r="L42" i="5" s="1"/>
  <c r="BT18" i="5"/>
  <c r="L18" i="5" s="1"/>
  <c r="D45" i="9"/>
  <c r="AV45" i="4" s="1"/>
  <c r="D45" i="4" s="1"/>
  <c r="D39" i="9"/>
  <c r="AV39" i="4" s="1"/>
  <c r="D39" i="4" s="1"/>
  <c r="D33" i="9"/>
  <c r="AV33" i="4" s="1"/>
  <c r="D33" i="4" s="1"/>
  <c r="D27" i="9"/>
  <c r="AV27" i="4" s="1"/>
  <c r="D27" i="4" s="1"/>
  <c r="D21" i="9"/>
  <c r="AV21" i="4" s="1"/>
  <c r="D21" i="4" s="1"/>
  <c r="D15" i="9"/>
  <c r="AV15" i="4" s="1"/>
  <c r="D15" i="4" s="1"/>
  <c r="D9" i="9"/>
  <c r="AV9" i="4" s="1"/>
  <c r="D9" i="4" s="1"/>
  <c r="D46" i="9"/>
  <c r="AV46" i="4" s="1"/>
  <c r="D40" i="9"/>
  <c r="AV40" i="4" s="1"/>
  <c r="D34" i="9"/>
  <c r="AV34" i="4" s="1"/>
  <c r="D34" i="4" s="1"/>
  <c r="D28" i="9"/>
  <c r="AV28" i="4" s="1"/>
  <c r="D28" i="4" s="1"/>
  <c r="D22" i="9"/>
  <c r="AV22" i="4" s="1"/>
  <c r="D16" i="9"/>
  <c r="AV16" i="4" s="1"/>
  <c r="D10" i="9"/>
  <c r="AV10" i="4" s="1"/>
  <c r="D47" i="9"/>
  <c r="AV47" i="4" s="1"/>
  <c r="D47" i="4" s="1"/>
  <c r="D41" i="9"/>
  <c r="AV41" i="4" s="1"/>
  <c r="D41" i="4" s="1"/>
  <c r="D35" i="9"/>
  <c r="AV35" i="4" s="1"/>
  <c r="D35" i="4" s="1"/>
  <c r="D29" i="9"/>
  <c r="AV29" i="4" s="1"/>
  <c r="D29" i="4" s="1"/>
  <c r="D23" i="9"/>
  <c r="AV23" i="4" s="1"/>
  <c r="D23" i="4" s="1"/>
  <c r="D17" i="9"/>
  <c r="AV17" i="4" s="1"/>
  <c r="D17" i="4" s="1"/>
  <c r="D11" i="9"/>
  <c r="AV11" i="4" s="1"/>
  <c r="D11" i="4" s="1"/>
  <c r="D48" i="9"/>
  <c r="AV48" i="4" s="1"/>
  <c r="D48" i="4" s="1"/>
  <c r="D42" i="9"/>
  <c r="AV42" i="4" s="1"/>
  <c r="D42" i="4" s="1"/>
  <c r="D36" i="9"/>
  <c r="AV36" i="4" s="1"/>
  <c r="D36" i="4" s="1"/>
  <c r="D30" i="9"/>
  <c r="AV30" i="4" s="1"/>
  <c r="D30" i="4" s="1"/>
  <c r="D24" i="9"/>
  <c r="AV24" i="4" s="1"/>
  <c r="D24" i="4" s="1"/>
  <c r="D18" i="9"/>
  <c r="AV18" i="4" s="1"/>
  <c r="D18" i="4" s="1"/>
  <c r="D12" i="9"/>
  <c r="AV12" i="4" s="1"/>
  <c r="D12" i="4" s="1"/>
  <c r="D49" i="9"/>
  <c r="AV49" i="4" s="1"/>
  <c r="D49" i="4" s="1"/>
  <c r="D43" i="9"/>
  <c r="AV43" i="4" s="1"/>
  <c r="D43" i="4" s="1"/>
  <c r="D37" i="9"/>
  <c r="AV37" i="4" s="1"/>
  <c r="D37" i="4" s="1"/>
  <c r="D31" i="9"/>
  <c r="AV31" i="4" s="1"/>
  <c r="D31" i="4" s="1"/>
  <c r="D25" i="9"/>
  <c r="AV25" i="4" s="1"/>
  <c r="D25" i="4" s="1"/>
  <c r="D19" i="9"/>
  <c r="AV19" i="4" s="1"/>
  <c r="D19" i="4" s="1"/>
  <c r="D13" i="9"/>
  <c r="AV13" i="4" s="1"/>
  <c r="D13" i="4" s="1"/>
  <c r="D50" i="9"/>
  <c r="AV50" i="4" s="1"/>
  <c r="D50" i="4" s="1"/>
  <c r="D44" i="9"/>
  <c r="AV44" i="4" s="1"/>
  <c r="D44" i="4" s="1"/>
  <c r="D38" i="9"/>
  <c r="AV38" i="4" s="1"/>
  <c r="D38" i="4" s="1"/>
  <c r="D32" i="9"/>
  <c r="AV32" i="4" s="1"/>
  <c r="D32" i="4" s="1"/>
  <c r="D26" i="9"/>
  <c r="AV26" i="4" s="1"/>
  <c r="D26" i="4" s="1"/>
  <c r="D20" i="9"/>
  <c r="AV20" i="4" s="1"/>
  <c r="D20" i="4" s="1"/>
  <c r="D14" i="9"/>
  <c r="AV14" i="4" s="1"/>
  <c r="D14" i="4" s="1"/>
  <c r="D8" i="9"/>
  <c r="AV8" i="4" s="1"/>
  <c r="D8" i="4" s="1"/>
  <c r="P50" i="5"/>
  <c r="P46" i="5"/>
  <c r="P34" i="5"/>
  <c r="P28" i="5"/>
  <c r="CB48" i="5"/>
  <c r="M48" i="5" s="1"/>
  <c r="CB42" i="5"/>
  <c r="M42" i="5" s="1"/>
  <c r="CB36" i="5"/>
  <c r="M36" i="5" s="1"/>
  <c r="CB30" i="5"/>
  <c r="M30" i="5" s="1"/>
  <c r="CB24" i="5"/>
  <c r="M24" i="5" s="1"/>
  <c r="CB18" i="5"/>
  <c r="M18" i="5" s="1"/>
  <c r="CB12" i="5"/>
  <c r="M12" i="5" s="1"/>
  <c r="CB50" i="5"/>
  <c r="M50" i="5" s="1"/>
  <c r="CB32" i="5"/>
  <c r="M32" i="5" s="1"/>
  <c r="CB20" i="5"/>
  <c r="M20" i="5" s="1"/>
  <c r="CB14" i="5"/>
  <c r="M14" i="5" s="1"/>
  <c r="P37" i="5"/>
  <c r="BD45" i="5"/>
  <c r="J45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BD46" i="5"/>
  <c r="J46" i="5" s="1"/>
  <c r="BD40" i="5"/>
  <c r="J40" i="5" s="1"/>
  <c r="BD34" i="5"/>
  <c r="J34" i="5" s="1"/>
  <c r="BD28" i="5"/>
  <c r="J28" i="5" s="1"/>
  <c r="BD22" i="5"/>
  <c r="J22" i="5" s="1"/>
  <c r="F22" i="5" s="1"/>
  <c r="D22" i="5" s="1"/>
  <c r="BD16" i="5"/>
  <c r="J16" i="5" s="1"/>
  <c r="BD10" i="5"/>
  <c r="J10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BD50" i="5"/>
  <c r="J50" i="5" s="1"/>
  <c r="BD26" i="5"/>
  <c r="J26" i="5" s="1"/>
  <c r="F26" i="5" s="1"/>
  <c r="D26" i="5" s="1"/>
  <c r="BD14" i="5"/>
  <c r="J14" i="5" s="1"/>
  <c r="BL45" i="5"/>
  <c r="K45" i="5" s="1"/>
  <c r="BL39" i="5"/>
  <c r="K39" i="5" s="1"/>
  <c r="BL33" i="5"/>
  <c r="K33" i="5" s="1"/>
  <c r="BL27" i="5"/>
  <c r="K27" i="5" s="1"/>
  <c r="BL21" i="5"/>
  <c r="K21" i="5" s="1"/>
  <c r="BL15" i="5"/>
  <c r="K15" i="5" s="1"/>
  <c r="BL9" i="5"/>
  <c r="K9" i="5" s="1"/>
  <c r="BT45" i="5"/>
  <c r="L45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X47" i="5"/>
  <c r="E47" i="5" s="1"/>
  <c r="X41" i="5"/>
  <c r="E41" i="5" s="1"/>
  <c r="X35" i="5"/>
  <c r="E35" i="5" s="1"/>
  <c r="X29" i="5"/>
  <c r="E29" i="5" s="1"/>
  <c r="X23" i="5"/>
  <c r="E23" i="5" s="1"/>
  <c r="X17" i="5"/>
  <c r="E17" i="5" s="1"/>
  <c r="X11" i="5"/>
  <c r="E11" i="5" s="1"/>
  <c r="X48" i="5"/>
  <c r="E48" i="5" s="1"/>
  <c r="X36" i="5"/>
  <c r="E36" i="5" s="1"/>
  <c r="X30" i="5"/>
  <c r="E30" i="5" s="1"/>
  <c r="X24" i="5"/>
  <c r="E24" i="5" s="1"/>
  <c r="X37" i="5"/>
  <c r="E37" i="5" s="1"/>
  <c r="X19" i="5"/>
  <c r="E19" i="5" s="1"/>
  <c r="X26" i="5"/>
  <c r="E26" i="5" s="1"/>
  <c r="X8" i="5"/>
  <c r="E8" i="5" s="1"/>
  <c r="X40" i="5"/>
  <c r="E40" i="5" s="1"/>
  <c r="CJ47" i="5"/>
  <c r="N47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CJ48" i="5"/>
  <c r="N48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J49" i="5"/>
  <c r="N49" i="5" s="1"/>
  <c r="CJ43" i="5"/>
  <c r="N43" i="5" s="1"/>
  <c r="CJ37" i="5"/>
  <c r="N37" i="5" s="1"/>
  <c r="CJ31" i="5"/>
  <c r="N31" i="5" s="1"/>
  <c r="CJ50" i="5"/>
  <c r="N50" i="5" s="1"/>
  <c r="CJ44" i="5"/>
  <c r="N44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CJ46" i="5"/>
  <c r="N46" i="5" s="1"/>
  <c r="CJ34" i="5"/>
  <c r="N34" i="5" s="1"/>
  <c r="CJ28" i="5"/>
  <c r="N28" i="5" s="1"/>
  <c r="CJ10" i="5"/>
  <c r="N10" i="5" s="1"/>
  <c r="X15" i="5"/>
  <c r="E15" i="5" s="1"/>
  <c r="X38" i="5"/>
  <c r="E38" i="5" s="1"/>
  <c r="AN45" i="5"/>
  <c r="H45" i="5" s="1"/>
  <c r="AN39" i="5"/>
  <c r="H39" i="5" s="1"/>
  <c r="AN33" i="5"/>
  <c r="H33" i="5" s="1"/>
  <c r="AN27" i="5"/>
  <c r="H27" i="5" s="1"/>
  <c r="AN21" i="5"/>
  <c r="H21" i="5" s="1"/>
  <c r="AN15" i="5"/>
  <c r="H15" i="5" s="1"/>
  <c r="AN9" i="5"/>
  <c r="H9" i="5" s="1"/>
  <c r="AV47" i="5"/>
  <c r="I47" i="5" s="1"/>
  <c r="AV41" i="5"/>
  <c r="I41" i="5" s="1"/>
  <c r="AV35" i="5"/>
  <c r="I35" i="5" s="1"/>
  <c r="AV29" i="5"/>
  <c r="I29" i="5" s="1"/>
  <c r="AV23" i="5"/>
  <c r="I23" i="5" s="1"/>
  <c r="AV17" i="5"/>
  <c r="I17" i="5" s="1"/>
  <c r="AV11" i="5"/>
  <c r="I11" i="5" s="1"/>
  <c r="BD47" i="5"/>
  <c r="J47" i="5" s="1"/>
  <c r="BD41" i="5"/>
  <c r="J41" i="5" s="1"/>
  <c r="BD35" i="5"/>
  <c r="J35" i="5" s="1"/>
  <c r="BD29" i="5"/>
  <c r="J29" i="5" s="1"/>
  <c r="BD23" i="5"/>
  <c r="J23" i="5" s="1"/>
  <c r="BD17" i="5"/>
  <c r="J17" i="5" s="1"/>
  <c r="BD11" i="5"/>
  <c r="J11" i="5" s="1"/>
  <c r="BL47" i="5"/>
  <c r="K47" i="5" s="1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BL48" i="5"/>
  <c r="K48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L50" i="5"/>
  <c r="K50" i="5" s="1"/>
  <c r="BL44" i="5"/>
  <c r="K44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BL40" i="5"/>
  <c r="K40" i="5" s="1"/>
  <c r="BL28" i="5"/>
  <c r="K28" i="5" s="1"/>
  <c r="BT47" i="5"/>
  <c r="L47" i="5" s="1"/>
  <c r="BT41" i="5"/>
  <c r="L41" i="5" s="1"/>
  <c r="BT35" i="5"/>
  <c r="L35" i="5" s="1"/>
  <c r="BT29" i="5"/>
  <c r="L29" i="5" s="1"/>
  <c r="BT23" i="5"/>
  <c r="L23" i="5" s="1"/>
  <c r="BT17" i="5"/>
  <c r="L17" i="5" s="1"/>
  <c r="BT11" i="5"/>
  <c r="L11" i="5" s="1"/>
  <c r="BY11" i="10"/>
  <c r="BR11" i="10" s="1"/>
  <c r="BS11" i="10"/>
  <c r="D46" i="4"/>
  <c r="O46" i="3"/>
  <c r="D46" i="3" s="1"/>
  <c r="AA46" i="1"/>
  <c r="D10" i="4"/>
  <c r="O10" i="3"/>
  <c r="AA10" i="1"/>
  <c r="AK44" i="1"/>
  <c r="AK38" i="1"/>
  <c r="AK14" i="1"/>
  <c r="AK8" i="1"/>
  <c r="AK15" i="1"/>
  <c r="AL15" i="1" s="1"/>
  <c r="BY37" i="10"/>
  <c r="BR37" i="10" s="1"/>
  <c r="BS37" i="10"/>
  <c r="AB49" i="1"/>
  <c r="AB43" i="1"/>
  <c r="AB37" i="1"/>
  <c r="AB31" i="1"/>
  <c r="AB19" i="1"/>
  <c r="AB13" i="1"/>
  <c r="AB26" i="1"/>
  <c r="AB8" i="1"/>
  <c r="S46" i="1"/>
  <c r="S40" i="1"/>
  <c r="S34" i="1"/>
  <c r="AB34" i="1" s="1"/>
  <c r="S28" i="1"/>
  <c r="S22" i="1"/>
  <c r="S16" i="1"/>
  <c r="S10" i="1"/>
  <c r="AB10" i="1" s="1"/>
  <c r="S47" i="1"/>
  <c r="S41" i="1"/>
  <c r="AB41" i="1" s="1"/>
  <c r="S35" i="1"/>
  <c r="AB35" i="1" s="1"/>
  <c r="S29" i="1"/>
  <c r="AB29" i="1" s="1"/>
  <c r="S23" i="1"/>
  <c r="AB23" i="1" s="1"/>
  <c r="S17" i="1"/>
  <c r="S11" i="1"/>
  <c r="AK43" i="1"/>
  <c r="AK31" i="1"/>
  <c r="AD24" i="10"/>
  <c r="CT21" i="10"/>
  <c r="O28" i="3"/>
  <c r="AA28" i="1"/>
  <c r="AB47" i="1"/>
  <c r="AB17" i="1"/>
  <c r="AB11" i="1"/>
  <c r="AC42" i="1"/>
  <c r="AB33" i="1"/>
  <c r="AC15" i="1"/>
  <c r="AK47" i="1"/>
  <c r="AK41" i="1"/>
  <c r="AK29" i="1"/>
  <c r="AK23" i="1"/>
  <c r="AK17" i="1"/>
  <c r="AK11" i="1"/>
  <c r="D17" i="10"/>
  <c r="D22" i="4"/>
  <c r="O22" i="3"/>
  <c r="AA22" i="1"/>
  <c r="M37" i="1"/>
  <c r="CT31" i="10"/>
  <c r="CM31" i="10" s="1"/>
  <c r="O31" i="1" s="1"/>
  <c r="CN31" i="10"/>
  <c r="CO50" i="10"/>
  <c r="CT50" i="10"/>
  <c r="CM50" i="10" s="1"/>
  <c r="O50" i="1" s="1"/>
  <c r="O34" i="3"/>
  <c r="AA34" i="1"/>
  <c r="M11" i="1"/>
  <c r="AK45" i="1"/>
  <c r="AK21" i="1"/>
  <c r="AK9" i="1"/>
  <c r="AD48" i="10"/>
  <c r="CO16" i="10"/>
  <c r="BY35" i="10"/>
  <c r="BR35" i="10" s="1"/>
  <c r="M35" i="1" s="1"/>
  <c r="BS35" i="10"/>
  <c r="D40" i="4"/>
  <c r="O40" i="3"/>
  <c r="AA40" i="1"/>
  <c r="D16" i="4"/>
  <c r="O16" i="3"/>
  <c r="D16" i="3" s="1"/>
  <c r="AA16" i="1"/>
  <c r="AK50" i="1"/>
  <c r="AK32" i="1"/>
  <c r="AK39" i="1"/>
  <c r="BY49" i="10"/>
  <c r="BR49" i="10" s="1"/>
  <c r="M49" i="1" s="1"/>
  <c r="BS49" i="10"/>
  <c r="BY25" i="10"/>
  <c r="BR25" i="10" s="1"/>
  <c r="M25" i="1" s="1"/>
  <c r="BS25" i="10"/>
  <c r="BY13" i="10"/>
  <c r="BR13" i="10" s="1"/>
  <c r="M13" i="1" s="1"/>
  <c r="BS13" i="10"/>
  <c r="AD47" i="10"/>
  <c r="CU47" i="10"/>
  <c r="CU41" i="10"/>
  <c r="AD41" i="10"/>
  <c r="H41" i="1" s="1"/>
  <c r="K41" i="1" s="1"/>
  <c r="L41" i="1" s="1"/>
  <c r="AD35" i="10"/>
  <c r="CU35" i="10"/>
  <c r="CU29" i="10"/>
  <c r="AD29" i="10"/>
  <c r="H29" i="1" s="1"/>
  <c r="K29" i="1" s="1"/>
  <c r="L29" i="1" s="1"/>
  <c r="CU23" i="10"/>
  <c r="AD23" i="10"/>
  <c r="CU17" i="10"/>
  <c r="AD17" i="10"/>
  <c r="H17" i="1" s="1"/>
  <c r="K17" i="1" s="1"/>
  <c r="L17" i="1" s="1"/>
  <c r="AD11" i="10"/>
  <c r="CU11" i="10"/>
  <c r="CV42" i="10"/>
  <c r="CO42" i="10" s="1"/>
  <c r="AD42" i="10"/>
  <c r="CO36" i="10"/>
  <c r="CT36" i="10"/>
  <c r="CM36" i="10" s="1"/>
  <c r="O36" i="1" s="1"/>
  <c r="CV18" i="10"/>
  <c r="CO18" i="10" s="1"/>
  <c r="AD18" i="10"/>
  <c r="CZ46" i="10"/>
  <c r="CS46" i="10" s="1"/>
  <c r="AD46" i="10"/>
  <c r="CZ40" i="10"/>
  <c r="CS40" i="10" s="1"/>
  <c r="AD40" i="10"/>
  <c r="CZ34" i="10"/>
  <c r="CS34" i="10" s="1"/>
  <c r="AD34" i="10"/>
  <c r="CZ28" i="10"/>
  <c r="CS28" i="10" s="1"/>
  <c r="AD28" i="10"/>
  <c r="CZ22" i="10"/>
  <c r="CS22" i="10" s="1"/>
  <c r="AD22" i="10"/>
  <c r="CZ16" i="10"/>
  <c r="CS16" i="10" s="1"/>
  <c r="AD16" i="10"/>
  <c r="CZ10" i="10"/>
  <c r="CS10" i="10" s="1"/>
  <c r="AD10" i="10"/>
  <c r="BZ24" i="10"/>
  <c r="E24" i="10"/>
  <c r="D24" i="10" s="1"/>
  <c r="E43" i="10"/>
  <c r="E31" i="10"/>
  <c r="E19" i="10"/>
  <c r="BZ50" i="10"/>
  <c r="E50" i="10"/>
  <c r="BZ44" i="10"/>
  <c r="E44" i="10"/>
  <c r="BZ38" i="10"/>
  <c r="E38" i="10"/>
  <c r="BZ32" i="10"/>
  <c r="E32" i="10"/>
  <c r="BZ26" i="10"/>
  <c r="E26" i="10"/>
  <c r="D26" i="10" s="1"/>
  <c r="BZ20" i="10"/>
  <c r="E20" i="10"/>
  <c r="BZ14" i="10"/>
  <c r="E14" i="10"/>
  <c r="BZ8" i="10"/>
  <c r="E8" i="10"/>
  <c r="AD50" i="10"/>
  <c r="H50" i="1" s="1"/>
  <c r="K50" i="1" s="1"/>
  <c r="L50" i="1" s="1"/>
  <c r="AD38" i="10"/>
  <c r="H38" i="1" s="1"/>
  <c r="K38" i="1" s="1"/>
  <c r="L38" i="1" s="1"/>
  <c r="AD26" i="10"/>
  <c r="AD14" i="10"/>
  <c r="H14" i="1" s="1"/>
  <c r="K14" i="1" s="1"/>
  <c r="L14" i="1" s="1"/>
  <c r="BY39" i="10"/>
  <c r="BR39" i="10" s="1"/>
  <c r="M39" i="1" s="1"/>
  <c r="BY15" i="10"/>
  <c r="BR15" i="10" s="1"/>
  <c r="M15" i="1" s="1"/>
  <c r="BZ48" i="10"/>
  <c r="E48" i="10"/>
  <c r="BZ30" i="10"/>
  <c r="E30" i="10"/>
  <c r="AK46" i="1"/>
  <c r="AK40" i="1"/>
  <c r="AK34" i="1"/>
  <c r="AK28" i="1"/>
  <c r="AK22" i="1"/>
  <c r="AK16" i="1"/>
  <c r="AK10" i="1"/>
  <c r="AQ46" i="1"/>
  <c r="AQ40" i="1"/>
  <c r="AQ34" i="1"/>
  <c r="AQ28" i="1"/>
  <c r="AQ22" i="1"/>
  <c r="AQ16" i="1"/>
  <c r="AQ10" i="1"/>
  <c r="E49" i="10"/>
  <c r="E37" i="10"/>
  <c r="E25" i="10"/>
  <c r="E13" i="10"/>
  <c r="BY41" i="10"/>
  <c r="BR41" i="10" s="1"/>
  <c r="M41" i="1" s="1"/>
  <c r="BS41" i="10"/>
  <c r="BY29" i="10"/>
  <c r="BR29" i="10" s="1"/>
  <c r="M29" i="1" s="1"/>
  <c r="BS29" i="10"/>
  <c r="BY17" i="10"/>
  <c r="BR17" i="10" s="1"/>
  <c r="M17" i="1" s="1"/>
  <c r="BS17" i="10"/>
  <c r="AD44" i="10"/>
  <c r="AD32" i="10"/>
  <c r="AD20" i="10"/>
  <c r="AD8" i="10"/>
  <c r="AD45" i="10"/>
  <c r="CU39" i="10"/>
  <c r="AD39" i="10"/>
  <c r="H39" i="1" s="1"/>
  <c r="K39" i="1" s="1"/>
  <c r="L39" i="1" s="1"/>
  <c r="CU33" i="10"/>
  <c r="AD33" i="10"/>
  <c r="CU27" i="10"/>
  <c r="AD27" i="10"/>
  <c r="H27" i="1" s="1"/>
  <c r="K27" i="1" s="1"/>
  <c r="L27" i="1" s="1"/>
  <c r="AD21" i="10"/>
  <c r="CU15" i="10"/>
  <c r="AD15" i="10"/>
  <c r="H15" i="1" s="1"/>
  <c r="K15" i="1" s="1"/>
  <c r="L15" i="1" s="1"/>
  <c r="CU9" i="10"/>
  <c r="AD9" i="10"/>
  <c r="BY27" i="10"/>
  <c r="BR27" i="10" s="1"/>
  <c r="M27" i="1" s="1"/>
  <c r="BZ36" i="10"/>
  <c r="E36" i="10"/>
  <c r="D36" i="10" s="1"/>
  <c r="BZ18" i="10"/>
  <c r="E18" i="10"/>
  <c r="D18" i="10" s="1"/>
  <c r="CN40" i="10"/>
  <c r="CT40" i="10"/>
  <c r="E47" i="10"/>
  <c r="E35" i="10"/>
  <c r="D35" i="10" s="1"/>
  <c r="E23" i="10"/>
  <c r="D23" i="10" s="1"/>
  <c r="E11" i="10"/>
  <c r="D11" i="10" s="1"/>
  <c r="BZ46" i="10"/>
  <c r="E46" i="10"/>
  <c r="D46" i="10" s="1"/>
  <c r="BZ40" i="10"/>
  <c r="E40" i="10"/>
  <c r="D40" i="10" s="1"/>
  <c r="BZ34" i="10"/>
  <c r="E34" i="10"/>
  <c r="D34" i="10" s="1"/>
  <c r="BZ28" i="10"/>
  <c r="E28" i="10"/>
  <c r="D28" i="10" s="1"/>
  <c r="BZ22" i="10"/>
  <c r="E22" i="10"/>
  <c r="D22" i="10" s="1"/>
  <c r="BZ16" i="10"/>
  <c r="E16" i="10"/>
  <c r="D16" i="10" s="1"/>
  <c r="BZ10" i="10"/>
  <c r="E10" i="10"/>
  <c r="D10" i="10" s="1"/>
  <c r="CN38" i="10"/>
  <c r="CT38" i="10"/>
  <c r="CM38" i="10" s="1"/>
  <c r="O38" i="1" s="1"/>
  <c r="CN14" i="10"/>
  <c r="CT14" i="10"/>
  <c r="CM14" i="10" s="1"/>
  <c r="O14" i="1" s="1"/>
  <c r="BY47" i="10"/>
  <c r="BR47" i="10" s="1"/>
  <c r="M47" i="1" s="1"/>
  <c r="BS47" i="10"/>
  <c r="BY23" i="10"/>
  <c r="BR23" i="10" s="1"/>
  <c r="M23" i="1" s="1"/>
  <c r="BS23" i="10"/>
  <c r="CU45" i="10"/>
  <c r="D24" i="8"/>
  <c r="D18" i="8"/>
  <c r="BZ42" i="10"/>
  <c r="E42" i="10"/>
  <c r="BZ12" i="10"/>
  <c r="E12" i="10"/>
  <c r="D12" i="10" s="1"/>
  <c r="CN28" i="10"/>
  <c r="CT28" i="10"/>
  <c r="AQ50" i="1"/>
  <c r="AQ44" i="1"/>
  <c r="AQ38" i="1"/>
  <c r="AQ32" i="1"/>
  <c r="AQ26" i="1"/>
  <c r="AQ20" i="1"/>
  <c r="AQ14" i="1"/>
  <c r="AQ8" i="1"/>
  <c r="E45" i="10"/>
  <c r="E33" i="10"/>
  <c r="E21" i="10"/>
  <c r="D21" i="10" s="1"/>
  <c r="E9" i="10"/>
  <c r="D9" i="10" s="1"/>
  <c r="BY45" i="10"/>
  <c r="BR45" i="10" s="1"/>
  <c r="M45" i="1" s="1"/>
  <c r="BY33" i="10"/>
  <c r="BR33" i="10" s="1"/>
  <c r="M33" i="1" s="1"/>
  <c r="BY21" i="10"/>
  <c r="BR21" i="10" s="1"/>
  <c r="M21" i="1" s="1"/>
  <c r="BY9" i="10"/>
  <c r="BR9" i="10" s="1"/>
  <c r="M9" i="1" s="1"/>
  <c r="CU49" i="10"/>
  <c r="AD49" i="10"/>
  <c r="CU43" i="10"/>
  <c r="AD43" i="10"/>
  <c r="CU37" i="10"/>
  <c r="AD37" i="10"/>
  <c r="H37" i="1" s="1"/>
  <c r="AD31" i="10"/>
  <c r="H31" i="1" s="1"/>
  <c r="K31" i="1" s="1"/>
  <c r="L31" i="1" s="1"/>
  <c r="CU25" i="10"/>
  <c r="AD25" i="10"/>
  <c r="H25" i="1" s="1"/>
  <c r="K25" i="1" s="1"/>
  <c r="L25" i="1" s="1"/>
  <c r="AD19" i="10"/>
  <c r="CU19" i="10"/>
  <c r="CU13" i="10"/>
  <c r="AD13" i="10"/>
  <c r="H13" i="1" s="1"/>
  <c r="K13" i="1" s="1"/>
  <c r="L13" i="1" s="1"/>
  <c r="CT26" i="10"/>
  <c r="CM26" i="10" s="1"/>
  <c r="O26" i="1" s="1"/>
  <c r="BS33" i="10"/>
  <c r="CN46" i="10"/>
  <c r="CN34" i="10"/>
  <c r="CN22" i="10"/>
  <c r="CT22" i="10"/>
  <c r="CN10" i="10"/>
  <c r="CT48" i="10"/>
  <c r="CM48" i="10" s="1"/>
  <c r="O48" i="1" s="1"/>
  <c r="CN44" i="10"/>
  <c r="CT44" i="10"/>
  <c r="CM44" i="10" s="1"/>
  <c r="O44" i="1" s="1"/>
  <c r="CT32" i="10"/>
  <c r="CM32" i="10" s="1"/>
  <c r="O32" i="1" s="1"/>
  <c r="CN32" i="10"/>
  <c r="CN20" i="10"/>
  <c r="CT20" i="10"/>
  <c r="CM20" i="10" s="1"/>
  <c r="O20" i="1" s="1"/>
  <c r="CN8" i="10"/>
  <c r="CT8" i="10"/>
  <c r="CM8" i="10" s="1"/>
  <c r="O8" i="1" s="1"/>
  <c r="CF48" i="10"/>
  <c r="CF42" i="10"/>
  <c r="CF36" i="10"/>
  <c r="CF30" i="10"/>
  <c r="CF24" i="10"/>
  <c r="CF18" i="10"/>
  <c r="CF12" i="10"/>
  <c r="BY43" i="10"/>
  <c r="BR43" i="10" s="1"/>
  <c r="M43" i="1" s="1"/>
  <c r="BY31" i="10"/>
  <c r="BR31" i="10" s="1"/>
  <c r="M31" i="1" s="1"/>
  <c r="BY19" i="10"/>
  <c r="BR19" i="10" s="1"/>
  <c r="M19" i="1" s="1"/>
  <c r="CT12" i="10"/>
  <c r="CM12" i="10" s="1"/>
  <c r="O12" i="1" s="1"/>
  <c r="D34" i="8"/>
  <c r="CT42" i="10"/>
  <c r="CM42" i="10" s="1"/>
  <c r="O42" i="1" s="1"/>
  <c r="CN42" i="10"/>
  <c r="CT30" i="10"/>
  <c r="CM30" i="10" s="1"/>
  <c r="O30" i="1" s="1"/>
  <c r="CN30" i="10"/>
  <c r="CN18" i="10"/>
  <c r="CT24" i="10"/>
  <c r="CM24" i="10" s="1"/>
  <c r="O24" i="1" s="1"/>
  <c r="DA34" i="10"/>
  <c r="DA28" i="10"/>
  <c r="DA22" i="10"/>
  <c r="DA16" i="10"/>
  <c r="DA10" i="10"/>
  <c r="DA11" i="10"/>
  <c r="AX46" i="8"/>
  <c r="AX40" i="8"/>
  <c r="AX34" i="8"/>
  <c r="AX28" i="8"/>
  <c r="AX22" i="8"/>
  <c r="AX16" i="8"/>
  <c r="AX10" i="8"/>
  <c r="E49" i="8"/>
  <c r="E43" i="8"/>
  <c r="D43" i="8" s="1"/>
  <c r="E37" i="8"/>
  <c r="D37" i="8" s="1"/>
  <c r="E31" i="8"/>
  <c r="D31" i="8" s="1"/>
  <c r="E25" i="8"/>
  <c r="E19" i="8"/>
  <c r="E13" i="8"/>
  <c r="D38" i="8"/>
  <c r="D40" i="3"/>
  <c r="D34" i="3"/>
  <c r="D28" i="3"/>
  <c r="D22" i="3"/>
  <c r="D10" i="3"/>
  <c r="D15" i="8"/>
  <c r="T46" i="8"/>
  <c r="D46" i="8" s="1"/>
  <c r="T40" i="8"/>
  <c r="D40" i="8" s="1"/>
  <c r="T34" i="8"/>
  <c r="T28" i="8"/>
  <c r="D28" i="8" s="1"/>
  <c r="T22" i="8"/>
  <c r="D22" i="8" s="1"/>
  <c r="T16" i="8"/>
  <c r="D16" i="8" s="1"/>
  <c r="T10" i="8"/>
  <c r="D10" i="8" s="1"/>
  <c r="DA45" i="10"/>
  <c r="DA39" i="10"/>
  <c r="DA33" i="10"/>
  <c r="DA27" i="10"/>
  <c r="DA21" i="10"/>
  <c r="DA15" i="10"/>
  <c r="DA9" i="10"/>
  <c r="DA46" i="10"/>
  <c r="DA40" i="10"/>
  <c r="DA47" i="10"/>
  <c r="DA41" i="10"/>
  <c r="DA35" i="10"/>
  <c r="DA29" i="10"/>
  <c r="DA23" i="10"/>
  <c r="DA17" i="10"/>
  <c r="D45" i="8"/>
  <c r="D27" i="8"/>
  <c r="D9" i="8"/>
  <c r="D47" i="3"/>
  <c r="D41" i="3"/>
  <c r="D35" i="3"/>
  <c r="D29" i="3"/>
  <c r="D23" i="3"/>
  <c r="D17" i="3"/>
  <c r="D11" i="3"/>
  <c r="F10" i="5"/>
  <c r="F46" i="5"/>
  <c r="D46" i="5" s="1"/>
  <c r="F29" i="5"/>
  <c r="D29" i="5" s="1"/>
  <c r="P44" i="5"/>
  <c r="P8" i="5"/>
  <c r="P16" i="5"/>
  <c r="X45" i="5"/>
  <c r="E45" i="5" s="1"/>
  <c r="X21" i="5"/>
  <c r="E21" i="5" s="1"/>
  <c r="X9" i="5"/>
  <c r="E9" i="5" s="1"/>
  <c r="X28" i="5"/>
  <c r="E28" i="5" s="1"/>
  <c r="X16" i="5"/>
  <c r="E16" i="5" s="1"/>
  <c r="P30" i="5"/>
  <c r="X43" i="5"/>
  <c r="E43" i="5" s="1"/>
  <c r="X31" i="5"/>
  <c r="E31" i="5" s="1"/>
  <c r="X50" i="5"/>
  <c r="E50" i="5" s="1"/>
  <c r="X14" i="5"/>
  <c r="E14" i="5" s="1"/>
  <c r="AF44" i="5"/>
  <c r="G44" i="5" s="1"/>
  <c r="F44" i="5" s="1"/>
  <c r="D44" i="5" s="1"/>
  <c r="AF32" i="5"/>
  <c r="G32" i="5" s="1"/>
  <c r="AF20" i="5"/>
  <c r="G20" i="5" s="1"/>
  <c r="F20" i="5" s="1"/>
  <c r="D20" i="5" s="1"/>
  <c r="AF8" i="5"/>
  <c r="G8" i="5" s="1"/>
  <c r="P45" i="5"/>
  <c r="P39" i="5"/>
  <c r="P33" i="5"/>
  <c r="P27" i="5"/>
  <c r="P21" i="5"/>
  <c r="P15" i="5"/>
  <c r="P9" i="5"/>
  <c r="AF45" i="5"/>
  <c r="G45" i="5" s="1"/>
  <c r="AF39" i="5"/>
  <c r="G39" i="5" s="1"/>
  <c r="AF33" i="5"/>
  <c r="G33" i="5" s="1"/>
  <c r="F33" i="5" s="1"/>
  <c r="AF27" i="5"/>
  <c r="G27" i="5" s="1"/>
  <c r="F27" i="5" s="1"/>
  <c r="AF21" i="5"/>
  <c r="G21" i="5" s="1"/>
  <c r="AF15" i="5"/>
  <c r="G15" i="5" s="1"/>
  <c r="AF9" i="5"/>
  <c r="G9" i="5" s="1"/>
  <c r="AN49" i="5"/>
  <c r="H49" i="5" s="1"/>
  <c r="AN43" i="5"/>
  <c r="H43" i="5" s="1"/>
  <c r="AN37" i="5"/>
  <c r="H37" i="5" s="1"/>
  <c r="AN31" i="5"/>
  <c r="H31" i="5" s="1"/>
  <c r="AN25" i="5"/>
  <c r="H25" i="5" s="1"/>
  <c r="AN19" i="5"/>
  <c r="H19" i="5" s="1"/>
  <c r="AN13" i="5"/>
  <c r="H13" i="5" s="1"/>
  <c r="AN14" i="5"/>
  <c r="H14" i="5" s="1"/>
  <c r="AN8" i="5"/>
  <c r="H8" i="5" s="1"/>
  <c r="AV45" i="5"/>
  <c r="I45" i="5" s="1"/>
  <c r="AV39" i="5"/>
  <c r="I39" i="5" s="1"/>
  <c r="AV33" i="5"/>
  <c r="I33" i="5" s="1"/>
  <c r="AV27" i="5"/>
  <c r="I27" i="5" s="1"/>
  <c r="AV21" i="5"/>
  <c r="I21" i="5" s="1"/>
  <c r="AV15" i="5"/>
  <c r="I15" i="5" s="1"/>
  <c r="AV9" i="5"/>
  <c r="I9" i="5" s="1"/>
  <c r="CB49" i="5"/>
  <c r="M49" i="5" s="1"/>
  <c r="CB43" i="5"/>
  <c r="M43" i="5" s="1"/>
  <c r="CB37" i="5"/>
  <c r="M37" i="5" s="1"/>
  <c r="CB31" i="5"/>
  <c r="M31" i="5" s="1"/>
  <c r="CB25" i="5"/>
  <c r="M25" i="5" s="1"/>
  <c r="CB19" i="5"/>
  <c r="M19" i="5" s="1"/>
  <c r="CB13" i="5"/>
  <c r="M13" i="5" s="1"/>
  <c r="CJ45" i="5"/>
  <c r="N45" i="5" s="1"/>
  <c r="CJ39" i="5"/>
  <c r="N39" i="5" s="1"/>
  <c r="CJ33" i="5"/>
  <c r="N33" i="5" s="1"/>
  <c r="CJ27" i="5"/>
  <c r="N27" i="5" s="1"/>
  <c r="CJ21" i="5"/>
  <c r="N21" i="5" s="1"/>
  <c r="CJ15" i="5"/>
  <c r="N15" i="5" s="1"/>
  <c r="CJ9" i="5"/>
  <c r="N9" i="5" s="1"/>
  <c r="CR47" i="5"/>
  <c r="O47" i="5" s="1"/>
  <c r="CR41" i="5"/>
  <c r="O41" i="5" s="1"/>
  <c r="CR35" i="5"/>
  <c r="O35" i="5" s="1"/>
  <c r="CR29" i="5"/>
  <c r="O29" i="5" s="1"/>
  <c r="CR23" i="5"/>
  <c r="O23" i="5" s="1"/>
  <c r="CR17" i="5"/>
  <c r="O17" i="5" s="1"/>
  <c r="CR11" i="5"/>
  <c r="O11" i="5" s="1"/>
  <c r="AF49" i="5"/>
  <c r="G49" i="5" s="1"/>
  <c r="F49" i="5" s="1"/>
  <c r="D49" i="5" s="1"/>
  <c r="AF43" i="5"/>
  <c r="G43" i="5" s="1"/>
  <c r="F43" i="5" s="1"/>
  <c r="AF37" i="5"/>
  <c r="G37" i="5" s="1"/>
  <c r="AF31" i="5"/>
  <c r="G31" i="5" s="1"/>
  <c r="AF25" i="5"/>
  <c r="G25" i="5" s="1"/>
  <c r="AF19" i="5"/>
  <c r="G19" i="5" s="1"/>
  <c r="AF13" i="5"/>
  <c r="G13" i="5" s="1"/>
  <c r="F13" i="5" s="1"/>
  <c r="CB47" i="5"/>
  <c r="M47" i="5" s="1"/>
  <c r="F47" i="5" s="1"/>
  <c r="D47" i="5" s="1"/>
  <c r="CB41" i="5"/>
  <c r="M41" i="5" s="1"/>
  <c r="CB35" i="5"/>
  <c r="M35" i="5" s="1"/>
  <c r="CB29" i="5"/>
  <c r="M29" i="5" s="1"/>
  <c r="CB23" i="5"/>
  <c r="M23" i="5" s="1"/>
  <c r="F23" i="5" s="1"/>
  <c r="CB17" i="5"/>
  <c r="M17" i="5" s="1"/>
  <c r="F17" i="5" s="1"/>
  <c r="CB11" i="5"/>
  <c r="M11" i="5" s="1"/>
  <c r="F11" i="5" s="1"/>
  <c r="D11" i="5" s="1"/>
  <c r="CJ25" i="5"/>
  <c r="N25" i="5" s="1"/>
  <c r="CJ19" i="5"/>
  <c r="N19" i="5" s="1"/>
  <c r="CJ13" i="5"/>
  <c r="N13" i="5" s="1"/>
  <c r="CM7" i="4"/>
  <c r="AA135" i="13"/>
  <c r="AA232" i="13"/>
  <c r="AA215" i="13"/>
  <c r="AA95" i="13"/>
  <c r="AA82" i="13"/>
  <c r="AA237" i="13"/>
  <c r="AA224" i="13"/>
  <c r="AA156" i="13"/>
  <c r="AA80" i="13"/>
  <c r="AA130" i="13"/>
  <c r="AA217" i="13"/>
  <c r="AA220" i="13"/>
  <c r="AA191" i="13"/>
  <c r="AA148" i="13"/>
  <c r="AA154" i="13"/>
  <c r="AA107" i="13"/>
  <c r="AA172" i="13"/>
  <c r="AA212" i="13"/>
  <c r="AA132" i="13"/>
  <c r="AA244" i="13"/>
  <c r="AA187" i="13"/>
  <c r="AA173" i="13"/>
  <c r="AA227" i="13"/>
  <c r="AA145" i="13"/>
  <c r="AA236" i="13"/>
  <c r="AA223" i="13"/>
  <c r="AA131" i="13"/>
  <c r="AA147" i="13"/>
  <c r="AA249" i="13"/>
  <c r="AA140" i="13"/>
  <c r="AA92" i="13"/>
  <c r="AA158" i="13"/>
  <c r="AA182" i="13"/>
  <c r="AA139" i="13"/>
  <c r="AA84" i="13"/>
  <c r="AA181" i="13"/>
  <c r="AA183" i="13"/>
  <c r="AA103" i="13"/>
  <c r="AA2" i="13"/>
  <c r="AA161" i="13"/>
  <c r="AA120" i="13"/>
  <c r="AA153" i="13"/>
  <c r="AA109" i="13"/>
  <c r="AA204" i="13"/>
  <c r="AA207" i="13"/>
  <c r="AA208" i="13"/>
  <c r="AA170" i="13"/>
  <c r="AA114" i="13"/>
  <c r="AA106" i="13"/>
  <c r="AA247" i="13"/>
  <c r="AA235" i="13"/>
  <c r="AA115" i="13"/>
  <c r="AA134" i="13"/>
  <c r="AA93" i="13"/>
  <c r="AA138" i="13"/>
  <c r="AA243" i="13"/>
  <c r="AA184" i="13"/>
  <c r="AA125" i="13"/>
  <c r="AA174" i="13"/>
  <c r="AA228" i="13"/>
  <c r="AA166" i="13"/>
  <c r="AA118" i="13"/>
  <c r="AA213" i="13"/>
  <c r="AA157" i="13"/>
  <c r="AA105" i="13"/>
  <c r="AA196" i="13"/>
  <c r="AA188" i="13"/>
  <c r="AA113" i="13"/>
  <c r="AA251" i="13"/>
  <c r="AA206" i="13"/>
  <c r="AA133" i="13"/>
  <c r="AA205" i="13"/>
  <c r="AA104" i="13"/>
  <c r="AA164" i="13"/>
  <c r="AA233" i="13"/>
  <c r="AA202" i="13"/>
  <c r="AA216" i="13"/>
  <c r="AA87" i="13"/>
  <c r="AA142" i="13"/>
  <c r="AA94" i="13"/>
  <c r="AA201" i="13"/>
  <c r="AA231" i="13"/>
  <c r="AA110" i="13"/>
  <c r="AA178" i="13"/>
  <c r="AA137" i="13"/>
  <c r="AA189" i="13"/>
  <c r="AA198" i="13"/>
  <c r="AA252" i="13"/>
  <c r="AA99" i="13"/>
  <c r="AA195" i="13"/>
  <c r="AA141" i="13"/>
  <c r="AA155" i="13"/>
  <c r="AA176" i="13"/>
  <c r="AA203" i="13"/>
  <c r="AA116" i="13"/>
  <c r="AA85" i="13"/>
  <c r="AA211" i="13"/>
  <c r="AA90" i="13"/>
  <c r="AA144" i="13"/>
  <c r="AA97" i="13"/>
  <c r="AA119" i="13"/>
  <c r="AA248" i="13"/>
  <c r="AA253" i="13"/>
  <c r="AA210" i="13"/>
  <c r="AA218" i="13"/>
  <c r="AA121" i="13"/>
  <c r="AA159" i="13"/>
  <c r="AA250" i="13"/>
  <c r="AA83" i="13"/>
  <c r="AA186" i="13"/>
  <c r="AA219" i="13"/>
  <c r="AA169" i="13"/>
  <c r="AA185" i="13"/>
  <c r="AA238" i="13"/>
  <c r="AA122" i="13"/>
  <c r="AA88" i="13"/>
  <c r="AA177" i="13"/>
  <c r="AA242" i="13"/>
  <c r="AA150" i="13"/>
  <c r="AA199" i="13"/>
  <c r="AA136" i="13"/>
  <c r="AA214" i="13"/>
  <c r="AA179" i="13"/>
  <c r="AA229" i="13"/>
  <c r="AA221" i="13"/>
  <c r="AA89" i="13"/>
  <c r="AA239" i="13"/>
  <c r="AA162" i="13"/>
  <c r="AA111" i="13"/>
  <c r="AA117" i="13"/>
  <c r="AA112" i="13"/>
  <c r="AA240" i="13"/>
  <c r="AA222" i="13"/>
  <c r="AA226" i="13"/>
  <c r="AA245" i="13"/>
  <c r="AA96" i="13"/>
  <c r="AA225" i="13"/>
  <c r="AA98" i="13"/>
  <c r="AA180" i="13"/>
  <c r="AA123" i="13"/>
  <c r="AA168" i="13"/>
  <c r="AA81" i="13"/>
  <c r="AA149" i="13"/>
  <c r="AA91" i="13"/>
  <c r="AA193" i="13"/>
  <c r="AA86" i="13"/>
  <c r="AA100" i="13"/>
  <c r="AA128" i="13"/>
  <c r="AA102" i="13"/>
  <c r="AA194" i="13"/>
  <c r="AA152" i="13"/>
  <c r="AA209" i="13"/>
  <c r="AA165" i="13"/>
  <c r="AA126" i="13"/>
  <c r="AA167" i="13"/>
  <c r="AA175" i="13"/>
  <c r="AA197" i="13"/>
  <c r="AA163" i="13"/>
  <c r="AA151" i="13"/>
  <c r="AA190" i="13"/>
  <c r="AA143" i="13"/>
  <c r="AA246" i="13"/>
  <c r="AA234" i="13"/>
  <c r="AA146" i="13"/>
  <c r="AA160" i="13"/>
  <c r="AA127" i="13"/>
  <c r="AA171" i="13"/>
  <c r="AA241" i="13"/>
  <c r="AA129" i="13"/>
  <c r="AA101" i="13"/>
  <c r="AA124" i="13"/>
  <c r="AA230" i="13"/>
  <c r="AA192" i="13"/>
  <c r="AA200" i="13"/>
  <c r="AA108" i="13"/>
  <c r="AB16" i="1" l="1"/>
  <c r="AM16" i="1" s="1"/>
  <c r="K37" i="1"/>
  <c r="L37" i="1" s="1"/>
  <c r="AB28" i="1"/>
  <c r="AL28" i="1" s="1"/>
  <c r="AM42" i="1"/>
  <c r="AM27" i="1"/>
  <c r="AL36" i="1"/>
  <c r="AC36" i="1"/>
  <c r="AM36" i="1"/>
  <c r="AC12" i="1"/>
  <c r="AL12" i="1"/>
  <c r="AM12" i="1"/>
  <c r="AM48" i="1"/>
  <c r="AL48" i="1"/>
  <c r="AC48" i="1"/>
  <c r="AC30" i="1"/>
  <c r="AM30" i="1"/>
  <c r="AL30" i="1"/>
  <c r="AM18" i="1"/>
  <c r="AL18" i="1"/>
  <c r="AC18" i="1"/>
  <c r="AL24" i="1"/>
  <c r="AC24" i="1"/>
  <c r="AM24" i="1"/>
  <c r="D17" i="5"/>
  <c r="F14" i="5"/>
  <c r="F32" i="5"/>
  <c r="D32" i="5" s="1"/>
  <c r="D23" i="5"/>
  <c r="D13" i="8"/>
  <c r="D49" i="8"/>
  <c r="CT18" i="10"/>
  <c r="CM18" i="10" s="1"/>
  <c r="O18" i="1" s="1"/>
  <c r="CT34" i="10"/>
  <c r="H44" i="1"/>
  <c r="K44" i="1" s="1"/>
  <c r="L44" i="1" s="1"/>
  <c r="AL39" i="1"/>
  <c r="AM39" i="1"/>
  <c r="AB40" i="1"/>
  <c r="AL40" i="1" s="1"/>
  <c r="F34" i="5"/>
  <c r="D34" i="5" s="1"/>
  <c r="F12" i="5"/>
  <c r="D12" i="5" s="1"/>
  <c r="AL42" i="1"/>
  <c r="F42" i="5"/>
  <c r="D42" i="5" s="1"/>
  <c r="D13" i="5"/>
  <c r="F28" i="5"/>
  <c r="D28" i="5" s="1"/>
  <c r="D19" i="8"/>
  <c r="D47" i="10"/>
  <c r="D30" i="10"/>
  <c r="D32" i="10"/>
  <c r="H48" i="1"/>
  <c r="K48" i="1" s="1"/>
  <c r="L48" i="1" s="1"/>
  <c r="AB46" i="1"/>
  <c r="D32" i="8"/>
  <c r="D27" i="5"/>
  <c r="D33" i="5"/>
  <c r="D43" i="10"/>
  <c r="F35" i="5"/>
  <c r="D35" i="5" s="1"/>
  <c r="F31" i="5"/>
  <c r="D50" i="5"/>
  <c r="D25" i="8"/>
  <c r="H45" i="1"/>
  <c r="K45" i="1" s="1"/>
  <c r="L45" i="1" s="1"/>
  <c r="H42" i="1"/>
  <c r="K42" i="1" s="1"/>
  <c r="L42" i="1" s="1"/>
  <c r="F30" i="5"/>
  <c r="D30" i="5" s="1"/>
  <c r="F18" i="5"/>
  <c r="D18" i="5" s="1"/>
  <c r="D10" i="5"/>
  <c r="D33" i="10"/>
  <c r="F41" i="5"/>
  <c r="D41" i="5" s="1"/>
  <c r="F37" i="5"/>
  <c r="D37" i="5" s="1"/>
  <c r="CM22" i="10"/>
  <c r="H49" i="1"/>
  <c r="K49" i="1" s="1"/>
  <c r="L49" i="1" s="1"/>
  <c r="H8" i="1"/>
  <c r="K8" i="1" s="1"/>
  <c r="L8" i="1" s="1"/>
  <c r="D20" i="10"/>
  <c r="D19" i="10"/>
  <c r="F16" i="5"/>
  <c r="D16" i="5" s="1"/>
  <c r="F40" i="5"/>
  <c r="D40" i="5" s="1"/>
  <c r="D50" i="8"/>
  <c r="AL27" i="1"/>
  <c r="AC34" i="1"/>
  <c r="AM34" i="1"/>
  <c r="AL34" i="1"/>
  <c r="AM40" i="1"/>
  <c r="AC10" i="1"/>
  <c r="AM10" i="1"/>
  <c r="AL10" i="1"/>
  <c r="AC46" i="1"/>
  <c r="AM46" i="1"/>
  <c r="AL46" i="1"/>
  <c r="F25" i="5"/>
  <c r="D25" i="5" s="1"/>
  <c r="F9" i="5"/>
  <c r="F45" i="5"/>
  <c r="D14" i="5"/>
  <c r="CT10" i="10"/>
  <c r="CM10" i="10" s="1"/>
  <c r="O10" i="1" s="1"/>
  <c r="CT46" i="10"/>
  <c r="CM46" i="10" s="1"/>
  <c r="O46" i="1" s="1"/>
  <c r="H19" i="1"/>
  <c r="K19" i="1" s="1"/>
  <c r="L19" i="1" s="1"/>
  <c r="H43" i="1"/>
  <c r="K43" i="1" s="1"/>
  <c r="L43" i="1" s="1"/>
  <c r="D42" i="10"/>
  <c r="BY22" i="10"/>
  <c r="BR22" i="10" s="1"/>
  <c r="M22" i="1" s="1"/>
  <c r="BS22" i="10"/>
  <c r="BS40" i="10"/>
  <c r="BY40" i="10"/>
  <c r="BR40" i="10" s="1"/>
  <c r="M40" i="1" s="1"/>
  <c r="CT33" i="10"/>
  <c r="CM33" i="10" s="1"/>
  <c r="O33" i="1" s="1"/>
  <c r="CN33" i="10"/>
  <c r="H32" i="1"/>
  <c r="K32" i="1" s="1"/>
  <c r="L32" i="1" s="1"/>
  <c r="D48" i="10"/>
  <c r="H26" i="1"/>
  <c r="K26" i="1" s="1"/>
  <c r="L26" i="1" s="1"/>
  <c r="BY14" i="10"/>
  <c r="BR14" i="10" s="1"/>
  <c r="M14" i="1" s="1"/>
  <c r="BS14" i="10"/>
  <c r="BS32" i="10"/>
  <c r="BY32" i="10"/>
  <c r="BR32" i="10" s="1"/>
  <c r="M32" i="1" s="1"/>
  <c r="BY50" i="10"/>
  <c r="BR50" i="10" s="1"/>
  <c r="M50" i="1" s="1"/>
  <c r="BS50" i="10"/>
  <c r="D15" i="10"/>
  <c r="CT35" i="10"/>
  <c r="CM35" i="10" s="1"/>
  <c r="O35" i="1" s="1"/>
  <c r="CN35" i="10"/>
  <c r="H36" i="1"/>
  <c r="K36" i="1" s="1"/>
  <c r="L36" i="1" s="1"/>
  <c r="D41" i="10"/>
  <c r="AM45" i="1"/>
  <c r="AL45" i="1"/>
  <c r="AC45" i="1"/>
  <c r="AL29" i="1"/>
  <c r="AM29" i="1"/>
  <c r="AC29" i="1"/>
  <c r="D29" i="10"/>
  <c r="AB22" i="1"/>
  <c r="AC14" i="1"/>
  <c r="AM14" i="1"/>
  <c r="AL14" i="1"/>
  <c r="AC50" i="1"/>
  <c r="AM50" i="1"/>
  <c r="AL50" i="1"/>
  <c r="AC43" i="1"/>
  <c r="AM43" i="1"/>
  <c r="AL43" i="1"/>
  <c r="F15" i="5"/>
  <c r="D15" i="5" s="1"/>
  <c r="D9" i="5"/>
  <c r="CT43" i="10"/>
  <c r="CM43" i="10" s="1"/>
  <c r="O43" i="1" s="1"/>
  <c r="CN43" i="10"/>
  <c r="BS42" i="10"/>
  <c r="BY42" i="10"/>
  <c r="BR42" i="10" s="1"/>
  <c r="M42" i="1" s="1"/>
  <c r="BY36" i="10"/>
  <c r="BR36" i="10" s="1"/>
  <c r="M36" i="1" s="1"/>
  <c r="BS36" i="10"/>
  <c r="CT15" i="10"/>
  <c r="CM15" i="10" s="1"/>
  <c r="O15" i="1" s="1"/>
  <c r="CN15" i="10"/>
  <c r="BY48" i="10"/>
  <c r="BR48" i="10" s="1"/>
  <c r="M48" i="1" s="1"/>
  <c r="BS48" i="10"/>
  <c r="D38" i="10"/>
  <c r="H10" i="1"/>
  <c r="K10" i="1" s="1"/>
  <c r="L10" i="1" s="1"/>
  <c r="H28" i="1"/>
  <c r="K28" i="1" s="1"/>
  <c r="L28" i="1" s="1"/>
  <c r="H46" i="1"/>
  <c r="K46" i="1" s="1"/>
  <c r="L46" i="1" s="1"/>
  <c r="CT17" i="10"/>
  <c r="CM17" i="10" s="1"/>
  <c r="O17" i="1" s="1"/>
  <c r="CN17" i="10"/>
  <c r="H35" i="1"/>
  <c r="K35" i="1" s="1"/>
  <c r="L35" i="1" s="1"/>
  <c r="AC21" i="1"/>
  <c r="AM21" i="1"/>
  <c r="AL21" i="1"/>
  <c r="AL35" i="1"/>
  <c r="AM35" i="1"/>
  <c r="AC35" i="1"/>
  <c r="AC20" i="1"/>
  <c r="AM20" i="1"/>
  <c r="AL20" i="1"/>
  <c r="AC13" i="1"/>
  <c r="AM13" i="1"/>
  <c r="AL13" i="1"/>
  <c r="AC49" i="1"/>
  <c r="AM49" i="1"/>
  <c r="AL49" i="1"/>
  <c r="AL16" i="1"/>
  <c r="AC16" i="1"/>
  <c r="F21" i="5"/>
  <c r="D21" i="5" s="1"/>
  <c r="F8" i="5"/>
  <c r="D8" i="5" s="1"/>
  <c r="D31" i="5"/>
  <c r="CT25" i="10"/>
  <c r="CM25" i="10" s="1"/>
  <c r="O25" i="1" s="1"/>
  <c r="CN25" i="10"/>
  <c r="CM28" i="10"/>
  <c r="O28" i="1" s="1"/>
  <c r="BY10" i="10"/>
  <c r="BR10" i="10" s="1"/>
  <c r="M10" i="1" s="1"/>
  <c r="BS10" i="10"/>
  <c r="BS28" i="10"/>
  <c r="BY28" i="10"/>
  <c r="BR28" i="10" s="1"/>
  <c r="M28" i="1" s="1"/>
  <c r="BY46" i="10"/>
  <c r="BR46" i="10" s="1"/>
  <c r="M46" i="1" s="1"/>
  <c r="BS46" i="10"/>
  <c r="CM40" i="10"/>
  <c r="O40" i="1" s="1"/>
  <c r="D27" i="10"/>
  <c r="H21" i="1"/>
  <c r="K21" i="1" s="1"/>
  <c r="L21" i="1" s="1"/>
  <c r="CT39" i="10"/>
  <c r="CM39" i="10" s="1"/>
  <c r="O39" i="1" s="1"/>
  <c r="CN39" i="10"/>
  <c r="D13" i="10"/>
  <c r="D39" i="10"/>
  <c r="BS20" i="10"/>
  <c r="BY20" i="10"/>
  <c r="BR20" i="10" s="1"/>
  <c r="M20" i="1" s="1"/>
  <c r="BY38" i="10"/>
  <c r="BR38" i="10" s="1"/>
  <c r="M38" i="1" s="1"/>
  <c r="BS38" i="10"/>
  <c r="D31" i="10"/>
  <c r="H23" i="1"/>
  <c r="K23" i="1" s="1"/>
  <c r="L23" i="1" s="1"/>
  <c r="CT16" i="10"/>
  <c r="CM16" i="10" s="1"/>
  <c r="O16" i="1" s="1"/>
  <c r="AC33" i="1"/>
  <c r="AL33" i="1"/>
  <c r="AM33" i="1"/>
  <c r="AL41" i="1"/>
  <c r="AM41" i="1"/>
  <c r="AC41" i="1"/>
  <c r="AM26" i="1"/>
  <c r="AC26" i="1"/>
  <c r="AL26" i="1"/>
  <c r="AC19" i="1"/>
  <c r="AL19" i="1"/>
  <c r="AM19" i="1"/>
  <c r="D43" i="5"/>
  <c r="D45" i="5"/>
  <c r="CT49" i="10"/>
  <c r="CM49" i="10" s="1"/>
  <c r="O49" i="1" s="1"/>
  <c r="CN49" i="10"/>
  <c r="D25" i="10"/>
  <c r="D8" i="10"/>
  <c r="D44" i="10"/>
  <c r="H16" i="1"/>
  <c r="K16" i="1" s="1"/>
  <c r="L16" i="1" s="1"/>
  <c r="H34" i="1"/>
  <c r="K34" i="1" s="1"/>
  <c r="L34" i="1" s="1"/>
  <c r="H18" i="1"/>
  <c r="K18" i="1" s="1"/>
  <c r="L18" i="1" s="1"/>
  <c r="CT23" i="10"/>
  <c r="CM23" i="10" s="1"/>
  <c r="O23" i="1" s="1"/>
  <c r="CN23" i="10"/>
  <c r="CT41" i="10"/>
  <c r="CM41" i="10" s="1"/>
  <c r="O41" i="1" s="1"/>
  <c r="CN41" i="10"/>
  <c r="AM9" i="1"/>
  <c r="AL9" i="1"/>
  <c r="AC9" i="1"/>
  <c r="AL11" i="1"/>
  <c r="AM11" i="1"/>
  <c r="AC11" i="1"/>
  <c r="AL47" i="1"/>
  <c r="AM47" i="1"/>
  <c r="AC47" i="1"/>
  <c r="AC32" i="1"/>
  <c r="AM32" i="1"/>
  <c r="AL32" i="1"/>
  <c r="AC25" i="1"/>
  <c r="AM25" i="1"/>
  <c r="AL25" i="1"/>
  <c r="CM34" i="10"/>
  <c r="O34" i="1" s="1"/>
  <c r="CT13" i="10"/>
  <c r="CM13" i="10" s="1"/>
  <c r="O13" i="1" s="1"/>
  <c r="CN13" i="10"/>
  <c r="CN45" i="10"/>
  <c r="CT45" i="10"/>
  <c r="CM45" i="10" s="1"/>
  <c r="O45" i="1" s="1"/>
  <c r="BS16" i="10"/>
  <c r="BY16" i="10"/>
  <c r="BR16" i="10" s="1"/>
  <c r="M16" i="1" s="1"/>
  <c r="BY34" i="10"/>
  <c r="BR34" i="10" s="1"/>
  <c r="M34" i="1" s="1"/>
  <c r="BS34" i="10"/>
  <c r="H9" i="1"/>
  <c r="K9" i="1" s="1"/>
  <c r="L9" i="1" s="1"/>
  <c r="CT27" i="10"/>
  <c r="CM27" i="10" s="1"/>
  <c r="O27" i="1" s="1"/>
  <c r="CN27" i="10"/>
  <c r="D37" i="10"/>
  <c r="BS8" i="10"/>
  <c r="BY8" i="10"/>
  <c r="BR8" i="10" s="1"/>
  <c r="M8" i="1" s="1"/>
  <c r="BY26" i="10"/>
  <c r="BR26" i="10" s="1"/>
  <c r="M26" i="1" s="1"/>
  <c r="BS26" i="10"/>
  <c r="BS44" i="10"/>
  <c r="BY44" i="10"/>
  <c r="BR44" i="10" s="1"/>
  <c r="M44" i="1" s="1"/>
  <c r="CT11" i="10"/>
  <c r="CM11" i="10" s="1"/>
  <c r="O11" i="1" s="1"/>
  <c r="CN11" i="10"/>
  <c r="CT47" i="10"/>
  <c r="CM47" i="10" s="1"/>
  <c r="O47" i="1" s="1"/>
  <c r="CN47" i="10"/>
  <c r="H12" i="1"/>
  <c r="K12" i="1" s="1"/>
  <c r="L12" i="1" s="1"/>
  <c r="AL17" i="1"/>
  <c r="AM17" i="1"/>
  <c r="AC17" i="1"/>
  <c r="CM21" i="10"/>
  <c r="O21" i="1" s="1"/>
  <c r="AM38" i="1"/>
  <c r="AL38" i="1"/>
  <c r="AC38" i="1"/>
  <c r="AC31" i="1"/>
  <c r="AM31" i="1"/>
  <c r="AL31" i="1"/>
  <c r="F19" i="5"/>
  <c r="D19" i="5" s="1"/>
  <c r="F39" i="5"/>
  <c r="D39" i="5" s="1"/>
  <c r="CT19" i="10"/>
  <c r="CM19" i="10" s="1"/>
  <c r="O19" i="1" s="1"/>
  <c r="CN19" i="10"/>
  <c r="CT37" i="10"/>
  <c r="CM37" i="10" s="1"/>
  <c r="O37" i="1" s="1"/>
  <c r="CN37" i="10"/>
  <c r="D45" i="10"/>
  <c r="BY12" i="10"/>
  <c r="BR12" i="10" s="1"/>
  <c r="M12" i="1" s="1"/>
  <c r="BS12" i="10"/>
  <c r="BS18" i="10"/>
  <c r="BY18" i="10"/>
  <c r="BR18" i="10" s="1"/>
  <c r="M18" i="1" s="1"/>
  <c r="CT9" i="10"/>
  <c r="CM9" i="10" s="1"/>
  <c r="O9" i="1" s="1"/>
  <c r="CN9" i="10"/>
  <c r="H33" i="1"/>
  <c r="K33" i="1" s="1"/>
  <c r="L33" i="1" s="1"/>
  <c r="H20" i="1"/>
  <c r="K20" i="1" s="1"/>
  <c r="L20" i="1" s="1"/>
  <c r="D49" i="10"/>
  <c r="BS30" i="10"/>
  <c r="BY30" i="10"/>
  <c r="BR30" i="10" s="1"/>
  <c r="M30" i="1" s="1"/>
  <c r="D14" i="10"/>
  <c r="D50" i="10"/>
  <c r="BY24" i="10"/>
  <c r="BR24" i="10" s="1"/>
  <c r="M24" i="1" s="1"/>
  <c r="BS24" i="10"/>
  <c r="H22" i="1"/>
  <c r="K22" i="1" s="1"/>
  <c r="L22" i="1" s="1"/>
  <c r="H40" i="1"/>
  <c r="K40" i="1" s="1"/>
  <c r="L40" i="1" s="1"/>
  <c r="H30" i="1"/>
  <c r="K30" i="1" s="1"/>
  <c r="L30" i="1" s="1"/>
  <c r="H11" i="1"/>
  <c r="K11" i="1" s="1"/>
  <c r="L11" i="1" s="1"/>
  <c r="CT29" i="10"/>
  <c r="CM29" i="10" s="1"/>
  <c r="O29" i="1" s="1"/>
  <c r="CN29" i="10"/>
  <c r="H47" i="1"/>
  <c r="K47" i="1" s="1"/>
  <c r="L47" i="1" s="1"/>
  <c r="AL23" i="1"/>
  <c r="AM23" i="1"/>
  <c r="AC23" i="1"/>
  <c r="H24" i="1"/>
  <c r="K24" i="1" s="1"/>
  <c r="L24" i="1" s="1"/>
  <c r="AM8" i="1"/>
  <c r="AL8" i="1"/>
  <c r="AC8" i="1"/>
  <c r="AM44" i="1"/>
  <c r="AL44" i="1"/>
  <c r="AC44" i="1"/>
  <c r="AM37" i="1"/>
  <c r="AL37" i="1"/>
  <c r="AC37" i="1"/>
  <c r="CB7" i="4"/>
  <c r="AJ7" i="4"/>
  <c r="FL7" i="9"/>
  <c r="EP7" i="9"/>
  <c r="BF7" i="9"/>
  <c r="AJ7" i="9"/>
  <c r="AM28" i="1" l="1"/>
  <c r="AC28" i="1"/>
  <c r="AC40" i="1"/>
  <c r="AM22" i="1"/>
  <c r="AL22" i="1"/>
  <c r="AC22" i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DB7" i="10"/>
  <c r="CK7" i="10"/>
  <c r="CG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CH7" i="10"/>
  <c r="BT7" i="5" l="1"/>
  <c r="L7" i="5" s="1"/>
  <c r="Z7" i="10"/>
  <c r="CE7" i="10" s="1"/>
  <c r="BX7" i="10" s="1"/>
  <c r="F7" i="10"/>
  <c r="BZ7" i="10" s="1"/>
  <c r="AU7" i="10"/>
  <c r="CY7" i="10" s="1"/>
  <c r="CR7" i="10" s="1"/>
  <c r="M7" i="8"/>
  <c r="V7" i="10"/>
  <c r="CD7" i="10" s="1"/>
  <c r="BW7" i="10" s="1"/>
  <c r="EH7" i="8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0" i="13"/>
  <c r="AA46" i="13"/>
  <c r="AA34" i="13"/>
  <c r="AA33" i="13"/>
  <c r="AA19" i="13"/>
  <c r="AA69" i="13"/>
  <c r="AA42" i="13"/>
  <c r="AA17" i="13"/>
  <c r="AA28" i="13"/>
  <c r="AA51" i="13"/>
  <c r="AA65" i="13"/>
  <c r="AA61" i="13"/>
  <c r="AA13" i="13"/>
  <c r="AA52" i="13"/>
  <c r="AA72" i="13"/>
  <c r="AA26" i="13"/>
  <c r="AA15" i="13"/>
  <c r="AA20" i="13"/>
  <c r="AA37" i="13"/>
  <c r="AA63" i="13"/>
  <c r="AA66" i="13"/>
  <c r="AA16" i="13"/>
  <c r="AA36" i="13"/>
  <c r="AA67" i="13"/>
  <c r="AA53" i="13"/>
  <c r="AA54" i="13"/>
  <c r="AA56" i="13"/>
  <c r="AA60" i="13"/>
  <c r="AA77" i="13"/>
  <c r="AA62" i="13"/>
  <c r="AA45" i="13"/>
  <c r="AA57" i="13"/>
  <c r="AA71" i="13"/>
  <c r="AA14" i="13"/>
  <c r="AA64" i="13"/>
  <c r="AA5" i="13"/>
  <c r="AA49" i="13"/>
  <c r="AA58" i="13"/>
  <c r="AA41" i="13"/>
  <c r="AA76" i="13"/>
  <c r="AA40" i="13"/>
  <c r="AA25" i="13"/>
  <c r="AA23" i="13"/>
  <c r="AA39" i="13"/>
  <c r="AA32" i="13"/>
  <c r="AA55" i="13"/>
  <c r="AA35" i="13"/>
  <c r="AA18" i="13"/>
  <c r="AA47" i="13"/>
  <c r="AA74" i="13"/>
  <c r="AA43" i="13"/>
  <c r="AA7" i="13"/>
  <c r="AA21" i="13"/>
  <c r="AA38" i="13"/>
  <c r="AA70" i="13"/>
  <c r="AA48" i="13"/>
  <c r="AA9" i="13"/>
  <c r="AA24" i="13"/>
  <c r="AA12" i="13"/>
  <c r="AA78" i="13"/>
  <c r="AA44" i="13"/>
  <c r="AA75" i="13"/>
  <c r="AA10" i="13"/>
  <c r="AA50" i="13"/>
  <c r="AA27" i="13"/>
  <c r="AA11" i="13"/>
  <c r="AA31" i="13"/>
  <c r="AA59" i="13"/>
  <c r="AA22" i="13"/>
  <c r="AA6" i="13"/>
  <c r="AA73" i="13"/>
  <c r="AA68" i="13"/>
  <c r="AA79" i="13"/>
  <c r="AA29" i="13"/>
  <c r="AA8" i="13"/>
  <c r="E7" i="8" l="1"/>
  <c r="E7" i="10"/>
  <c r="CQ7" i="8"/>
  <c r="DZ7" i="8"/>
  <c r="AX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I17" i="14"/>
  <c r="M33" i="14"/>
  <c r="I37" i="14"/>
  <c r="M31" i="14"/>
  <c r="M34" i="14"/>
  <c r="C39" i="14"/>
  <c r="I29" i="14"/>
  <c r="C18" i="14"/>
  <c r="C12" i="14"/>
  <c r="M8" i="14"/>
  <c r="M22" i="14"/>
  <c r="M21" i="14"/>
  <c r="I33" i="14"/>
  <c r="M26" i="14"/>
  <c r="C38" i="14"/>
  <c r="F5" i="14"/>
  <c r="C24" i="14"/>
  <c r="M27" i="14"/>
  <c r="I13" i="14"/>
  <c r="M16" i="14"/>
  <c r="M25" i="14"/>
  <c r="M35" i="14"/>
  <c r="M36" i="14"/>
  <c r="M18" i="14"/>
  <c r="M13" i="14"/>
  <c r="M32" i="14"/>
  <c r="I21" i="14"/>
  <c r="C10" i="14"/>
  <c r="C20" i="14"/>
  <c r="M29" i="14"/>
  <c r="F40" i="14"/>
  <c r="M23" i="14"/>
  <c r="M14" i="14"/>
  <c r="M38" i="14"/>
  <c r="M28" i="14"/>
  <c r="M12" i="14"/>
  <c r="I25" i="14"/>
  <c r="M24" i="14"/>
  <c r="M37" i="14"/>
  <c r="M20" i="14"/>
  <c r="C14" i="14"/>
  <c r="M19" i="14"/>
  <c r="M30" i="14"/>
  <c r="M17" i="14"/>
  <c r="C16" i="14"/>
  <c r="M15" i="14"/>
  <c r="M7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P11" i="14"/>
  <c r="M10" i="14"/>
  <c r="I8" i="14"/>
  <c r="M9" i="14"/>
  <c r="C22" i="14"/>
  <c r="F21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<sst xmlns="http://schemas.openxmlformats.org/spreadsheetml/2006/main" count="7866" uniqueCount="833">
  <si>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</si>
  <si>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</si>
  <si>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</si>
  <si>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</si>
  <si>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</si>
  <si>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</si>
  <si>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</si>
  <si>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</si>
  <si>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</si>
  <si>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</si>
  <si>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</si>
  <si>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</si>
  <si>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</si>
  <si>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</si>
  <si>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</si>
  <si>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</si>
  <si>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</si>
  <si>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</si>
  <si>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</si>
  <si>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</si>
  <si>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</si>
  <si>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</si>
  <si>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</si>
  <si>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</si>
  <si>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</si>
  <si>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</si>
  <si>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</si>
  <si>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</si>
  <si>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</si>
  <si>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</si>
  <si>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</si>
  <si>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</si>
  <si>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</si>
  <si>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</si>
  <si>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</si>
  <si>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</si>
  <si>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</si>
  <si>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</si>
  <si>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</si>
  <si>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</si>
  <si>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</si>
  <si>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</si>
  <si>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</si>
  <si>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</si>
  <si>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</si>
  <si>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</si>
  <si>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</si>
  <si>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</si>
  <si>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</si>
  <si>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</si>
  <si>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</si>
  <si>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</si>
  <si>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</si>
  <si>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</si>
  <si>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</si>
  <si>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</si>
  <si>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</si>
  <si>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</si>
  <si>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</si>
  <si>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</si>
  <si>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</si>
  <si>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</si>
  <si>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</si>
  <si>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</si>
  <si>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</si>
  <si>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</si>
  <si>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</si>
  <si>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</si>
  <si>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</si>
  <si>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</si>
  <si>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</si>
  <si>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</si>
  <si>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</si>
  <si>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</si>
  <si>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</si>
  <si>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</si>
  <si>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</si>
  <si>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</si>
  <si>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</si>
  <si>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</si>
  <si>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</si>
  <si>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</si>
  <si>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</si>
  <si>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</si>
  <si>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</si>
  <si>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</si>
  <si>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</si>
  <si>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</si>
  <si>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</si>
  <si>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</si>
  <si>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</si>
  <si>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</si>
  <si>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</si>
  <si>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</si>
  <si>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</si>
  <si>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</si>
  <si>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</si>
  <si>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</si>
  <si>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</si>
  <si>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</si>
  <si>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</si>
  <si>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</si>
  <si>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</si>
  <si>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</si>
  <si>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</si>
  <si>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</si>
  <si>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</si>
  <si>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</si>
  <si>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</si>
  <si>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</si>
  <si>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</si>
  <si>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</si>
  <si>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</si>
  <si>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</si>
  <si>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</si>
  <si>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</si>
  <si>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</si>
  <si>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</si>
  <si>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</si>
  <si>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</si>
  <si>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</si>
  <si>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</si>
  <si>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</si>
  <si>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</si>
  <si>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</si>
  <si>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</si>
  <si>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</si>
  <si>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</si>
  <si>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</si>
  <si>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</si>
  <si>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</si>
  <si>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</si>
  <si>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</si>
  <si>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</si>
  <si>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</si>
  <si>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</si>
  <si>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</si>
  <si>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</si>
  <si>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</si>
  <si>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</si>
  <si>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</si>
  <si>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</si>
  <si>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</si>
  <si>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</si>
  <si>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</si>
  <si>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</si>
  <si>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</si>
  <si>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</si>
  <si>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</si>
  <si>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</si>
  <si>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</si>
  <si>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</si>
  <si>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</si>
  <si>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</si>
  <si>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</si>
  <si>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</si>
  <si>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</si>
  <si>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</si>
  <si>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</si>
  <si>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</si>
  <si>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</si>
  <si>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</si>
  <si>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</si>
  <si>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</si>
  <si>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</si>
  <si>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</si>
  <si>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</si>
  <si>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</si>
  <si>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</si>
  <si>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</si>
  <si>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</si>
  <si>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</si>
  <si>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</si>
  <si>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</si>
  <si>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</si>
  <si>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</si>
  <si>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</si>
  <si>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</si>
  <si>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</si>
  <si>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</si>
  <si>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</si>
  <si>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</si>
  <si>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</si>
  <si>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</si>
  <si>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</si>
  <si>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</si>
  <si>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</si>
  <si>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</si>
  <si>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</si>
  <si>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</si>
  <si>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</si>
  <si>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</si>
  <si>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</si>
  <si>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</si>
  <si>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</si>
  <si>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</si>
  <si>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</si>
  <si>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</si>
  <si>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</si>
  <si>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</si>
  <si>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</si>
  <si>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</si>
  <si>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</si>
  <si>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</si>
  <si>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</si>
  <si>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</si>
  <si>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</si>
  <si>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</si>
  <si>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</si>
  <si>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</si>
  <si>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</si>
  <si>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</si>
  <si>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</si>
  <si>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</si>
  <si>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</si>
  <si>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</si>
  <si>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</si>
  <si>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</si>
  <si>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</si>
  <si>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</si>
  <si>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</si>
  <si>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</si>
  <si>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</si>
  <si>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</si>
  <si>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</si>
  <si>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</si>
  <si>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</si>
  <si>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</si>
  <si>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</si>
  <si>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</si>
  <si>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</si>
  <si>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</si>
  <si>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</si>
  <si>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</si>
  <si>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</si>
  <si>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</si>
  <si>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</si>
  <si>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</si>
  <si>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</si>
  <si>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</si>
  <si>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</si>
  <si>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</si>
  <si>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</si>
  <si>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</si>
  <si>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</si>
  <si>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</si>
  <si>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</si>
  <si>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</si>
  <si>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</si>
  <si>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</si>
  <si>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</si>
  <si>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</si>
  <si>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</si>
  <si>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</si>
  <si>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</si>
  <si>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</si>
  <si>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</si>
  <si>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</si>
  <si>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</si>
  <si>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</si>
  <si>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</si>
  <si>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</si>
  <si>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</si>
  <si>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</si>
  <si>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</si>
  <si>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</si>
  <si>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</si>
  <si>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</si>
  <si>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</si>
  <si>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</si>
  <si>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</si>
  <si>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</si>
  <si>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</si>
  <si>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</si>
  <si>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</si>
  <si>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</si>
  <si>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</si>
  <si>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</si>
  <si>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</si>
  <si>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</si>
  <si>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</si>
  <si>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</si>
  <si>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</si>
  <si>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</si>
  <si>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</si>
  <si>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</si>
  <si>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</si>
  <si>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</si>
  <si>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</si>
  <si>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</si>
  <si>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</si>
  <si>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</si>
  <si>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</si>
  <si>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</si>
  <si>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</si>
  <si>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</si>
  <si>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</si>
  <si>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</si>
  <si>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</si>
  <si>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</si>
  <si>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</si>
  <si>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</si>
  <si>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</si>
  <si>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</si>
  <si>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</si>
  <si>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</si>
  <si>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</si>
  <si>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</si>
  <si>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</si>
  <si>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</si>
  <si>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</si>
  <si>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</si>
  <si>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</si>
  <si>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</si>
  <si>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</si>
  <si>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</si>
  <si>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</si>
  <si>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</si>
  <si>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</si>
  <si>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</si>
  <si>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</si>
  <si>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</si>
  <si>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</si>
  <si>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</si>
  <si>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</si>
  <si>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</si>
  <si>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</si>
  <si>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</si>
  <si>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</si>
  <si>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</si>
  <si>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</si>
  <si>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</si>
  <si>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</si>
  <si>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</si>
  <si>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</si>
  <si>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</si>
  <si>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</si>
  <si>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</si>
  <si>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</si>
  <si>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</si>
  <si>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</si>
  <si>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</si>
  <si>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</si>
  <si>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</si>
  <si>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</si>
  <si>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</si>
  <si>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</si>
  <si>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</si>
  <si>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</si>
  <si>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</si>
  <si>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</si>
  <si>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</si>
  <si>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</si>
  <si>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</si>
  <si>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</si>
  <si>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</si>
  <si>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</si>
  <si>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</si>
  <si>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</si>
  <si>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</si>
  <si>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</si>
  <si>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</si>
  <si>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</si>
  <si>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</si>
  <si>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</si>
  <si>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</si>
  <si>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</si>
  <si>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</si>
  <si>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</si>
  <si>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</si>
  <si>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</si>
  <si>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</si>
  <si>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</si>
  <si>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</si>
  <si>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</si>
  <si>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</si>
  <si>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</si>
  <si>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</si>
  <si>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</si>
  <si>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</si>
  <si>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</si>
  <si>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</si>
  <si>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</si>
  <si>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</si>
  <si>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</si>
  <si>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</si>
  <si>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</si>
  <si>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</si>
  <si>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</si>
  <si>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</si>
  <si>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</si>
  <si>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</si>
  <si>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</si>
  <si>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</si>
  <si>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</si>
  <si>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</si>
  <si>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</si>
  <si>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</si>
  <si>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</si>
  <si>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</si>
  <si>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</si>
  <si>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</si>
  <si>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</si>
  <si>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</si>
  <si>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</si>
  <si>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</si>
  <si>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</si>
  <si>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</si>
  <si>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</si>
  <si>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</si>
  <si>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</si>
  <si>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</si>
  <si>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</si>
  <si>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</si>
  <si>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</si>
  <si>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</si>
  <si>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</si>
  <si>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</si>
  <si>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</si>
  <si>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</si>
  <si>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</si>
  <si>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</si>
  <si>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</si>
  <si>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</si>
  <si>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</si>
  <si>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</si>
  <si>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</si>
  <si>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</si>
  <si>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</si>
  <si>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</si>
  <si>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</si>
  <si>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</si>
  <si>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</si>
  <si>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</si>
  <si>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</si>
  <si>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</si>
  <si>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</si>
  <si>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</si>
  <si>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</si>
  <si>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</si>
  <si>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</si>
  <si>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</si>
  <si>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</si>
  <si>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</si>
  <si>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</si>
  <si>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</si>
  <si>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</si>
  <si>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</si>
  <si>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</si>
  <si>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</si>
  <si>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</si>
  <si>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</si>
  <si>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</si>
  <si>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</si>
  <si>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</si>
  <si>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</si>
  <si>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</si>
  <si>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</si>
  <si>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</si>
  <si>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</si>
  <si>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</si>
  <si>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</si>
  <si>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</si>
  <si>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</si>
  <si>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</si>
  <si>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</si>
  <si>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</si>
  <si>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</si>
  <si>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</si>
  <si>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</si>
  <si>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</si>
  <si>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</si>
  <si>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</si>
  <si>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</si>
  <si>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</si>
  <si>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</si>
  <si>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</si>
  <si>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</si>
  <si>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</si>
  <si>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</si>
  <si>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</si>
  <si>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</si>
  <si>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</si>
  <si>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</si>
  <si>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</si>
  <si>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</si>
  <si>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</si>
  <si>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</si>
  <si>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</si>
  <si>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</si>
  <si>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</si>
  <si>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</si>
  <si>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</si>
  <si>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</si>
  <si>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</si>
  <si>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</si>
  <si>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</si>
  <si>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</si>
  <si>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</si>
  <si>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</si>
  <si>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</si>
  <si>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</si>
  <si>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</si>
  <si>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</si>
  <si>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</si>
  <si>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</si>
  <si>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</si>
  <si>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</si>
  <si>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</si>
  <si>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</si>
  <si>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</si>
  <si>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</si>
  <si>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</si>
  <si>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</si>
  <si>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</si>
  <si>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</si>
  <si>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</si>
  <si>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</si>
  <si>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</si>
  <si>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</si>
  <si>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</si>
  <si>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</si>
  <si>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</si>
  <si>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</si>
  <si>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</si>
  <si>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</si>
  <si>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</si>
  <si>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</si>
  <si>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</si>
  <si>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</si>
  <si>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</si>
  <si>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</si>
  <si>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</si>
  <si>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</si>
  <si>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</si>
  <si>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</si>
  <si>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</si>
  <si>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</si>
  <si>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</si>
  <si>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</si>
  <si>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</si>
  <si>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</si>
  <si>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</si>
  <si>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</si>
  <si>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</si>
  <si>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</si>
  <si>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</si>
  <si>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</si>
  <si>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</si>
  <si>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</si>
  <si>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</si>
  <si>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</si>
  <si>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</si>
  <si>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</si>
  <si>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</si>
  <si>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</si>
  <si>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</si>
  <si>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</si>
  <si>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</si>
  <si>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</si>
  <si>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</si>
  <si>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</si>
  <si>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</si>
  <si>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</si>
  <si>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</si>
  <si>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</si>
  <si>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</si>
  <si>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</si>
  <si>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</si>
  <si>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</si>
  <si>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</si>
  <si>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</si>
  <si>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</si>
  <si>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</si>
  <si>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</si>
  <si>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</si>
  <si>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</si>
  <si>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</si>
  <si>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</si>
  <si>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</si>
  <si>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</si>
  <si>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</si>
  <si>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</si>
  <si>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</si>
  <si>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</si>
  <si>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</si>
  <si>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</si>
  <si>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</si>
  <si>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</si>
  <si>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</si>
  <si>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</si>
  <si>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</si>
  <si>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</si>
  <si>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</si>
  <si>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</si>
  <si>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</si>
  <si>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</si>
  <si>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</si>
  <si>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</si>
  <si>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</si>
  <si>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</si>
  <si>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</si>
  <si>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</si>
  <si>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</si>
  <si>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</si>
  <si>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</si>
  <si>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</si>
  <si>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</si>
  <si>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</si>
  <si>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</si>
  <si>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</si>
  <si>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</si>
  <si>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</si>
  <si>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</si>
  <si>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</si>
  <si>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</si>
  <si>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</si>
  <si>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</si>
  <si>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</si>
  <si>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</si>
  <si>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</si>
  <si>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</si>
  <si>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</si>
  <si>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</si>
  <si>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</si>
  <si>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</si>
  <si>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</si>
  <si>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</si>
  <si>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</si>
  <si>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</si>
  <si>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</si>
  <si>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</si>
  <si>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</si>
  <si>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</si>
  <si>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</si>
  <si>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</si>
  <si>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</si>
  <si>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</si>
  <si>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</si>
  <si>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</si>
  <si>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</si>
  <si>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</si>
  <si>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</si>
  <si>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</si>
  <si>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</si>
  <si>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</si>
  <si>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</si>
  <si>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</si>
  <si>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</si>
  <si>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</si>
  <si>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</si>
  <si>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</si>
  <si>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</si>
  <si>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</si>
  <si>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</si>
  <si>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</si>
  <si>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</si>
  <si>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</si>
  <si>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</si>
  <si>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</si>
  <si>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</si>
  <si>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</si>
  <si>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</si>
  <si>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</si>
  <si>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</si>
  <si>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</si>
  <si>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</si>
  <si>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</si>
  <si>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</si>
  <si>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</si>
  <si>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</si>
  <si>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</si>
  <si>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</si>
  <si>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</si>
  <si>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</si>
  <si>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</si>
  <si>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</si>
  <si>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</si>
  <si>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</si>
  <si>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</si>
  <si>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</si>
  <si>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</si>
  <si>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</si>
  <si>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</si>
  <si>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</si>
  <si>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</si>
  <si>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</si>
  <si>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</si>
  <si>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</si>
  <si>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</si>
  <si>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</si>
  <si>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</si>
  <si>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</si>
  <si>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</si>
  <si>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</si>
  <si>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</si>
  <si>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</si>
  <si>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</si>
  <si>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</si>
  <si>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</si>
  <si>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</si>
  <si>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</si>
  <si>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</si>
  <si>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</si>
  <si>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</si>
  <si>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</si>
  <si>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</si>
  <si>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</si>
  <si>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</si>
  <si>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</si>
  <si>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</si>
  <si>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</si>
  <si>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</si>
  <si>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</si>
  <si>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</si>
  <si>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</si>
  <si>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</si>
  <si>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</si>
  <si>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</si>
  <si>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</si>
  <si>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</si>
  <si>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</si>
  <si>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</si>
  <si>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</si>
  <si>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</si>
  <si>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</si>
  <si>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</si>
  <si>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</si>
  <si>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大阪府</t>
  </si>
  <si>
    <t>27000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</si>
  <si>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</si>
  <si>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</si>
  <si>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</si>
  <si>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</si>
  <si>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</si>
  <si>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</si>
  <si>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</si>
  <si>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</si>
  <si>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</si>
  <si>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</si>
  <si>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</si>
  <si>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</si>
  <si>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27100</t>
  </si>
  <si>
    <t>大阪市</t>
  </si>
  <si>
    <t/>
  </si>
  <si>
    <t>有る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</si>
  <si>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</si>
  <si>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</si>
  <si>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</si>
  <si>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</si>
  <si>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</si>
  <si>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</si>
  <si>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</si>
  <si>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</si>
  <si>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</si>
  <si>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</si>
  <si>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</si>
  <si>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</si>
  <si>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</si>
  <si>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</si>
  <si>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</si>
  <si>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</si>
  <si>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</si>
  <si>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</si>
  <si>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無い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</si>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</sst>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832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50" si="0">+E7+F7</f>
        <v>8810995</v>
      </c>
      <c r="E7" s="296">
        <f>SUM(E$8:E$207)</f>
        <v>8810995</v>
      </c>
      <c r="F7" s="296">
        <f>SUM(F$8:F$207)</f>
        <v>0</v>
      </c>
      <c r="G7" s="296">
        <f>SUM(G$8:G$207)</f>
        <v>267308</v>
      </c>
      <c r="H7" s="296">
        <f>SUM(ごみ搬入量内訳!E7,+ごみ搬入量内訳!AD7)</f>
        <v>2592377</v>
      </c>
      <c r="I7" s="296">
        <f>ごみ搬入量内訳!BC7</f>
        <v>151204</v>
      </c>
      <c r="J7" s="296">
        <f>資源化量内訳!BR7</f>
        <v>148211</v>
      </c>
      <c r="K7" s="296">
        <f t="shared" ref="K7:K50" si="1">SUM(H7:J7)</f>
        <v>2891792</v>
      </c>
      <c r="L7" s="296">
        <f t="shared" ref="L7:L50" si="2">IF(D7&lt;&gt;0,K7/D7/365*1000000,"-")</f>
        <v>899.18537103007975</v>
      </c>
      <c r="M7" s="296">
        <f>IF(D7&lt;&gt;0,(ごみ搬入量内訳!BR7+ごみ処理概要!J7)/ごみ処理概要!D7/365*1000000,"-")</f>
        <v>534.97915163236235</v>
      </c>
      <c r="N7" s="296">
        <f>IF(D7&lt;&gt;0,(ごみ搬入量内訳!E7+ごみ搬入量内訳!BD7-ごみ搬入量内訳!R7-ごみ搬入量内訳!BH7)/D7/365*1000000,"-")</f>
        <v>428.41024741759645</v>
      </c>
      <c r="O7" s="296">
        <f>IF(D7&lt;&gt;0,ごみ搬入量内訳!CM7/ごみ処理概要!D7/365*1000000,"-")</f>
        <v>364.20621939771752</v>
      </c>
      <c r="P7" s="296">
        <f>ごみ搬入量内訳!DH7</f>
        <v>0</v>
      </c>
      <c r="Q7" s="296">
        <f>ごみ処理量内訳!E7</f>
        <v>2434854</v>
      </c>
      <c r="R7" s="296">
        <f>ごみ処理量内訳!N7</f>
        <v>1237</v>
      </c>
      <c r="S7" s="296">
        <f t="shared" ref="S7:S50" si="3">SUM(T7:Z7)</f>
        <v>261295</v>
      </c>
      <c r="T7" s="296">
        <f>ごみ処理量内訳!G7</f>
        <v>111162</v>
      </c>
      <c r="U7" s="296">
        <f>ごみ処理量内訳!L7</f>
        <v>150087</v>
      </c>
      <c r="V7" s="296">
        <f>ごみ処理量内訳!H7</f>
        <v>46</v>
      </c>
      <c r="W7" s="296">
        <f>ごみ処理量内訳!I7</f>
        <v>0</v>
      </c>
      <c r="X7" s="296">
        <f>ごみ処理量内訳!J7</f>
        <v>0</v>
      </c>
      <c r="Y7" s="296">
        <f>ごみ処理量内訳!K7</f>
        <v>0</v>
      </c>
      <c r="Z7" s="296">
        <f>ごみ処理量内訳!M7</f>
        <v>0</v>
      </c>
      <c r="AA7" s="296">
        <f>資源化量内訳!Z7</f>
        <v>51761</v>
      </c>
      <c r="AB7" s="296">
        <f t="shared" ref="AB7:AB50" si="4">SUM(Q7,R7,S7,AA7)</f>
        <v>2749147</v>
      </c>
      <c r="AC7" s="299">
        <f t="shared" ref="AC7:AC50" si="5">IF(AB7&lt;&gt;0,(AA7+Q7+S7)/AB7*100,"-")</f>
        <v>99.955004224946862</v>
      </c>
      <c r="AD7" s="296">
        <f>施設資源化量内訳!Z7</f>
        <v>29235</v>
      </c>
      <c r="AE7" s="296">
        <f>施設資源化量内訳!AV7</f>
        <v>20081</v>
      </c>
      <c r="AF7" s="296">
        <f>施設資源化量内訳!BR7</f>
        <v>43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0</v>
      </c>
      <c r="AJ7" s="296">
        <f>施設資源化量内訳!FB7</f>
        <v>127500</v>
      </c>
      <c r="AK7" s="296">
        <f t="shared" ref="AK7:AK50" si="6">SUM(AD7:AJ7)</f>
        <v>176859</v>
      </c>
      <c r="AL7" s="299">
        <f t="shared" ref="AL7:AL50" si="7">IF((AB7+J7)&lt;&gt;0,(AA7+AK7+J7)/(AB7+J7)*100,"-")</f>
        <v>13.006021347724376</v>
      </c>
      <c r="AM7" s="299">
        <f>IF((AB7+J7)&lt;&gt;0,(資源化量内訳!D7-資源化量内訳!S7-資源化量内訳!U7-資源化量内訳!W7-資源化量内訳!V7)/(AB7+J7)*100,"-")</f>
        <v>12.965191046463708</v>
      </c>
      <c r="AN7" s="296">
        <f>ごみ処理量内訳!AA7</f>
        <v>1237</v>
      </c>
      <c r="AO7" s="296">
        <f>ごみ処理量内訳!AB7</f>
        <v>329402</v>
      </c>
      <c r="AP7" s="296">
        <f>ごみ処理量内訳!AC7</f>
        <v>4937.16</v>
      </c>
      <c r="AQ7" s="296">
        <f t="shared" ref="AQ7:AQ50" si="8">SUM(AN7:AP7)</f>
        <v>335576.16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2756807</v>
      </c>
      <c r="E8" s="283">
        <v>2756807</v>
      </c>
      <c r="F8" s="283">
        <v>0</v>
      </c>
      <c r="G8" s="283">
        <v>152560</v>
      </c>
      <c r="H8" s="283">
        <f>SUM(ごみ搬入量内訳!E8,+ごみ搬入量内訳!AD8)</f>
        <v>918754</v>
      </c>
      <c r="I8" s="283">
        <f>ごみ搬入量内訳!BC8</f>
        <v>10930</v>
      </c>
      <c r="J8" s="283">
        <f>資源化量内訳!BR8</f>
        <v>38715</v>
      </c>
      <c r="K8" s="283">
        <f t="shared" si="1"/>
        <v>968399</v>
      </c>
      <c r="L8" s="286">
        <f t="shared" si="2"/>
        <v>962.39887130491149</v>
      </c>
      <c r="M8" s="283">
        <f>IF(D8&lt;&gt;0,(ごみ搬入量内訳!BR8+ごみ処理概要!J8)/ごみ処理概要!D8/365*1000000,"-")</f>
        <v>427.93004658839209</v>
      </c>
      <c r="N8" s="406">
        <f>IF(D8&lt;&gt;0,(ごみ搬入量内訳!E8+ごみ搬入量内訳!BD8-ごみ搬入量内訳!R8-ごみ搬入量内訳!BH8)/D8/365*1000000,"-")</f>
        <v>326.6633990719987</v>
      </c>
      <c r="O8" s="283">
        <f>IF(D8&lt;&gt;0,ごみ搬入量内訳!CM8/ごみ処理概要!D8/365*1000000,"-")</f>
        <v>534.46882471651941</v>
      </c>
      <c r="P8" s="283">
        <f>ごみ搬入量内訳!DH8</f>
        <v>0</v>
      </c>
      <c r="Q8" s="283">
        <f>ごみ処理量内訳!E8</f>
        <v>856985</v>
      </c>
      <c r="R8" s="283">
        <f>ごみ処理量内訳!N8</f>
        <v>0</v>
      </c>
      <c r="S8" s="283">
        <f t="shared" si="3"/>
        <v>52428</v>
      </c>
      <c r="T8" s="283">
        <f>ごみ処理量内訳!G8</f>
        <v>8096</v>
      </c>
      <c r="U8" s="283">
        <f>ごみ処理量内訳!L8</f>
        <v>44332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20271</v>
      </c>
      <c r="AB8" s="283">
        <f t="shared" si="4"/>
        <v>929684</v>
      </c>
      <c r="AC8" s="288">
        <f t="shared" si="5"/>
        <v>100</v>
      </c>
      <c r="AD8" s="283">
        <f>施設資源化量内訳!Z8</f>
        <v>0</v>
      </c>
      <c r="AE8" s="283">
        <f>施設資源化量内訳!AV8</f>
        <v>1515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36657</v>
      </c>
      <c r="AK8" s="283">
        <f t="shared" si="6"/>
        <v>38172</v>
      </c>
      <c r="AL8" s="288">
        <f t="shared" si="7"/>
        <v>10.032848030615479</v>
      </c>
      <c r="AM8" s="288">
        <f>IF((AB8+J8)&lt;&gt;0,(資源化量内訳!D8-資源化量内訳!S8-資源化量内訳!U8-資源化量内訳!W8-資源化量内訳!V8)/(AB8+J8)*100,"-")</f>
        <v>10.032848030615479</v>
      </c>
      <c r="AN8" s="283">
        <f>ごみ処理量内訳!AA8</f>
        <v>0</v>
      </c>
      <c r="AO8" s="283">
        <f>ごみ処理量内訳!AB8</f>
        <v>133007</v>
      </c>
      <c r="AP8" s="283">
        <f>ごみ処理量内訳!AC8</f>
        <v>0</v>
      </c>
      <c r="AQ8" s="283">
        <f t="shared" si="8"/>
        <v>133007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822752</v>
      </c>
      <c r="E9" s="283">
        <v>822752</v>
      </c>
      <c r="F9" s="283">
        <v>0</v>
      </c>
      <c r="G9" s="283">
        <v>16407</v>
      </c>
      <c r="H9" s="283">
        <f>SUM(ごみ搬入量内訳!E9,+ごみ搬入量内訳!AD9)</f>
        <v>232337</v>
      </c>
      <c r="I9" s="283">
        <f>ごみ搬入量内訳!BC9</f>
        <v>23738</v>
      </c>
      <c r="J9" s="283">
        <f>資源化量内訳!BR9</f>
        <v>15140</v>
      </c>
      <c r="K9" s="283">
        <f t="shared" si="1"/>
        <v>271215</v>
      </c>
      <c r="L9" s="286">
        <f t="shared" si="2"/>
        <v>903.13337982836606</v>
      </c>
      <c r="M9" s="283">
        <f>IF(D9&lt;&gt;0,(ごみ搬入量内訳!BR9+ごみ処理概要!J9)/ごみ処理概要!D9/365*1000000,"-")</f>
        <v>616.91054359229008</v>
      </c>
      <c r="N9" s="406">
        <f>IF(D9&lt;&gt;0,(ごみ搬入量内訳!E9+ごみ搬入量内訳!BD9-ごみ搬入量内訳!R9-ごみ搬入量内訳!BH9)/D9/365*1000000,"-")</f>
        <v>523.52199341148685</v>
      </c>
      <c r="O9" s="283">
        <f>IF(D9&lt;&gt;0,ごみ搬入量内訳!CM9/ごみ処理概要!D9/365*1000000,"-")</f>
        <v>286.22283623607615</v>
      </c>
      <c r="P9" s="283">
        <f>ごみ搬入量内訳!DH9</f>
        <v>0</v>
      </c>
      <c r="Q9" s="283">
        <f>ごみ処理量内訳!E9</f>
        <v>225274</v>
      </c>
      <c r="R9" s="283">
        <f>ごみ処理量内訳!N9</f>
        <v>28</v>
      </c>
      <c r="S9" s="283">
        <f t="shared" si="3"/>
        <v>25829</v>
      </c>
      <c r="T9" s="283">
        <f>ごみ処理量内訳!G9</f>
        <v>13094</v>
      </c>
      <c r="U9" s="283">
        <f>ごみ処理量内訳!L9</f>
        <v>12735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7868</v>
      </c>
      <c r="AB9" s="283">
        <f t="shared" si="4"/>
        <v>258999</v>
      </c>
      <c r="AC9" s="288">
        <f t="shared" si="5"/>
        <v>99.989189147448442</v>
      </c>
      <c r="AD9" s="283">
        <f>施設資源化量内訳!Z9</f>
        <v>12986</v>
      </c>
      <c r="AE9" s="283">
        <f>施設資源化量内訳!AV9</f>
        <v>548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10914</v>
      </c>
      <c r="AK9" s="283">
        <f t="shared" si="6"/>
        <v>24448</v>
      </c>
      <c r="AL9" s="288">
        <f t="shared" si="7"/>
        <v>17.310926208966983</v>
      </c>
      <c r="AM9" s="288">
        <f>IF((AB9+J9)&lt;&gt;0,(資源化量内訳!D9-資源化量内訳!S9-資源化量内訳!U9-資源化量内訳!W9-資源化量内訳!V9)/(AB9+J9)*100,"-")</f>
        <v>17.310926208966983</v>
      </c>
      <c r="AN9" s="283">
        <f>ごみ処理量内訳!AA9</f>
        <v>28</v>
      </c>
      <c r="AO9" s="283">
        <f>ごみ処理量内訳!AB9</f>
        <v>19723</v>
      </c>
      <c r="AP9" s="283">
        <f>ごみ処理量内訳!AC9</f>
        <v>0</v>
      </c>
      <c r="AQ9" s="283">
        <f t="shared" si="8"/>
        <v>19751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189684</v>
      </c>
      <c r="E10" s="283">
        <v>189684</v>
      </c>
      <c r="F10" s="283">
        <v>0</v>
      </c>
      <c r="G10" s="283">
        <v>3059</v>
      </c>
      <c r="H10" s="283">
        <f>SUM(ごみ搬入量内訳!E10,+ごみ搬入量内訳!AD10)</f>
        <v>59674</v>
      </c>
      <c r="I10" s="283">
        <f>ごみ搬入量内訳!BC10</f>
        <v>5542</v>
      </c>
      <c r="J10" s="283">
        <f>資源化量内訳!BR10</f>
        <v>3626</v>
      </c>
      <c r="K10" s="283">
        <f t="shared" si="1"/>
        <v>68842</v>
      </c>
      <c r="L10" s="286">
        <f t="shared" si="2"/>
        <v>994.32856317919368</v>
      </c>
      <c r="M10" s="283">
        <f>IF(D10&lt;&gt;0,(ごみ搬入量内訳!BR10+ごみ処理概要!J10)/ごみ処理概要!D10/365*1000000,"-")</f>
        <v>551.84787503831171</v>
      </c>
      <c r="N10" s="406">
        <f>IF(D10&lt;&gt;0,(ごみ搬入量内訳!E10+ごみ搬入量内訳!BD10-ごみ搬入量内訳!R10-ごみ搬入量内訳!BH10)/D10/365*1000000,"-")</f>
        <v>437.81539477481368</v>
      </c>
      <c r="O10" s="283">
        <f>IF(D10&lt;&gt;0,ごみ搬入量内訳!CM10/ごみ処理概要!D10/365*1000000,"-")</f>
        <v>442.48068814088208</v>
      </c>
      <c r="P10" s="283">
        <f>ごみ搬入量内訳!DH10</f>
        <v>0</v>
      </c>
      <c r="Q10" s="283">
        <f>ごみ処理量内訳!E10</f>
        <v>58782</v>
      </c>
      <c r="R10" s="283">
        <f>ごみ処理量内訳!N10</f>
        <v>0</v>
      </c>
      <c r="S10" s="283">
        <f t="shared" si="3"/>
        <v>6898</v>
      </c>
      <c r="T10" s="283">
        <f>ごみ処理量内訳!G10</f>
        <v>2559</v>
      </c>
      <c r="U10" s="283">
        <f>ごみ処理量内訳!L10</f>
        <v>4339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15</v>
      </c>
      <c r="AB10" s="283">
        <f t="shared" si="4"/>
        <v>65695</v>
      </c>
      <c r="AC10" s="288">
        <f t="shared" si="5"/>
        <v>100</v>
      </c>
      <c r="AD10" s="283">
        <f>施設資源化量内訳!Z10</f>
        <v>0</v>
      </c>
      <c r="AE10" s="283">
        <f>施設資源化量内訳!AV10</f>
        <v>448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3960</v>
      </c>
      <c r="AK10" s="283">
        <f t="shared" si="6"/>
        <v>4408</v>
      </c>
      <c r="AL10" s="288">
        <f t="shared" si="7"/>
        <v>11.611200069243086</v>
      </c>
      <c r="AM10" s="288">
        <f>IF((AB10+J10)&lt;&gt;0,(資源化量内訳!D10-資源化量内訳!S10-資源化量内訳!U10-資源化量内訳!W10-資源化量内訳!V10)/(AB10+J10)*100,"-")</f>
        <v>11.611200069243086</v>
      </c>
      <c r="AN10" s="283">
        <f>ごみ処理量内訳!AA10</f>
        <v>0</v>
      </c>
      <c r="AO10" s="283">
        <f>ごみ処理量内訳!AB10</f>
        <v>7920</v>
      </c>
      <c r="AP10" s="283">
        <f>ごみ処理量内訳!AC10</f>
        <v>352</v>
      </c>
      <c r="AQ10" s="283">
        <f t="shared" si="8"/>
        <v>8272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407692</v>
      </c>
      <c r="E11" s="283">
        <v>407692</v>
      </c>
      <c r="F11" s="283">
        <v>0</v>
      </c>
      <c r="G11" s="283">
        <v>6486</v>
      </c>
      <c r="H11" s="283">
        <f>SUM(ごみ搬入量内訳!E11,+ごみ搬入量内訳!AD11)</f>
        <v>105578</v>
      </c>
      <c r="I11" s="283">
        <f>ごみ搬入量内訳!BC11</f>
        <v>7871</v>
      </c>
      <c r="J11" s="283">
        <f>資源化量内訳!BR11</f>
        <v>4397</v>
      </c>
      <c r="K11" s="283">
        <f t="shared" si="1"/>
        <v>117846</v>
      </c>
      <c r="L11" s="286">
        <f t="shared" si="2"/>
        <v>791.93546457781258</v>
      </c>
      <c r="M11" s="283">
        <f>IF(D11&lt;&gt;0,(ごみ搬入量内訳!BR11+ごみ処理概要!J11)/ごみ処理概要!D11/365*1000000,"-")</f>
        <v>531.35062071434811</v>
      </c>
      <c r="N11" s="406">
        <f>IF(D11&lt;&gt;0,(ごみ搬入量内訳!E11+ごみ搬入量内訳!BD11-ごみ搬入量内訳!R11-ごみ搬入量内訳!BH11)/D11/365*1000000,"-")</f>
        <v>407.88244792368778</v>
      </c>
      <c r="O11" s="283">
        <f>IF(D11&lt;&gt;0,ごみ搬入量内訳!CM11/ごみ処理概要!D11/365*1000000,"-")</f>
        <v>260.58484386346453</v>
      </c>
      <c r="P11" s="283">
        <f>ごみ搬入量内訳!DH11</f>
        <v>0</v>
      </c>
      <c r="Q11" s="283">
        <f>ごみ処理量内訳!E11</f>
        <v>95651</v>
      </c>
      <c r="R11" s="283">
        <f>ごみ処理量内訳!N11</f>
        <v>0</v>
      </c>
      <c r="S11" s="283">
        <f t="shared" si="3"/>
        <v>10515</v>
      </c>
      <c r="T11" s="283">
        <f>ごみ処理量内訳!G11</f>
        <v>3822</v>
      </c>
      <c r="U11" s="283">
        <f>ごみ処理量内訳!L11</f>
        <v>6693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7278</v>
      </c>
      <c r="AB11" s="283">
        <f t="shared" si="4"/>
        <v>113444</v>
      </c>
      <c r="AC11" s="288">
        <f t="shared" si="5"/>
        <v>100</v>
      </c>
      <c r="AD11" s="283">
        <f>施設資源化量内訳!Z11</f>
        <v>0</v>
      </c>
      <c r="AE11" s="283">
        <f>施設資源化量内訳!AV11</f>
        <v>415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6126</v>
      </c>
      <c r="AK11" s="283">
        <f t="shared" si="6"/>
        <v>6541</v>
      </c>
      <c r="AL11" s="288">
        <f t="shared" si="7"/>
        <v>15.458117293641433</v>
      </c>
      <c r="AM11" s="288">
        <f>IF((AB11+J11)&lt;&gt;0,(資源化量内訳!D11-資源化量内訳!S11-資源化量内訳!U11-資源化量内訳!W11-資源化量内訳!V11)/(AB11+J11)*100,"-")</f>
        <v>15.458117293641433</v>
      </c>
      <c r="AN11" s="283">
        <f>ごみ処理量内訳!AA11</f>
        <v>0</v>
      </c>
      <c r="AO11" s="283">
        <f>ごみ処理量内訳!AB11</f>
        <v>11980</v>
      </c>
      <c r="AP11" s="283">
        <f>ごみ処理量内訳!AC11</f>
        <v>1052</v>
      </c>
      <c r="AQ11" s="283">
        <f t="shared" si="8"/>
        <v>13032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103378</v>
      </c>
      <c r="E12" s="283">
        <v>103378</v>
      </c>
      <c r="F12" s="283">
        <v>0</v>
      </c>
      <c r="G12" s="283">
        <v>2152</v>
      </c>
      <c r="H12" s="283">
        <f>SUM(ごみ搬入量内訳!E12,+ごみ搬入量内訳!AD12)</f>
        <v>27587</v>
      </c>
      <c r="I12" s="283">
        <f>ごみ搬入量内訳!BC12</f>
        <v>1629</v>
      </c>
      <c r="J12" s="283">
        <f>資源化量内訳!BR12</f>
        <v>1104</v>
      </c>
      <c r="K12" s="283">
        <f t="shared" si="1"/>
        <v>30320</v>
      </c>
      <c r="L12" s="286">
        <f t="shared" si="2"/>
        <v>803.54130618395527</v>
      </c>
      <c r="M12" s="283">
        <f>IF(D12&lt;&gt;0,(ごみ搬入量内訳!BR12+ごみ処理概要!J12)/ごみ処理概要!D12/365*1000000,"-")</f>
        <v>579.3607023247838</v>
      </c>
      <c r="N12" s="406">
        <f>IF(D12&lt;&gt;0,(ごみ搬入量内訳!E12+ごみ搬入量内訳!BD12-ごみ搬入量内訳!R12-ごみ搬入量内訳!BH12)/D12/365*1000000,"-")</f>
        <v>486.28560115994048</v>
      </c>
      <c r="O12" s="283">
        <f>IF(D12&lt;&gt;0,ごみ搬入量内訳!CM12/ごみ処理概要!D12/365*1000000,"-")</f>
        <v>224.18060385917141</v>
      </c>
      <c r="P12" s="283">
        <f>ごみ搬入量内訳!DH12</f>
        <v>0</v>
      </c>
      <c r="Q12" s="283">
        <f>ごみ処理量内訳!E12</f>
        <v>24419</v>
      </c>
      <c r="R12" s="283">
        <f>ごみ処理量内訳!N12</f>
        <v>0</v>
      </c>
      <c r="S12" s="283">
        <f t="shared" si="3"/>
        <v>3648</v>
      </c>
      <c r="T12" s="283">
        <f>ごみ処理量内訳!G12</f>
        <v>1562</v>
      </c>
      <c r="U12" s="283">
        <f>ごみ処理量内訳!L12</f>
        <v>2086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1149</v>
      </c>
      <c r="AB12" s="283">
        <f t="shared" si="4"/>
        <v>29216</v>
      </c>
      <c r="AC12" s="288">
        <f t="shared" si="5"/>
        <v>100</v>
      </c>
      <c r="AD12" s="283">
        <f>施設資源化量内訳!Z12</f>
        <v>0</v>
      </c>
      <c r="AE12" s="283">
        <f>施設資源化量内訳!AV12</f>
        <v>185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1414</v>
      </c>
      <c r="AK12" s="283">
        <f t="shared" si="6"/>
        <v>1599</v>
      </c>
      <c r="AL12" s="288">
        <f t="shared" si="7"/>
        <v>12.704485488126648</v>
      </c>
      <c r="AM12" s="288">
        <f>IF((AB12+J12)&lt;&gt;0,(資源化量内訳!D12-資源化量内訳!S12-資源化量内訳!U12-資源化量内訳!W12-資源化量内訳!V12)/(AB12+J12)*100,"-")</f>
        <v>12.704485488126648</v>
      </c>
      <c r="AN12" s="283">
        <f>ごみ処理量内訳!AA12</f>
        <v>0</v>
      </c>
      <c r="AO12" s="283">
        <f>ごみ処理量内訳!AB12</f>
        <v>3863</v>
      </c>
      <c r="AP12" s="283">
        <f>ごみ処理量内訳!AC12</f>
        <v>223</v>
      </c>
      <c r="AQ12" s="283">
        <f t="shared" si="8"/>
        <v>4086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381238</v>
      </c>
      <c r="E13" s="283">
        <v>381238</v>
      </c>
      <c r="F13" s="283">
        <v>0</v>
      </c>
      <c r="G13" s="283">
        <v>6443</v>
      </c>
      <c r="H13" s="283">
        <f>SUM(ごみ搬入量内訳!E13,+ごみ搬入量内訳!AD13)</f>
        <v>100666</v>
      </c>
      <c r="I13" s="283">
        <f>ごみ搬入量内訳!BC13</f>
        <v>3951</v>
      </c>
      <c r="J13" s="283">
        <f>資源化量内訳!BR13</f>
        <v>6129</v>
      </c>
      <c r="K13" s="283">
        <f t="shared" si="1"/>
        <v>110746</v>
      </c>
      <c r="L13" s="286">
        <f t="shared" si="2"/>
        <v>795.864259675418</v>
      </c>
      <c r="M13" s="283">
        <f>IF(D13&lt;&gt;0,(ごみ搬入量内訳!BR13+ごみ処理概要!J13)/ごみ処理概要!D13/365*1000000,"-")</f>
        <v>561.84656375800057</v>
      </c>
      <c r="N13" s="406">
        <f>IF(D13&lt;&gt;0,(ごみ搬入量内訳!E13+ごみ搬入量内訳!BD13-ごみ搬入量内訳!R13-ごみ搬入量内訳!BH13)/D13/365*1000000,"-")</f>
        <v>461.95570350581704</v>
      </c>
      <c r="O13" s="283">
        <f>IF(D13&lt;&gt;0,ごみ搬入量内訳!CM13/ごみ処理概要!D13/365*1000000,"-")</f>
        <v>234.01769591741743</v>
      </c>
      <c r="P13" s="283">
        <f>ごみ搬入量内訳!DH13</f>
        <v>0</v>
      </c>
      <c r="Q13" s="283">
        <f>ごみ処理量内訳!E13</f>
        <v>89489</v>
      </c>
      <c r="R13" s="283">
        <f>ごみ処理量内訳!N13</f>
        <v>0</v>
      </c>
      <c r="S13" s="283">
        <f t="shared" si="3"/>
        <v>15222</v>
      </c>
      <c r="T13" s="283">
        <f>ごみ処理量内訳!G13</f>
        <v>15222</v>
      </c>
      <c r="U13" s="283">
        <f>ごみ処理量内訳!L13</f>
        <v>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3</v>
      </c>
      <c r="AB13" s="283">
        <f t="shared" si="4"/>
        <v>104714</v>
      </c>
      <c r="AC13" s="288">
        <f t="shared" si="5"/>
        <v>100</v>
      </c>
      <c r="AD13" s="283">
        <f>施設資源化量内訳!Z13</f>
        <v>4634</v>
      </c>
      <c r="AE13" s="283">
        <f>施設資源化量内訳!AV13</f>
        <v>8211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0</v>
      </c>
      <c r="AK13" s="283">
        <f t="shared" si="6"/>
        <v>12845</v>
      </c>
      <c r="AL13" s="288">
        <f t="shared" si="7"/>
        <v>17.120612036844907</v>
      </c>
      <c r="AM13" s="288">
        <f>IF((AB13+J13)&lt;&gt;0,(資源化量内訳!D13-資源化量内訳!S13-資源化量内訳!U13-資源化量内訳!W13-資源化量内訳!V13)/(AB13+J13)*100,"-")</f>
        <v>16.554947087321707</v>
      </c>
      <c r="AN13" s="283">
        <f>ごみ処理量内訳!AA13</f>
        <v>0</v>
      </c>
      <c r="AO13" s="283">
        <f>ごみ処理量内訳!AB13</f>
        <v>5791</v>
      </c>
      <c r="AP13" s="283">
        <f>ごみ処理量内訳!AC13</f>
        <v>2</v>
      </c>
      <c r="AQ13" s="283">
        <f t="shared" si="8"/>
        <v>5793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73372</v>
      </c>
      <c r="E14" s="283">
        <v>73372</v>
      </c>
      <c r="F14" s="283">
        <v>0</v>
      </c>
      <c r="G14" s="283">
        <v>1502</v>
      </c>
      <c r="H14" s="283">
        <f>SUM(ごみ搬入量内訳!E14,+ごみ搬入量内訳!AD14)</f>
        <v>19841</v>
      </c>
      <c r="I14" s="283">
        <f>ごみ搬入量内訳!BC14</f>
        <v>2265</v>
      </c>
      <c r="J14" s="283">
        <f>資源化量内訳!BR14</f>
        <v>1597</v>
      </c>
      <c r="K14" s="283">
        <f t="shared" si="1"/>
        <v>23703</v>
      </c>
      <c r="L14" s="286">
        <f t="shared" si="2"/>
        <v>885.07504262385191</v>
      </c>
      <c r="M14" s="283">
        <f>IF(D14&lt;&gt;0,(ごみ搬入量内訳!BR14+ごみ処理概要!J14)/ごみ処理概要!D14/365*1000000,"-")</f>
        <v>567.3098393698765</v>
      </c>
      <c r="N14" s="406">
        <f>IF(D14&lt;&gt;0,(ごみ搬入量内訳!E14+ごみ搬入量内訳!BD14-ごみ搬入量内訳!R14-ごみ搬入量内訳!BH14)/D14/365*1000000,"-")</f>
        <v>411.48913511854391</v>
      </c>
      <c r="O14" s="283">
        <f>IF(D14&lt;&gt;0,ごみ搬入量内訳!CM14/ごみ処理概要!D14/365*1000000,"-")</f>
        <v>317.76520325397547</v>
      </c>
      <c r="P14" s="283">
        <f>ごみ搬入量内訳!DH14</f>
        <v>0</v>
      </c>
      <c r="Q14" s="283">
        <f>ごみ処理量内訳!E14</f>
        <v>18286</v>
      </c>
      <c r="R14" s="283">
        <f>ごみ処理量内訳!N14</f>
        <v>0</v>
      </c>
      <c r="S14" s="283">
        <f t="shared" si="3"/>
        <v>3820</v>
      </c>
      <c r="T14" s="283">
        <f>ごみ処理量内訳!G14</f>
        <v>1240</v>
      </c>
      <c r="U14" s="283">
        <f>ごみ処理量内訳!L14</f>
        <v>2580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22106</v>
      </c>
      <c r="AC14" s="288">
        <f t="shared" si="5"/>
        <v>100</v>
      </c>
      <c r="AD14" s="283">
        <f>施設資源化量内訳!Z14</f>
        <v>0</v>
      </c>
      <c r="AE14" s="283">
        <f>施設資源化量内訳!AV14</f>
        <v>160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2203</v>
      </c>
      <c r="AK14" s="283">
        <f t="shared" si="6"/>
        <v>2363</v>
      </c>
      <c r="AL14" s="288">
        <f t="shared" si="7"/>
        <v>16.706745981521326</v>
      </c>
      <c r="AM14" s="288">
        <f>IF((AB14+J14)&lt;&gt;0,(資源化量内訳!D14-資源化量内訳!S14-資源化量内訳!U14-資源化量内訳!W14-資源化量内訳!V14)/(AB14+J14)*100,"-")</f>
        <v>16.706745981521326</v>
      </c>
      <c r="AN14" s="283">
        <f>ごみ処理量内訳!AA14</f>
        <v>0</v>
      </c>
      <c r="AO14" s="283">
        <f>ごみ処理量内訳!AB14</f>
        <v>2454</v>
      </c>
      <c r="AP14" s="283">
        <f>ごみ処理量内訳!AC14</f>
        <v>0</v>
      </c>
      <c r="AQ14" s="283">
        <f t="shared" si="8"/>
        <v>2454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348657</v>
      </c>
      <c r="E15" s="283">
        <v>348657</v>
      </c>
      <c r="F15" s="283">
        <v>0</v>
      </c>
      <c r="G15" s="283">
        <v>3797</v>
      </c>
      <c r="H15" s="283">
        <f>SUM(ごみ搬入量内訳!E15,+ごみ搬入量内訳!AD15)</f>
        <v>95919</v>
      </c>
      <c r="I15" s="283">
        <f>ごみ搬入量内訳!BC15</f>
        <v>5629</v>
      </c>
      <c r="J15" s="283">
        <f>資源化量内訳!BR15</f>
        <v>7389</v>
      </c>
      <c r="K15" s="283">
        <f t="shared" si="1"/>
        <v>108937</v>
      </c>
      <c r="L15" s="286">
        <f t="shared" si="2"/>
        <v>856.02048502274533</v>
      </c>
      <c r="M15" s="283">
        <f>IF(D15&lt;&gt;0,(ごみ搬入量内訳!BR15+ごみ処理概要!J15)/ごみ処理概要!D15/365*1000000,"-")</f>
        <v>595.33330260878517</v>
      </c>
      <c r="N15" s="406">
        <f>IF(D15&lt;&gt;0,(ごみ搬入量内訳!E15+ごみ搬入量内訳!BD15-ごみ搬入量内訳!R15-ごみ搬入量内訳!BH15)/D15/365*1000000,"-")</f>
        <v>478.80004216570978</v>
      </c>
      <c r="O15" s="283">
        <f>IF(D15&lt;&gt;0,ごみ搬入量内訳!CM15/ごみ処理概要!D15/365*1000000,"-")</f>
        <v>260.68718241396022</v>
      </c>
      <c r="P15" s="283">
        <f>ごみ搬入量内訳!DH15</f>
        <v>0</v>
      </c>
      <c r="Q15" s="283">
        <f>ごみ処理量内訳!E15</f>
        <v>91582</v>
      </c>
      <c r="R15" s="283">
        <f>ごみ処理量内訳!N15</f>
        <v>0</v>
      </c>
      <c r="S15" s="283">
        <f t="shared" si="3"/>
        <v>9966</v>
      </c>
      <c r="T15" s="283">
        <f>ごみ処理量内訳!G15</f>
        <v>2525</v>
      </c>
      <c r="U15" s="283">
        <f>ごみ処理量内訳!L15</f>
        <v>7441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101548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380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6578</v>
      </c>
      <c r="AK15" s="283">
        <f t="shared" si="6"/>
        <v>6958</v>
      </c>
      <c r="AL15" s="288">
        <f t="shared" si="7"/>
        <v>13.169997337910901</v>
      </c>
      <c r="AM15" s="288">
        <f>IF((AB15+J15)&lt;&gt;0,(資源化量内訳!D15-資源化量内訳!S15-資源化量内訳!U15-資源化量内訳!W15-資源化量内訳!V15)/(AB15+J15)*100,"-")</f>
        <v>13.169997337910901</v>
      </c>
      <c r="AN15" s="283">
        <f>ごみ処理量内訳!AA15</f>
        <v>0</v>
      </c>
      <c r="AO15" s="283">
        <f>ごみ処理量内訳!AB15</f>
        <v>10396</v>
      </c>
      <c r="AP15" s="283">
        <f>ごみ処理量内訳!AC15</f>
        <v>450</v>
      </c>
      <c r="AQ15" s="283">
        <f t="shared" si="8"/>
        <v>10846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83378</v>
      </c>
      <c r="E16" s="283">
        <v>83378</v>
      </c>
      <c r="F16" s="283">
        <v>0</v>
      </c>
      <c r="G16" s="283">
        <v>1282</v>
      </c>
      <c r="H16" s="283">
        <f>SUM(ごみ搬入量内訳!E16,+ごみ搬入量内訳!AD16)</f>
        <v>27313</v>
      </c>
      <c r="I16" s="283">
        <f>ごみ搬入量内訳!BC16</f>
        <v>4079</v>
      </c>
      <c r="J16" s="283">
        <f>資源化量内訳!BR16</f>
        <v>1334</v>
      </c>
      <c r="K16" s="283">
        <f t="shared" si="1"/>
        <v>32726</v>
      </c>
      <c r="L16" s="286">
        <f t="shared" si="2"/>
        <v>1075.3469017319044</v>
      </c>
      <c r="M16" s="283">
        <f>IF(D16&lt;&gt;0,(ごみ搬入量内訳!BR16+ごみ処理概要!J16)/ごみ処理概要!D16/365*1000000,"-")</f>
        <v>603.68738246710723</v>
      </c>
      <c r="N16" s="406">
        <f>IF(D16&lt;&gt;0,(ごみ搬入量内訳!E16+ごみ搬入量内訳!BD16-ごみ搬入量内訳!R16-ごみ搬入量内訳!BH16)/D16/365*1000000,"-")</f>
        <v>508.69172479715257</v>
      </c>
      <c r="O16" s="283">
        <f>IF(D16&lt;&gt;0,ごみ搬入量内訳!CM16/ごみ処理概要!D16/365*1000000,"-")</f>
        <v>471.65951926479738</v>
      </c>
      <c r="P16" s="283">
        <f>ごみ搬入量内訳!DH16</f>
        <v>0</v>
      </c>
      <c r="Q16" s="283">
        <f>ごみ処理量内訳!E16</f>
        <v>29031</v>
      </c>
      <c r="R16" s="283">
        <f>ごみ処理量内訳!N16</f>
        <v>0</v>
      </c>
      <c r="S16" s="283">
        <f t="shared" si="3"/>
        <v>2673</v>
      </c>
      <c r="T16" s="283">
        <f>ごみ処理量内訳!G16</f>
        <v>793</v>
      </c>
      <c r="U16" s="283">
        <f>ごみ処理量内訳!L16</f>
        <v>1880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31704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177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1713</v>
      </c>
      <c r="AK16" s="283">
        <f t="shared" si="6"/>
        <v>1890</v>
      </c>
      <c r="AL16" s="288">
        <f t="shared" si="7"/>
        <v>9.7584599552030991</v>
      </c>
      <c r="AM16" s="288">
        <f>IF((AB16+J16)&lt;&gt;0,(資源化量内訳!D16-資源化量内訳!S16-資源化量内訳!U16-資源化量内訳!W16-資源化量内訳!V16)/(AB16+J16)*100,"-")</f>
        <v>9.7584599552030991</v>
      </c>
      <c r="AN16" s="283">
        <f>ごみ処理量内訳!AA16</f>
        <v>0</v>
      </c>
      <c r="AO16" s="283">
        <f>ごみ処理量内訳!AB16</f>
        <v>3881</v>
      </c>
      <c r="AP16" s="283">
        <f>ごみ処理量内訳!AC16</f>
        <v>109</v>
      </c>
      <c r="AQ16" s="283">
        <f t="shared" si="8"/>
        <v>3990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142225</v>
      </c>
      <c r="E17" s="283">
        <v>142225</v>
      </c>
      <c r="F17" s="283">
        <v>0</v>
      </c>
      <c r="G17" s="283">
        <v>2787</v>
      </c>
      <c r="H17" s="283">
        <f>SUM(ごみ搬入量内訳!E17,+ごみ搬入量内訳!AD17)</f>
        <v>35327</v>
      </c>
      <c r="I17" s="283">
        <f>ごみ搬入量内訳!BC17</f>
        <v>558</v>
      </c>
      <c r="J17" s="283">
        <f>資源化量内訳!BR17</f>
        <v>2312</v>
      </c>
      <c r="K17" s="283">
        <f t="shared" si="1"/>
        <v>38197</v>
      </c>
      <c r="L17" s="286">
        <f t="shared" si="2"/>
        <v>735.80112545961094</v>
      </c>
      <c r="M17" s="283">
        <f>IF(D17&lt;&gt;0,(ごみ搬入量内訳!BR17+ごみ処理概要!J17)/ごみ処理概要!D17/365*1000000,"-")</f>
        <v>493.19884323749028</v>
      </c>
      <c r="N17" s="406">
        <f>IF(D17&lt;&gt;0,(ごみ搬入量内訳!E17+ごみ搬入量内訳!BD17-ごみ搬入量内訳!R17-ごみ搬入量内訳!BH17)/D17/365*1000000,"-")</f>
        <v>347.14433285094759</v>
      </c>
      <c r="O17" s="283">
        <f>IF(D17&lt;&gt;0,ごみ搬入量内訳!CM17/ごみ処理概要!D17/365*1000000,"-")</f>
        <v>242.60228222212052</v>
      </c>
      <c r="P17" s="283">
        <f>ごみ搬入量内訳!DH17</f>
        <v>0</v>
      </c>
      <c r="Q17" s="283">
        <f>ごみ処理量内訳!E17</f>
        <v>28830</v>
      </c>
      <c r="R17" s="283">
        <f>ごみ処理量内訳!N17</f>
        <v>0</v>
      </c>
      <c r="S17" s="283">
        <f t="shared" si="3"/>
        <v>7055</v>
      </c>
      <c r="T17" s="283">
        <f>ごみ処理量内訳!G17</f>
        <v>1785</v>
      </c>
      <c r="U17" s="283">
        <f>ごみ処理量内訳!L17</f>
        <v>5270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45</v>
      </c>
      <c r="AB17" s="283">
        <f t="shared" si="4"/>
        <v>35930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209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5262</v>
      </c>
      <c r="AK17" s="283">
        <f t="shared" si="6"/>
        <v>5471</v>
      </c>
      <c r="AL17" s="288">
        <f t="shared" si="7"/>
        <v>20.46964070916793</v>
      </c>
      <c r="AM17" s="288">
        <f>IF((AB17+J17)&lt;&gt;0,(資源化量内訳!D17-資源化量内訳!S17-資源化量内訳!U17-資源化量内訳!W17-資源化量内訳!V17)/(AB17+J17)*100,"-")</f>
        <v>20.46964070916793</v>
      </c>
      <c r="AN17" s="283">
        <f>ごみ処理量内訳!AA17</f>
        <v>0</v>
      </c>
      <c r="AO17" s="283">
        <f>ごみ処理量内訳!AB17</f>
        <v>4711</v>
      </c>
      <c r="AP17" s="283">
        <f>ごみ処理量内訳!AC17</f>
        <v>25</v>
      </c>
      <c r="AQ17" s="283">
        <f t="shared" si="8"/>
        <v>4736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396954</v>
      </c>
      <c r="E18" s="283">
        <v>396954</v>
      </c>
      <c r="F18" s="283">
        <v>0</v>
      </c>
      <c r="G18" s="283">
        <v>5483</v>
      </c>
      <c r="H18" s="283">
        <f>SUM(ごみ搬入量内訳!E18,+ごみ搬入量内訳!AD18)</f>
        <v>98789</v>
      </c>
      <c r="I18" s="283">
        <f>ごみ搬入量内訳!BC18</f>
        <v>1225</v>
      </c>
      <c r="J18" s="283">
        <f>資源化量内訳!BR18</f>
        <v>10454</v>
      </c>
      <c r="K18" s="283">
        <f t="shared" si="1"/>
        <v>110468</v>
      </c>
      <c r="L18" s="286">
        <f t="shared" si="2"/>
        <v>762.43608779485919</v>
      </c>
      <c r="M18" s="283">
        <f>IF(D18&lt;&gt;0,(ごみ搬入量内訳!BR18+ごみ処理概要!J18)/ごみ処理概要!D18/365*1000000,"-")</f>
        <v>560.99802737572645</v>
      </c>
      <c r="N18" s="406">
        <f>IF(D18&lt;&gt;0,(ごみ搬入量内訳!E18+ごみ搬入量内訳!BD18-ごみ搬入量内訳!R18-ごみ搬入量内訳!BH18)/D18/365*1000000,"-")</f>
        <v>424.97591764022758</v>
      </c>
      <c r="O18" s="283">
        <f>IF(D18&lt;&gt;0,ごみ搬入量内訳!CM18/ごみ処理概要!D18/365*1000000,"-")</f>
        <v>201.4380604191328</v>
      </c>
      <c r="P18" s="283">
        <f>ごみ搬入量内訳!DH18</f>
        <v>0</v>
      </c>
      <c r="Q18" s="283">
        <f>ごみ処理量内訳!E18</f>
        <v>83624</v>
      </c>
      <c r="R18" s="283">
        <f>ごみ処理量内訳!N18</f>
        <v>0</v>
      </c>
      <c r="S18" s="283">
        <f t="shared" si="3"/>
        <v>16390</v>
      </c>
      <c r="T18" s="283">
        <f>ごみ処理量内訳!G18</f>
        <v>6958</v>
      </c>
      <c r="U18" s="283">
        <f>ごみ処理量内訳!L18</f>
        <v>9432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0</v>
      </c>
      <c r="AB18" s="283">
        <f t="shared" si="4"/>
        <v>100014</v>
      </c>
      <c r="AC18" s="288">
        <f t="shared" si="5"/>
        <v>100</v>
      </c>
      <c r="AD18" s="283">
        <f>施設資源化量内訳!Z18</f>
        <v>514</v>
      </c>
      <c r="AE18" s="283">
        <f>施設資源化量内訳!AV18</f>
        <v>873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8971</v>
      </c>
      <c r="AK18" s="283">
        <f t="shared" si="6"/>
        <v>10358</v>
      </c>
      <c r="AL18" s="288">
        <f t="shared" si="7"/>
        <v>18.839845022993085</v>
      </c>
      <c r="AM18" s="288">
        <f>IF((AB18+J18)&lt;&gt;0,(資源化量内訳!D18-資源化量内訳!S18-資源化量内訳!U18-資源化量内訳!W18-資源化量内訳!V18)/(AB18+J18)*100,"-")</f>
        <v>18.387225259803746</v>
      </c>
      <c r="AN18" s="283">
        <f>ごみ処理量内訳!AA18</f>
        <v>0</v>
      </c>
      <c r="AO18" s="283">
        <f>ごみ処理量内訳!AB18</f>
        <v>8288</v>
      </c>
      <c r="AP18" s="283">
        <f>ごみ処理量内訳!AC18</f>
        <v>1494</v>
      </c>
      <c r="AQ18" s="283">
        <f t="shared" si="8"/>
        <v>9782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284536</v>
      </c>
      <c r="E19" s="283">
        <v>284536</v>
      </c>
      <c r="F19" s="283">
        <v>0</v>
      </c>
      <c r="G19" s="283">
        <v>4050</v>
      </c>
      <c r="H19" s="283">
        <f>SUM(ごみ搬入量内訳!E19,+ごみ搬入量内訳!AD19)</f>
        <v>80860</v>
      </c>
      <c r="I19" s="283">
        <f>ごみ搬入量内訳!BC19</f>
        <v>16709</v>
      </c>
      <c r="J19" s="283">
        <f>資源化量内訳!BR19</f>
        <v>6338</v>
      </c>
      <c r="K19" s="283">
        <f t="shared" si="1"/>
        <v>103907</v>
      </c>
      <c r="L19" s="286">
        <f t="shared" si="2"/>
        <v>1000.4945326031404</v>
      </c>
      <c r="M19" s="283">
        <f>IF(D19&lt;&gt;0,(ごみ搬入量内訳!BR19+ごみ処理概要!J19)/ごみ処理概要!D19/365*1000000,"-")</f>
        <v>531.24702712341866</v>
      </c>
      <c r="N19" s="406">
        <f>IF(D19&lt;&gt;0,(ごみ搬入量内訳!E19+ごみ搬入量内訳!BD19-ごみ搬入量内訳!R19-ごみ搬入量内訳!BH19)/D19/365*1000000,"-")</f>
        <v>423.78054769100652</v>
      </c>
      <c r="O19" s="283">
        <f>IF(D19&lt;&gt;0,ごみ搬入量内訳!CM19/ごみ処理概要!D19/365*1000000,"-")</f>
        <v>469.24750547972167</v>
      </c>
      <c r="P19" s="283">
        <f>ごみ搬入量内訳!DH19</f>
        <v>0</v>
      </c>
      <c r="Q19" s="283">
        <f>ごみ処理量内訳!E19</f>
        <v>92746</v>
      </c>
      <c r="R19" s="283">
        <f>ごみ処理量内訳!N19</f>
        <v>0</v>
      </c>
      <c r="S19" s="283">
        <f t="shared" si="3"/>
        <v>0</v>
      </c>
      <c r="T19" s="283">
        <f>ごみ処理量内訳!G19</f>
        <v>0</v>
      </c>
      <c r="U19" s="283">
        <f>ごみ処理量内訳!L19</f>
        <v>0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4823</v>
      </c>
      <c r="AB19" s="283">
        <f t="shared" si="4"/>
        <v>97569</v>
      </c>
      <c r="AC19" s="288">
        <f t="shared" si="5"/>
        <v>100</v>
      </c>
      <c r="AD19" s="283">
        <f>施設資源化量内訳!Z19</f>
        <v>9205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0</v>
      </c>
      <c r="AK19" s="283">
        <f t="shared" si="6"/>
        <v>9205</v>
      </c>
      <c r="AL19" s="288">
        <f t="shared" si="7"/>
        <v>19.600219426987593</v>
      </c>
      <c r="AM19" s="288">
        <f>IF((AB19+J19)&lt;&gt;0,(資源化量内訳!D19-資源化量内訳!S19-資源化量内訳!U19-資源化量内訳!W19-資源化量内訳!V19)/(AB19+J19)*100,"-")</f>
        <v>19.600219426987593</v>
      </c>
      <c r="AN19" s="283">
        <f>ごみ処理量内訳!AA19</f>
        <v>0</v>
      </c>
      <c r="AO19" s="283">
        <f>ごみ処理量内訳!AB19</f>
        <v>5543</v>
      </c>
      <c r="AP19" s="283">
        <f>ごみ処理量内訳!AC19</f>
        <v>0</v>
      </c>
      <c r="AQ19" s="283">
        <f t="shared" si="8"/>
        <v>5543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262371</v>
      </c>
      <c r="E20" s="283">
        <v>262371</v>
      </c>
      <c r="F20" s="283">
        <v>0</v>
      </c>
      <c r="G20" s="283">
        <v>7979</v>
      </c>
      <c r="H20" s="283">
        <f>SUM(ごみ搬入量内訳!E20,+ごみ搬入量内訳!AD20)</f>
        <v>66110</v>
      </c>
      <c r="I20" s="283">
        <f>ごみ搬入量内訳!BC20</f>
        <v>4151</v>
      </c>
      <c r="J20" s="283">
        <f>資源化量内訳!BR20</f>
        <v>5559</v>
      </c>
      <c r="K20" s="283">
        <f t="shared" si="1"/>
        <v>75820</v>
      </c>
      <c r="L20" s="286">
        <f t="shared" si="2"/>
        <v>791.72632416410465</v>
      </c>
      <c r="M20" s="283">
        <f>IF(D20&lt;&gt;0,(ごみ搬入量内訳!BR20+ごみ処理概要!J20)/ごみ処理概要!D20/365*1000000,"-")</f>
        <v>577.97483569616452</v>
      </c>
      <c r="N20" s="406">
        <f>IF(D20&lt;&gt;0,(ごみ搬入量内訳!E20+ごみ搬入量内訳!BD20-ごみ搬入量内訳!R20-ごみ搬入量内訳!BH20)/D20/365*1000000,"-")</f>
        <v>473.32327646677044</v>
      </c>
      <c r="O20" s="283">
        <f>IF(D20&lt;&gt;0,ごみ搬入量内訳!CM20/ごみ処理概要!D20/365*1000000,"-")</f>
        <v>213.75148846794011</v>
      </c>
      <c r="P20" s="283">
        <f>ごみ搬入量内訳!DH20</f>
        <v>0</v>
      </c>
      <c r="Q20" s="283">
        <f>ごみ処理量内訳!E20</f>
        <v>61426</v>
      </c>
      <c r="R20" s="283">
        <f>ごみ処理量内訳!N20</f>
        <v>1189</v>
      </c>
      <c r="S20" s="283">
        <f t="shared" si="3"/>
        <v>7646</v>
      </c>
      <c r="T20" s="283">
        <f>ごみ処理量内訳!G20</f>
        <v>2514</v>
      </c>
      <c r="U20" s="283">
        <f>ごみ処理量内訳!L20</f>
        <v>5132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0</v>
      </c>
      <c r="AB20" s="283">
        <f t="shared" si="4"/>
        <v>70261</v>
      </c>
      <c r="AC20" s="288">
        <f t="shared" si="5"/>
        <v>98.307738290089802</v>
      </c>
      <c r="AD20" s="283">
        <f>施設資源化量内訳!Z20</f>
        <v>0</v>
      </c>
      <c r="AE20" s="283">
        <f>施設資源化量内訳!AV20</f>
        <v>443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3978</v>
      </c>
      <c r="AK20" s="283">
        <f t="shared" si="6"/>
        <v>4421</v>
      </c>
      <c r="AL20" s="288">
        <f t="shared" si="7"/>
        <v>13.162753890793985</v>
      </c>
      <c r="AM20" s="288">
        <f>IF((AB20+J20)&lt;&gt;0,(資源化量内訳!D20-資源化量内訳!S20-資源化量内訳!U20-資源化量内訳!W20-資源化量内訳!V20)/(AB20+J20)*100,"-")</f>
        <v>13.162753890793985</v>
      </c>
      <c r="AN20" s="283">
        <f>ごみ処理量内訳!AA20</f>
        <v>1189</v>
      </c>
      <c r="AO20" s="283">
        <f>ごみ処理量内訳!AB20</f>
        <v>9906</v>
      </c>
      <c r="AP20" s="283">
        <f>ごみ処理量内訳!AC20</f>
        <v>0</v>
      </c>
      <c r="AQ20" s="283">
        <f t="shared" si="8"/>
        <v>11095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98621</v>
      </c>
      <c r="E21" s="283">
        <v>98621</v>
      </c>
      <c r="F21" s="283">
        <v>0</v>
      </c>
      <c r="G21" s="283">
        <v>2068</v>
      </c>
      <c r="H21" s="283">
        <f>SUM(ごみ搬入量内訳!E21,+ごみ搬入量内訳!AD21)</f>
        <v>31493</v>
      </c>
      <c r="I21" s="283">
        <f>ごみ搬入量内訳!BC21</f>
        <v>16714</v>
      </c>
      <c r="J21" s="283">
        <f>資源化量内訳!BR21</f>
        <v>437</v>
      </c>
      <c r="K21" s="283">
        <f t="shared" si="1"/>
        <v>48644</v>
      </c>
      <c r="L21" s="286">
        <f t="shared" si="2"/>
        <v>1351.3474095447452</v>
      </c>
      <c r="M21" s="283">
        <f>IF(D21&lt;&gt;0,(ごみ搬入量内訳!BR21+ごみ処理概要!J21)/ごみ処理概要!D21/365*1000000,"-")</f>
        <v>457.09790059718034</v>
      </c>
      <c r="N21" s="406">
        <f>IF(D21&lt;&gt;0,(ごみ搬入量内訳!E21+ごみ搬入量内訳!BD21-ごみ搬入量内訳!R21-ごみ搬入量内訳!BH21)/D21/365*1000000,"-")</f>
        <v>399.50923231360457</v>
      </c>
      <c r="O21" s="283">
        <f>IF(D21&lt;&gt;0,ごみ搬入量内訳!CM21/ごみ処理概要!D21/365*1000000,"-")</f>
        <v>894.249508947565</v>
      </c>
      <c r="P21" s="283">
        <f>ごみ搬入量内訳!DH21</f>
        <v>0</v>
      </c>
      <c r="Q21" s="283">
        <f>ごみ処理量内訳!E21</f>
        <v>42381</v>
      </c>
      <c r="R21" s="283">
        <f>ごみ処理量内訳!N21</f>
        <v>0</v>
      </c>
      <c r="S21" s="283">
        <f t="shared" si="3"/>
        <v>4971</v>
      </c>
      <c r="T21" s="283">
        <f>ごみ処理量内訳!G21</f>
        <v>3180</v>
      </c>
      <c r="U21" s="283">
        <f>ごみ処理量内訳!L21</f>
        <v>1791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855</v>
      </c>
      <c r="AB21" s="283">
        <f t="shared" si="4"/>
        <v>48207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330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1694</v>
      </c>
      <c r="AK21" s="283">
        <f t="shared" si="6"/>
        <v>2024</v>
      </c>
      <c r="AL21" s="288">
        <f t="shared" si="7"/>
        <v>6.8168736123674041</v>
      </c>
      <c r="AM21" s="288">
        <f>IF((AB21+J21)&lt;&gt;0,(資源化量内訳!D21-資源化量内訳!S21-資源化量内訳!U21-資源化量内訳!W21-資源化量内訳!V21)/(AB21+J21)*100,"-")</f>
        <v>6.8168736123674041</v>
      </c>
      <c r="AN21" s="283">
        <f>ごみ処理量内訳!AA21</f>
        <v>0</v>
      </c>
      <c r="AO21" s="283">
        <f>ごみ処理量内訳!AB21</f>
        <v>6565</v>
      </c>
      <c r="AP21" s="283">
        <f>ごみ処理量内訳!AC21</f>
        <v>98</v>
      </c>
      <c r="AQ21" s="283">
        <f t="shared" si="8"/>
        <v>6663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107716</v>
      </c>
      <c r="E22" s="283">
        <v>107716</v>
      </c>
      <c r="F22" s="283">
        <v>0</v>
      </c>
      <c r="G22" s="283">
        <v>2002</v>
      </c>
      <c r="H22" s="283">
        <f>SUM(ごみ搬入量内訳!E22,+ごみ搬入量内訳!AD22)</f>
        <v>30563</v>
      </c>
      <c r="I22" s="283">
        <f>ごみ搬入量内訳!BC22</f>
        <v>2337</v>
      </c>
      <c r="J22" s="283">
        <f>資源化量内訳!BR22</f>
        <v>2658</v>
      </c>
      <c r="K22" s="283">
        <f t="shared" si="1"/>
        <v>35558</v>
      </c>
      <c r="L22" s="286">
        <f t="shared" si="2"/>
        <v>904.40768392988764</v>
      </c>
      <c r="M22" s="283">
        <f>IF(D22&lt;&gt;0,(ごみ搬入量内訳!BR22+ごみ処理概要!J22)/ごみ処理概要!D22/365*1000000,"-")</f>
        <v>792.72383950286314</v>
      </c>
      <c r="N22" s="406">
        <f>IF(D22&lt;&gt;0,(ごみ搬入量内訳!E22+ごみ搬入量内訳!BD22-ごみ搬入量内訳!R22-ごみ搬入量内訳!BH22)/D22/365*1000000,"-")</f>
        <v>684.39737778236736</v>
      </c>
      <c r="O22" s="283">
        <f>IF(D22&lt;&gt;0,ごみ搬入量内訳!CM22/ごみ処理概要!D22/365*1000000,"-")</f>
        <v>111.6838444270245</v>
      </c>
      <c r="P22" s="283">
        <f>ごみ搬入量内訳!DH22</f>
        <v>0</v>
      </c>
      <c r="Q22" s="283">
        <f>ごみ処理量内訳!E22</f>
        <v>26339</v>
      </c>
      <c r="R22" s="283">
        <f>ごみ処理量内訳!N22</f>
        <v>0</v>
      </c>
      <c r="S22" s="283">
        <f t="shared" si="3"/>
        <v>8540</v>
      </c>
      <c r="T22" s="283">
        <f>ごみ処理量内訳!G22</f>
        <v>4904</v>
      </c>
      <c r="U22" s="283">
        <f>ごみ処理量内訳!L22</f>
        <v>3636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34879</v>
      </c>
      <c r="AC22" s="288">
        <f t="shared" si="5"/>
        <v>100</v>
      </c>
      <c r="AD22" s="283">
        <f>施設資源化量内訳!Z22</f>
        <v>385</v>
      </c>
      <c r="AE22" s="283">
        <f>施設資源化量内訳!AV22</f>
        <v>157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1663</v>
      </c>
      <c r="AK22" s="283">
        <f t="shared" si="6"/>
        <v>2205</v>
      </c>
      <c r="AL22" s="288">
        <f t="shared" si="7"/>
        <v>12.955217518714868</v>
      </c>
      <c r="AM22" s="288">
        <f>IF((AB22+J22)&lt;&gt;0,(資源化量内訳!D22-資源化量内訳!S22-資源化量内訳!U22-資源化量内訳!W22-資源化量内訳!V22)/(AB22+J22)*100,"-")</f>
        <v>12.955217518714868</v>
      </c>
      <c r="AN22" s="283">
        <f>ごみ処理量内訳!AA22</f>
        <v>0</v>
      </c>
      <c r="AO22" s="283">
        <f>ごみ処理量内訳!AB22</f>
        <v>3952</v>
      </c>
      <c r="AP22" s="283">
        <f>ごみ処理量内訳!AC22</f>
        <v>0</v>
      </c>
      <c r="AQ22" s="283">
        <f t="shared" si="8"/>
        <v>3952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226693</v>
      </c>
      <c r="E23" s="283">
        <v>226693</v>
      </c>
      <c r="F23" s="283">
        <v>0</v>
      </c>
      <c r="G23" s="283">
        <v>3319</v>
      </c>
      <c r="H23" s="283">
        <f>SUM(ごみ搬入量内訳!E23,+ごみ搬入量内訳!AD23)</f>
        <v>60033</v>
      </c>
      <c r="I23" s="283">
        <f>ごみ搬入量内訳!BC23</f>
        <v>2174</v>
      </c>
      <c r="J23" s="283">
        <f>資源化量内訳!BR23</f>
        <v>4478</v>
      </c>
      <c r="K23" s="283">
        <f t="shared" si="1"/>
        <v>66685</v>
      </c>
      <c r="L23" s="286">
        <f t="shared" si="2"/>
        <v>805.9297381788864</v>
      </c>
      <c r="M23" s="283">
        <f>IF(D23&lt;&gt;0,(ごみ搬入量内訳!BR23+ごみ処理概要!J23)/ごみ処理概要!D23/365*1000000,"-")</f>
        <v>610.2272526074579</v>
      </c>
      <c r="N23" s="406">
        <f>IF(D23&lt;&gt;0,(ごみ搬入量内訳!E23+ごみ搬入量内訳!BD23-ごみ搬入量内訳!R23-ごみ搬入量内訳!BH23)/D23/365*1000000,"-")</f>
        <v>437.18530927319546</v>
      </c>
      <c r="O23" s="283">
        <f>IF(D23&lt;&gt;0,ごみ搬入量内訳!CM23/ごみ処理概要!D23/365*1000000,"-")</f>
        <v>195.7024855714285</v>
      </c>
      <c r="P23" s="283">
        <f>ごみ搬入量内訳!DH23</f>
        <v>0</v>
      </c>
      <c r="Q23" s="283">
        <f>ごみ処理量内訳!E23</f>
        <v>47784</v>
      </c>
      <c r="R23" s="283">
        <f>ごみ処理量内訳!N23</f>
        <v>0</v>
      </c>
      <c r="S23" s="283">
        <f t="shared" si="3"/>
        <v>10347</v>
      </c>
      <c r="T23" s="283">
        <f>ごみ処理量内訳!G23</f>
        <v>5158</v>
      </c>
      <c r="U23" s="283">
        <f>ごみ処理量内訳!L23</f>
        <v>5172</v>
      </c>
      <c r="V23" s="283">
        <f>ごみ処理量内訳!H23</f>
        <v>17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4076</v>
      </c>
      <c r="AB23" s="283">
        <f t="shared" si="4"/>
        <v>62207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567</v>
      </c>
      <c r="AF23" s="283">
        <f>施設資源化量内訳!BR23</f>
        <v>14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4766</v>
      </c>
      <c r="AK23" s="283">
        <f t="shared" si="6"/>
        <v>5347</v>
      </c>
      <c r="AL23" s="288">
        <f t="shared" si="7"/>
        <v>20.845767413961163</v>
      </c>
      <c r="AM23" s="288">
        <f>IF((AB23+J23)&lt;&gt;0,(資源化量内訳!D23-資源化量内訳!S23-資源化量内訳!U23-資源化量内訳!W23-資源化量内訳!V23)/(AB23+J23)*100,"-")</f>
        <v>20.845767413961163</v>
      </c>
      <c r="AN23" s="283">
        <f>ごみ処理量内訳!AA23</f>
        <v>0</v>
      </c>
      <c r="AO23" s="283">
        <f>ごみ処理量内訳!AB23</f>
        <v>6884</v>
      </c>
      <c r="AP23" s="283">
        <f>ごみ処理量内訳!AC23</f>
        <v>716</v>
      </c>
      <c r="AQ23" s="283">
        <f t="shared" si="8"/>
        <v>7600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100792</v>
      </c>
      <c r="E24" s="283">
        <v>100792</v>
      </c>
      <c r="F24" s="283">
        <v>0</v>
      </c>
      <c r="G24" s="283">
        <v>838</v>
      </c>
      <c r="H24" s="283">
        <f>SUM(ごみ搬入量内訳!E24,+ごみ搬入量内訳!AD24)</f>
        <v>26057</v>
      </c>
      <c r="I24" s="283">
        <f>ごみ搬入量内訳!BC24</f>
        <v>1467</v>
      </c>
      <c r="J24" s="283">
        <f>資源化量内訳!BR24</f>
        <v>2683</v>
      </c>
      <c r="K24" s="283">
        <f t="shared" si="1"/>
        <v>30207</v>
      </c>
      <c r="L24" s="286">
        <f t="shared" si="2"/>
        <v>821.08603966176929</v>
      </c>
      <c r="M24" s="283">
        <f>IF(D24&lt;&gt;0,(ごみ搬入量内訳!BR24+ごみ処理概要!J24)/ごみ処理概要!D24/365*1000000,"-")</f>
        <v>638.42314077981837</v>
      </c>
      <c r="N24" s="406">
        <f>IF(D24&lt;&gt;0,(ごみ搬入量内訳!E24+ごみ搬入量内訳!BD24-ごみ搬入量内訳!R24-ごみ搬入量内訳!BH24)/D24/365*1000000,"-")</f>
        <v>492.15691177925623</v>
      </c>
      <c r="O24" s="283">
        <f>IF(D24&lt;&gt;0,ごみ搬入量内訳!CM24/ごみ処理概要!D24/365*1000000,"-")</f>
        <v>182.66289888195084</v>
      </c>
      <c r="P24" s="283">
        <f>ごみ搬入量内訳!DH24</f>
        <v>0</v>
      </c>
      <c r="Q24" s="283">
        <f>ごみ処理量内訳!E24</f>
        <v>21682</v>
      </c>
      <c r="R24" s="283">
        <f>ごみ処理量内訳!N24</f>
        <v>0</v>
      </c>
      <c r="S24" s="283">
        <f t="shared" si="3"/>
        <v>5842</v>
      </c>
      <c r="T24" s="283">
        <f>ごみ処理量内訳!G24</f>
        <v>2840</v>
      </c>
      <c r="U24" s="283">
        <f>ごみ処理量内訳!L24</f>
        <v>3002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0</v>
      </c>
      <c r="AB24" s="283">
        <f t="shared" si="4"/>
        <v>27524</v>
      </c>
      <c r="AC24" s="288">
        <f t="shared" si="5"/>
        <v>100</v>
      </c>
      <c r="AD24" s="283">
        <f>施設資源化量内訳!Z24</f>
        <v>309</v>
      </c>
      <c r="AE24" s="283">
        <f>施設資源化量内訳!AV24</f>
        <v>90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3002</v>
      </c>
      <c r="AK24" s="283">
        <f t="shared" si="6"/>
        <v>3401</v>
      </c>
      <c r="AL24" s="288">
        <f t="shared" si="7"/>
        <v>20.141026914291391</v>
      </c>
      <c r="AM24" s="288">
        <f>IF((AB24+J24)&lt;&gt;0,(資源化量内訳!D24-資源化量内訳!S24-資源化量内訳!U24-資源化量内訳!W24-資源化量内訳!V24)/(AB24+J24)*100,"-")</f>
        <v>20.141026914291391</v>
      </c>
      <c r="AN24" s="283">
        <f>ごみ処理量内訳!AA24</f>
        <v>0</v>
      </c>
      <c r="AO24" s="283">
        <f>ごみ処理量内訳!AB24</f>
        <v>3167</v>
      </c>
      <c r="AP24" s="283">
        <f>ごみ処理量内訳!AC24</f>
        <v>0</v>
      </c>
      <c r="AQ24" s="283">
        <f t="shared" si="8"/>
        <v>3167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117100</v>
      </c>
      <c r="E25" s="283">
        <v>117100</v>
      </c>
      <c r="F25" s="283">
        <v>0</v>
      </c>
      <c r="G25" s="283">
        <v>2046</v>
      </c>
      <c r="H25" s="283">
        <f>SUM(ごみ搬入量内訳!E25,+ごみ搬入量内訳!AD25)</f>
        <v>32043</v>
      </c>
      <c r="I25" s="283">
        <f>ごみ搬入量内訳!BC25</f>
        <v>395</v>
      </c>
      <c r="J25" s="283">
        <f>資源化量内訳!BR25</f>
        <v>1523</v>
      </c>
      <c r="K25" s="283">
        <f t="shared" si="1"/>
        <v>33961</v>
      </c>
      <c r="L25" s="286">
        <f t="shared" si="2"/>
        <v>794.56734087479367</v>
      </c>
      <c r="M25" s="283">
        <f>IF(D25&lt;&gt;0,(ごみ搬入量内訳!BR25+ごみ処理概要!J25)/ごみ処理概要!D25/365*1000000,"-")</f>
        <v>599.48761742100771</v>
      </c>
      <c r="N25" s="406">
        <f>IF(D25&lt;&gt;0,(ごみ搬入量内訳!E25+ごみ搬入量内訳!BD25-ごみ搬入量内訳!R25-ごみ搬入量内訳!BH25)/D25/365*1000000,"-")</f>
        <v>480.46980101306696</v>
      </c>
      <c r="O25" s="283">
        <f>IF(D25&lt;&gt;0,ごみ搬入量内訳!CM25/ごみ処理概要!D25/365*1000000,"-")</f>
        <v>195.07972345378613</v>
      </c>
      <c r="P25" s="283">
        <f>ごみ搬入量内訳!DH25</f>
        <v>0</v>
      </c>
      <c r="Q25" s="283">
        <f>ごみ処理量内訳!E25</f>
        <v>28710</v>
      </c>
      <c r="R25" s="283">
        <f>ごみ処理量内訳!N25</f>
        <v>18</v>
      </c>
      <c r="S25" s="283">
        <f t="shared" si="3"/>
        <v>3710</v>
      </c>
      <c r="T25" s="283">
        <f>ごみ処理量内訳!G25</f>
        <v>0</v>
      </c>
      <c r="U25" s="283">
        <f>ごみ処理量内訳!L25</f>
        <v>3710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0</v>
      </c>
      <c r="AB25" s="283">
        <f t="shared" si="4"/>
        <v>32438</v>
      </c>
      <c r="AC25" s="288">
        <f t="shared" si="5"/>
        <v>99.944509525864717</v>
      </c>
      <c r="AD25" s="283">
        <f>施設資源化量内訳!Z25</f>
        <v>0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3340</v>
      </c>
      <c r="AK25" s="283">
        <f t="shared" si="6"/>
        <v>3340</v>
      </c>
      <c r="AL25" s="288">
        <f t="shared" si="7"/>
        <v>14.319366331969025</v>
      </c>
      <c r="AM25" s="288">
        <f>IF((AB25+J25)&lt;&gt;0,(資源化量内訳!D25-資源化量内訳!S25-資源化量内訳!U25-資源化量内訳!W25-資源化量内訳!V25)/(AB25+J25)*100,"-")</f>
        <v>14.319366331969025</v>
      </c>
      <c r="AN25" s="283">
        <f>ごみ処理量内訳!AA25</f>
        <v>18</v>
      </c>
      <c r="AO25" s="283">
        <f>ごみ処理量内訳!AB25</f>
        <v>4350</v>
      </c>
      <c r="AP25" s="283">
        <f>ごみ処理量内訳!AC25</f>
        <v>0</v>
      </c>
      <c r="AQ25" s="283">
        <f t="shared" si="8"/>
        <v>4368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117551</v>
      </c>
      <c r="E26" s="283">
        <v>117551</v>
      </c>
      <c r="F26" s="283">
        <v>0</v>
      </c>
      <c r="G26" s="283">
        <v>2930</v>
      </c>
      <c r="H26" s="283">
        <f>SUM(ごみ搬入量内訳!E26,+ごみ搬入量内訳!AD26)</f>
        <v>33044</v>
      </c>
      <c r="I26" s="283">
        <f>ごみ搬入量内訳!BC26</f>
        <v>1001</v>
      </c>
      <c r="J26" s="283">
        <f>資源化量内訳!BR26</f>
        <v>1897</v>
      </c>
      <c r="K26" s="283">
        <f t="shared" si="1"/>
        <v>35942</v>
      </c>
      <c r="L26" s="286">
        <f t="shared" si="2"/>
        <v>837.68945289033979</v>
      </c>
      <c r="M26" s="283">
        <f>IF(D26&lt;&gt;0,(ごみ搬入量内訳!BR26+ごみ処理概要!J26)/ごみ処理概要!D26/365*1000000,"-")</f>
        <v>641.33049566477882</v>
      </c>
      <c r="N26" s="406">
        <f>IF(D26&lt;&gt;0,(ごみ搬入量内訳!E26+ごみ搬入量内訳!BD26-ごみ搬入量内訳!R26-ごみ搬入量内訳!BH26)/D26/365*1000000,"-")</f>
        <v>549.47878641540956</v>
      </c>
      <c r="O26" s="283">
        <f>IF(D26&lt;&gt;0,ごみ搬入量内訳!CM26/ごみ処理概要!D26/365*1000000,"-")</f>
        <v>196.35895722556097</v>
      </c>
      <c r="P26" s="283">
        <f>ごみ搬入量内訳!DH26</f>
        <v>0</v>
      </c>
      <c r="Q26" s="283">
        <f>ごみ処理量内訳!E26</f>
        <v>30541</v>
      </c>
      <c r="R26" s="283">
        <f>ごみ処理量内訳!N26</f>
        <v>0</v>
      </c>
      <c r="S26" s="283">
        <f t="shared" si="3"/>
        <v>3087</v>
      </c>
      <c r="T26" s="283">
        <f>ごみ処理量内訳!G26</f>
        <v>1048</v>
      </c>
      <c r="U26" s="283">
        <f>ごみ処理量内訳!L26</f>
        <v>2039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417</v>
      </c>
      <c r="AB26" s="283">
        <f t="shared" si="4"/>
        <v>34045</v>
      </c>
      <c r="AC26" s="288">
        <f t="shared" si="5"/>
        <v>100</v>
      </c>
      <c r="AD26" s="283">
        <f>施設資源化量内訳!Z26</f>
        <v>5</v>
      </c>
      <c r="AE26" s="283">
        <f>施設資源化量内訳!AV26</f>
        <v>215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1821</v>
      </c>
      <c r="AK26" s="283">
        <f t="shared" si="6"/>
        <v>2041</v>
      </c>
      <c r="AL26" s="288">
        <f t="shared" si="7"/>
        <v>12.116743642535194</v>
      </c>
      <c r="AM26" s="288">
        <f>IF((AB26+J26)&lt;&gt;0,(資源化量内訳!D26-資源化量内訳!S26-資源化量内訳!U26-資源化量内訳!W26-資源化量内訳!V26)/(AB26+J26)*100,"-")</f>
        <v>12.116743642535194</v>
      </c>
      <c r="AN26" s="283">
        <f>ごみ処理量内訳!AA26</f>
        <v>0</v>
      </c>
      <c r="AO26" s="283">
        <f>ごみ処理量内訳!AB26</f>
        <v>4946</v>
      </c>
      <c r="AP26" s="283">
        <f>ごみ処理量内訳!AC26</f>
        <v>20</v>
      </c>
      <c r="AQ26" s="283">
        <f t="shared" si="8"/>
        <v>4966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183214</v>
      </c>
      <c r="E27" s="283">
        <v>183214</v>
      </c>
      <c r="F27" s="283">
        <v>0</v>
      </c>
      <c r="G27" s="283">
        <v>2996</v>
      </c>
      <c r="H27" s="283">
        <f>SUM(ごみ搬入量内訳!E27,+ごみ搬入量内訳!AD27)</f>
        <v>47491</v>
      </c>
      <c r="I27" s="283">
        <f>ごみ搬入量内訳!BC27</f>
        <v>4312</v>
      </c>
      <c r="J27" s="283">
        <f>資源化量内訳!BR27</f>
        <v>3661</v>
      </c>
      <c r="K27" s="283">
        <f t="shared" si="1"/>
        <v>55464</v>
      </c>
      <c r="L27" s="286">
        <f t="shared" si="2"/>
        <v>829.3916643027369</v>
      </c>
      <c r="M27" s="283">
        <f>IF(D27&lt;&gt;0,(ごみ搬入量内訳!BR27+ごみ処理概要!J27)/ごみ処理概要!D27/365*1000000,"-")</f>
        <v>553.66050719040879</v>
      </c>
      <c r="N27" s="406">
        <f>IF(D27&lt;&gt;0,(ごみ搬入量内訳!E27+ごみ搬入量内訳!BD27-ごみ搬入量内訳!R27-ごみ搬入量内訳!BH27)/D27/365*1000000,"-")</f>
        <v>434.40480037491903</v>
      </c>
      <c r="O27" s="283">
        <f>IF(D27&lt;&gt;0,ごみ搬入量内訳!CM27/ごみ処理概要!D27/365*1000000,"-")</f>
        <v>275.73115711232811</v>
      </c>
      <c r="P27" s="283">
        <f>ごみ搬入量内訳!DH27</f>
        <v>0</v>
      </c>
      <c r="Q27" s="283">
        <f>ごみ処理量内訳!E27</f>
        <v>45033</v>
      </c>
      <c r="R27" s="283">
        <f>ごみ処理量内訳!N27</f>
        <v>0</v>
      </c>
      <c r="S27" s="283">
        <f t="shared" si="3"/>
        <v>6771</v>
      </c>
      <c r="T27" s="283">
        <f>ごみ処理量内訳!G27</f>
        <v>2364</v>
      </c>
      <c r="U27" s="283">
        <f>ごみ処理量内訳!L27</f>
        <v>4407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0</v>
      </c>
      <c r="AB27" s="283">
        <f t="shared" si="4"/>
        <v>51804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304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2779</v>
      </c>
      <c r="AK27" s="283">
        <f t="shared" si="6"/>
        <v>3083</v>
      </c>
      <c r="AL27" s="288">
        <f t="shared" si="7"/>
        <v>12.159019201298115</v>
      </c>
      <c r="AM27" s="288">
        <f>IF((AB27+J27)&lt;&gt;0,(資源化量内訳!D27-資源化量内訳!S27-資源化量内訳!U27-資源化量内訳!W27-資源化量内訳!V27)/(AB27+J27)*100,"-")</f>
        <v>12.159019201298115</v>
      </c>
      <c r="AN27" s="283">
        <f>ごみ処理量内訳!AA27</f>
        <v>0</v>
      </c>
      <c r="AO27" s="283">
        <f>ごみ処理量内訳!AB27</f>
        <v>5931</v>
      </c>
      <c r="AP27" s="283">
        <f>ごみ処理量内訳!AC27</f>
        <v>0</v>
      </c>
      <c r="AQ27" s="283">
        <f t="shared" si="8"/>
        <v>5931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139019</v>
      </c>
      <c r="E28" s="283">
        <v>139019</v>
      </c>
      <c r="F28" s="283">
        <v>0</v>
      </c>
      <c r="G28" s="283">
        <v>2851</v>
      </c>
      <c r="H28" s="283">
        <f>SUM(ごみ搬入量内訳!E28,+ごみ搬入量内訳!AD28)</f>
        <v>35191</v>
      </c>
      <c r="I28" s="283">
        <f>ごみ搬入量内訳!BC28</f>
        <v>6536</v>
      </c>
      <c r="J28" s="283">
        <f>資源化量内訳!BR28</f>
        <v>3109</v>
      </c>
      <c r="K28" s="283">
        <f t="shared" si="1"/>
        <v>44836</v>
      </c>
      <c r="L28" s="286">
        <f t="shared" si="2"/>
        <v>883.60840003440933</v>
      </c>
      <c r="M28" s="283">
        <f>IF(D28&lt;&gt;0,(ごみ搬入量内訳!BR28+ごみ処理概要!J28)/ごみ処理概要!D28/365*1000000,"-")</f>
        <v>575.16529474092783</v>
      </c>
      <c r="N28" s="406">
        <f>IF(D28&lt;&gt;0,(ごみ搬入量内訳!E28+ごみ搬入量内訳!BD28-ごみ搬入量内訳!R28-ごみ搬入量内訳!BH28)/D28/365*1000000,"-")</f>
        <v>485.33821187544385</v>
      </c>
      <c r="O28" s="283">
        <f>IF(D28&lt;&gt;0,ごみ搬入量内訳!CM28/ごみ処理概要!D28/365*1000000,"-")</f>
        <v>308.44310529348161</v>
      </c>
      <c r="P28" s="283">
        <f>ごみ搬入量内訳!DH28</f>
        <v>0</v>
      </c>
      <c r="Q28" s="283">
        <f>ごみ処理量内訳!E28</f>
        <v>33042</v>
      </c>
      <c r="R28" s="283">
        <f>ごみ処理量内訳!N28</f>
        <v>0</v>
      </c>
      <c r="S28" s="283">
        <f t="shared" si="3"/>
        <v>8494</v>
      </c>
      <c r="T28" s="283">
        <f>ごみ処理量内訳!G28</f>
        <v>7213</v>
      </c>
      <c r="U28" s="283">
        <f>ごみ処理量内訳!L28</f>
        <v>1281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190</v>
      </c>
      <c r="AB28" s="283">
        <f t="shared" si="4"/>
        <v>41726</v>
      </c>
      <c r="AC28" s="288">
        <f t="shared" si="5"/>
        <v>100</v>
      </c>
      <c r="AD28" s="283">
        <f>施設資源化量内訳!Z28</f>
        <v>162</v>
      </c>
      <c r="AE28" s="283">
        <f>施設資源化量内訳!AV28</f>
        <v>675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1174</v>
      </c>
      <c r="AK28" s="283">
        <f t="shared" si="6"/>
        <v>2011</v>
      </c>
      <c r="AL28" s="288">
        <f t="shared" si="7"/>
        <v>11.843425894948144</v>
      </c>
      <c r="AM28" s="288">
        <f>IF((AB28+J28)&lt;&gt;0,(資源化量内訳!D28-資源化量内訳!S28-資源化量内訳!U28-資源化量内訳!W28-資源化量内訳!V28)/(AB28+J28)*100,"-")</f>
        <v>11.843425894948144</v>
      </c>
      <c r="AN28" s="283">
        <f>ごみ処理量内訳!AA28</f>
        <v>0</v>
      </c>
      <c r="AO28" s="283">
        <f>ごみ処理量内訳!AB28</f>
        <v>4197</v>
      </c>
      <c r="AP28" s="283">
        <f>ごみ処理量内訳!AC28</f>
        <v>0</v>
      </c>
      <c r="AQ28" s="283">
        <f t="shared" si="8"/>
        <v>4197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67314</v>
      </c>
      <c r="E29" s="283">
        <v>67314</v>
      </c>
      <c r="F29" s="283">
        <v>0</v>
      </c>
      <c r="G29" s="283">
        <v>1609</v>
      </c>
      <c r="H29" s="283">
        <f>SUM(ごみ搬入量内訳!E29,+ごみ搬入量内訳!AD29)</f>
        <v>19369</v>
      </c>
      <c r="I29" s="283">
        <f>ごみ搬入量内訳!BC29</f>
        <v>572</v>
      </c>
      <c r="J29" s="283">
        <f>資源化量内訳!BR29</f>
        <v>902</v>
      </c>
      <c r="K29" s="283">
        <f t="shared" si="1"/>
        <v>20843</v>
      </c>
      <c r="L29" s="286">
        <f t="shared" si="2"/>
        <v>848.32441377783368</v>
      </c>
      <c r="M29" s="283">
        <f>IF(D29&lt;&gt;0,(ごみ搬入量内訳!BR29+ごみ処理概要!J29)/ごみ処理概要!D29/365*1000000,"-")</f>
        <v>659.83953347244824</v>
      </c>
      <c r="N29" s="406">
        <f>IF(D29&lt;&gt;0,(ごみ搬入量内訳!E29+ごみ搬入量内訳!BD29-ごみ搬入量内訳!R29-ごみ搬入量内訳!BH29)/D29/365*1000000,"-")</f>
        <v>599.92812258721244</v>
      </c>
      <c r="O29" s="283">
        <f>IF(D29&lt;&gt;0,ごみ搬入量内訳!CM29/ごみ処理概要!D29/365*1000000,"-")</f>
        <v>188.48488030538539</v>
      </c>
      <c r="P29" s="283">
        <f>ごみ搬入量内訳!DH29</f>
        <v>0</v>
      </c>
      <c r="Q29" s="283">
        <f>ごみ処理量内訳!E29</f>
        <v>18699</v>
      </c>
      <c r="R29" s="283">
        <f>ごみ処理量内訳!N29</f>
        <v>0</v>
      </c>
      <c r="S29" s="283">
        <f t="shared" si="3"/>
        <v>1147</v>
      </c>
      <c r="T29" s="283">
        <f>ごみ処理量内訳!G29</f>
        <v>671</v>
      </c>
      <c r="U29" s="283">
        <f>ごみ処理量内訳!L29</f>
        <v>476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95</v>
      </c>
      <c r="AB29" s="283">
        <f t="shared" si="4"/>
        <v>19941</v>
      </c>
      <c r="AC29" s="288">
        <f t="shared" si="5"/>
        <v>100</v>
      </c>
      <c r="AD29" s="283">
        <f>施設資源化量内訳!Z29</f>
        <v>167</v>
      </c>
      <c r="AE29" s="283">
        <f>施設資源化量内訳!AV29</f>
        <v>160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362</v>
      </c>
      <c r="AK29" s="283">
        <f t="shared" si="6"/>
        <v>689</v>
      </c>
      <c r="AL29" s="288">
        <f t="shared" si="7"/>
        <v>8.0890466823393936</v>
      </c>
      <c r="AM29" s="288">
        <f>IF((AB29+J29)&lt;&gt;0,(資源化量内訳!D29-資源化量内訳!S29-資源化量内訳!U29-資源化量内訳!W29-資源化量内訳!V29)/(AB29+J29)*100,"-")</f>
        <v>8.0890466823393936</v>
      </c>
      <c r="AN29" s="283">
        <f>ごみ処理量内訳!AA29</f>
        <v>0</v>
      </c>
      <c r="AO29" s="283">
        <f>ごみ処理量内訳!AB29</f>
        <v>3039</v>
      </c>
      <c r="AP29" s="283">
        <f>ごみ処理量内訳!AC29</f>
        <v>0</v>
      </c>
      <c r="AQ29" s="283">
        <f t="shared" si="8"/>
        <v>3039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109151</v>
      </c>
      <c r="E30" s="283">
        <v>109151</v>
      </c>
      <c r="F30" s="283">
        <v>0</v>
      </c>
      <c r="G30" s="283">
        <v>1341</v>
      </c>
      <c r="H30" s="283">
        <f>SUM(ごみ搬入量内訳!E30,+ごみ搬入量内訳!AD30)</f>
        <v>31067</v>
      </c>
      <c r="I30" s="283">
        <f>ごみ搬入量内訳!BC30</f>
        <v>744</v>
      </c>
      <c r="J30" s="283">
        <f>資源化量内訳!BR30</f>
        <v>1600</v>
      </c>
      <c r="K30" s="283">
        <f t="shared" si="1"/>
        <v>33411</v>
      </c>
      <c r="L30" s="286">
        <f t="shared" si="2"/>
        <v>838.6270973364409</v>
      </c>
      <c r="M30" s="283">
        <f>IF(D30&lt;&gt;0,(ごみ搬入量内訳!BR30+ごみ処理概要!J30)/ごみ処理概要!D30/365*1000000,"-")</f>
        <v>668.5472669945857</v>
      </c>
      <c r="N30" s="406">
        <f>IF(D30&lt;&gt;0,(ごみ搬入量内訳!E30+ごみ搬入量内訳!BD30-ごみ搬入量内訳!R30-ごみ搬入量内訳!BH30)/D30/365*1000000,"-")</f>
        <v>611.64482080435755</v>
      </c>
      <c r="O30" s="283">
        <f>IF(D30&lt;&gt;0,ごみ搬入量内訳!CM30/ごみ処理概要!D30/365*1000000,"-")</f>
        <v>170.07983034185517</v>
      </c>
      <c r="P30" s="283">
        <f>ごみ搬入量内訳!DH30</f>
        <v>0</v>
      </c>
      <c r="Q30" s="283">
        <f>ごみ処理量内訳!E30</f>
        <v>29450</v>
      </c>
      <c r="R30" s="283">
        <f>ごみ処理量内訳!N30</f>
        <v>0</v>
      </c>
      <c r="S30" s="283">
        <f t="shared" si="3"/>
        <v>2361</v>
      </c>
      <c r="T30" s="283">
        <f>ごみ処理量内訳!G30</f>
        <v>1694</v>
      </c>
      <c r="U30" s="283">
        <f>ごみ処理量内訳!L30</f>
        <v>667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31811</v>
      </c>
      <c r="AC30" s="288">
        <f t="shared" si="5"/>
        <v>100</v>
      </c>
      <c r="AD30" s="283">
        <f>施設資源化量内訳!Z30</f>
        <v>266</v>
      </c>
      <c r="AE30" s="283">
        <f>施設資源化量内訳!AV30</f>
        <v>199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508</v>
      </c>
      <c r="AK30" s="283">
        <f t="shared" si="6"/>
        <v>973</v>
      </c>
      <c r="AL30" s="288">
        <f t="shared" si="7"/>
        <v>7.7010565382658411</v>
      </c>
      <c r="AM30" s="288">
        <f>IF((AB30+J30)&lt;&gt;0,(資源化量内訳!D30-資源化量内訳!S30-資源化量内訳!U30-資源化量内訳!W30-資源化量内訳!V30)/(AB30+J30)*100,"-")</f>
        <v>7.7010565382658411</v>
      </c>
      <c r="AN30" s="283">
        <f>ごみ処理量内訳!AA30</f>
        <v>0</v>
      </c>
      <c r="AO30" s="283">
        <f>ごみ処理量内訳!AB30</f>
        <v>4839</v>
      </c>
      <c r="AP30" s="283">
        <f>ごみ処理量内訳!AC30</f>
        <v>0</v>
      </c>
      <c r="AQ30" s="283">
        <f t="shared" si="8"/>
        <v>4839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118158</v>
      </c>
      <c r="E31" s="283">
        <v>118158</v>
      </c>
      <c r="F31" s="283">
        <v>0</v>
      </c>
      <c r="G31" s="283">
        <v>3450</v>
      </c>
      <c r="H31" s="283">
        <f>SUM(ごみ搬入量内訳!E31,+ごみ搬入量内訳!AD31)</f>
        <v>36838</v>
      </c>
      <c r="I31" s="283">
        <f>ごみ搬入量内訳!BC31</f>
        <v>2121</v>
      </c>
      <c r="J31" s="283">
        <f>資源化量内訳!BR31</f>
        <v>1459</v>
      </c>
      <c r="K31" s="283">
        <f t="shared" si="1"/>
        <v>40418</v>
      </c>
      <c r="L31" s="286">
        <f t="shared" si="2"/>
        <v>937.17096240070475</v>
      </c>
      <c r="M31" s="283">
        <f>IF(D31&lt;&gt;0,(ごみ搬入量内訳!BR31+ごみ処理概要!J31)/ごみ処理概要!D31/365*1000000,"-")</f>
        <v>560.77687479986741</v>
      </c>
      <c r="N31" s="406">
        <f>IF(D31&lt;&gt;0,(ごみ搬入量内訳!E31+ごみ搬入量内訳!BD31-ごみ搬入量内訳!R31-ごみ搬入量内訳!BH31)/D31/365*1000000,"-")</f>
        <v>441.66540877353214</v>
      </c>
      <c r="O31" s="283">
        <f>IF(D31&lt;&gt;0,ごみ搬入量内訳!CM31/ごみ処理概要!D31/365*1000000,"-")</f>
        <v>376.39408760083722</v>
      </c>
      <c r="P31" s="283">
        <f>ごみ搬入量内訳!DH31</f>
        <v>0</v>
      </c>
      <c r="Q31" s="283">
        <f>ごみ処理量内訳!E31</f>
        <v>33882</v>
      </c>
      <c r="R31" s="283">
        <f>ごみ処理量内訳!N31</f>
        <v>0</v>
      </c>
      <c r="S31" s="283">
        <f t="shared" si="3"/>
        <v>5077</v>
      </c>
      <c r="T31" s="283">
        <f>ごみ処理量内訳!G31</f>
        <v>1348</v>
      </c>
      <c r="U31" s="283">
        <f>ごみ処理量内訳!L31</f>
        <v>3729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0</v>
      </c>
      <c r="AB31" s="283">
        <f t="shared" si="4"/>
        <v>38959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317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2961</v>
      </c>
      <c r="AK31" s="283">
        <f t="shared" si="6"/>
        <v>3278</v>
      </c>
      <c r="AL31" s="288">
        <f t="shared" si="7"/>
        <v>11.720025731109901</v>
      </c>
      <c r="AM31" s="288">
        <f>IF((AB31+J31)&lt;&gt;0,(資源化量内訳!D31-資源化量内訳!S31-資源化量内訳!U31-資源化量内訳!W31-資源化量内訳!V31)/(AB31+J31)*100,"-")</f>
        <v>11.720025731109901</v>
      </c>
      <c r="AN31" s="283">
        <f>ごみ処理量内訳!AA31</f>
        <v>0</v>
      </c>
      <c r="AO31" s="283">
        <f>ごみ処理量内訳!AB31</f>
        <v>6033</v>
      </c>
      <c r="AP31" s="283">
        <f>ごみ処理量内訳!AC31</f>
        <v>0</v>
      </c>
      <c r="AQ31" s="283">
        <f t="shared" si="8"/>
        <v>6033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86494</v>
      </c>
      <c r="E32" s="283">
        <v>86494</v>
      </c>
      <c r="F32" s="283">
        <v>0</v>
      </c>
      <c r="G32" s="283">
        <v>1719</v>
      </c>
      <c r="H32" s="283">
        <f>SUM(ごみ搬入量内訳!E32,+ごみ搬入量内訳!AD32)</f>
        <v>25402</v>
      </c>
      <c r="I32" s="283">
        <f>ごみ搬入量内訳!BC32</f>
        <v>2699</v>
      </c>
      <c r="J32" s="283">
        <f>資源化量内訳!BR32</f>
        <v>1500</v>
      </c>
      <c r="K32" s="283">
        <f t="shared" si="1"/>
        <v>29601</v>
      </c>
      <c r="L32" s="286">
        <f t="shared" si="2"/>
        <v>937.62145509499271</v>
      </c>
      <c r="M32" s="283">
        <f>IF(D32&lt;&gt;0,(ごみ搬入量内訳!BR32+ごみ処理概要!J32)/ごみ処理概要!D32/365*1000000,"-")</f>
        <v>549.31357975262199</v>
      </c>
      <c r="N32" s="406">
        <f>IF(D32&lt;&gt;0,(ごみ搬入量内訳!E32+ごみ搬入量内訳!BD32-ごみ搬入量内訳!R32-ごみ搬入量内訳!BH32)/D32/365*1000000,"-")</f>
        <v>454.2875885602644</v>
      </c>
      <c r="O32" s="283">
        <f>IF(D32&lt;&gt;0,ごみ搬入量内訳!CM32/ごみ処理概要!D32/365*1000000,"-")</f>
        <v>388.30787534237072</v>
      </c>
      <c r="P32" s="283">
        <f>ごみ搬入量内訳!DH32</f>
        <v>0</v>
      </c>
      <c r="Q32" s="283">
        <f>ごみ処理量内訳!E32</f>
        <v>24627</v>
      </c>
      <c r="R32" s="283">
        <f>ごみ処理量内訳!N32</f>
        <v>0</v>
      </c>
      <c r="S32" s="283">
        <f t="shared" si="3"/>
        <v>3474</v>
      </c>
      <c r="T32" s="283">
        <f>ごみ処理量内訳!G32</f>
        <v>1604</v>
      </c>
      <c r="U32" s="283">
        <f>ごみ処理量内訳!L32</f>
        <v>1870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28101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75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1870</v>
      </c>
      <c r="AK32" s="283">
        <f t="shared" si="6"/>
        <v>1945</v>
      </c>
      <c r="AL32" s="288">
        <f t="shared" si="7"/>
        <v>11.638120333772507</v>
      </c>
      <c r="AM32" s="288">
        <f>IF((AB32+J32)&lt;&gt;0,(資源化量内訳!D32-資源化量内訳!S32-資源化量内訳!U32-資源化量内訳!W32-資源化量内訳!V32)/(AB32+J32)*100,"-")</f>
        <v>11.638120333772507</v>
      </c>
      <c r="AN32" s="283">
        <f>ごみ処理量内訳!AA32</f>
        <v>0</v>
      </c>
      <c r="AO32" s="283">
        <f>ごみ処理量内訳!AB32</f>
        <v>2889</v>
      </c>
      <c r="AP32" s="283">
        <f>ごみ処理量内訳!AC32</f>
        <v>0</v>
      </c>
      <c r="AQ32" s="283">
        <f t="shared" si="8"/>
        <v>2889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57107</v>
      </c>
      <c r="E33" s="283">
        <v>57107</v>
      </c>
      <c r="F33" s="283">
        <v>0</v>
      </c>
      <c r="G33" s="283">
        <v>610</v>
      </c>
      <c r="H33" s="283">
        <f>SUM(ごみ搬入量内訳!E33,+ごみ搬入量内訳!AD33)</f>
        <v>12830</v>
      </c>
      <c r="I33" s="283">
        <f>ごみ搬入量内訳!BC33</f>
        <v>1192</v>
      </c>
      <c r="J33" s="283">
        <f>資源化量内訳!BR33</f>
        <v>1596</v>
      </c>
      <c r="K33" s="283">
        <f t="shared" si="1"/>
        <v>15618</v>
      </c>
      <c r="L33" s="286">
        <f t="shared" si="2"/>
        <v>749.27839136866601</v>
      </c>
      <c r="M33" s="283">
        <f>IF(D33&lt;&gt;0,(ごみ搬入量内訳!BR33+ごみ処理概要!J33)/ごみ処理概要!D33/365*1000000,"-")</f>
        <v>526.43307648151961</v>
      </c>
      <c r="N33" s="406">
        <f>IF(D33&lt;&gt;0,(ごみ搬入量内訳!E33+ごみ搬入量内訳!BD33-ごみ搬入量内訳!R33-ごみ搬入量内訳!BH33)/D33/365*1000000,"-")</f>
        <v>393.10969002912339</v>
      </c>
      <c r="O33" s="283">
        <f>IF(D33&lt;&gt;0,ごみ搬入量内訳!CM33/ごみ処理概要!D33/365*1000000,"-")</f>
        <v>222.84531488714646</v>
      </c>
      <c r="P33" s="283">
        <f>ごみ搬入量内訳!DH33</f>
        <v>0</v>
      </c>
      <c r="Q33" s="283">
        <f>ごみ処理量内訳!E33</f>
        <v>11994</v>
      </c>
      <c r="R33" s="283">
        <f>ごみ処理量内訳!N33</f>
        <v>0</v>
      </c>
      <c r="S33" s="283">
        <f t="shared" si="3"/>
        <v>2028</v>
      </c>
      <c r="T33" s="283">
        <f>ごみ処理量内訳!G33</f>
        <v>845</v>
      </c>
      <c r="U33" s="283">
        <f>ごみ処理量内訳!L33</f>
        <v>1183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0</v>
      </c>
      <c r="AB33" s="283">
        <f t="shared" si="4"/>
        <v>14022</v>
      </c>
      <c r="AC33" s="288">
        <f t="shared" si="5"/>
        <v>100</v>
      </c>
      <c r="AD33" s="283">
        <f>施設資源化量内訳!Z33</f>
        <v>0</v>
      </c>
      <c r="AE33" s="283">
        <f>施設資源化量内訳!AV33</f>
        <v>108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941</v>
      </c>
      <c r="AK33" s="283">
        <f t="shared" si="6"/>
        <v>1049</v>
      </c>
      <c r="AL33" s="288">
        <f t="shared" si="7"/>
        <v>16.935587143040081</v>
      </c>
      <c r="AM33" s="288">
        <f>IF((AB33+J33)&lt;&gt;0,(資源化量内訳!D33-資源化量内訳!S33-資源化量内訳!U33-資源化量内訳!W33-資源化量内訳!V33)/(AB33+J33)*100,"-")</f>
        <v>16.935587143040081</v>
      </c>
      <c r="AN33" s="283">
        <f>ごみ処理量内訳!AA33</f>
        <v>0</v>
      </c>
      <c r="AO33" s="283">
        <f>ごみ処理量内訳!AB33</f>
        <v>1613</v>
      </c>
      <c r="AP33" s="283">
        <f>ごみ処理量内訳!AC33</f>
        <v>0</v>
      </c>
      <c r="AQ33" s="283">
        <f t="shared" si="8"/>
        <v>1613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63427</v>
      </c>
      <c r="E34" s="283">
        <v>63427</v>
      </c>
      <c r="F34" s="283">
        <v>0</v>
      </c>
      <c r="G34" s="283">
        <v>883</v>
      </c>
      <c r="H34" s="283">
        <f>SUM(ごみ搬入量内訳!E34,+ごみ搬入量内訳!AD34)</f>
        <v>21541</v>
      </c>
      <c r="I34" s="283">
        <f>ごみ搬入量内訳!BC34</f>
        <v>551</v>
      </c>
      <c r="J34" s="283">
        <f>資源化量内訳!BR34</f>
        <v>1078</v>
      </c>
      <c r="K34" s="283">
        <f t="shared" si="1"/>
        <v>23170</v>
      </c>
      <c r="L34" s="286">
        <f t="shared" si="2"/>
        <v>1000.8269672977522</v>
      </c>
      <c r="M34" s="283">
        <f>IF(D34&lt;&gt;0,(ごみ搬入量内訳!BR34+ごみ処理概要!J34)/ごみ処理概要!D34/365*1000000,"-")</f>
        <v>626.54273459878698</v>
      </c>
      <c r="N34" s="406">
        <f>IF(D34&lt;&gt;0,(ごみ搬入量内訳!E34+ごみ搬入量内訳!BD34-ごみ搬入量内訳!R34-ごみ搬入量内訳!BH34)/D34/365*1000000,"-")</f>
        <v>555.83260315871701</v>
      </c>
      <c r="O34" s="283">
        <f>IF(D34&lt;&gt;0,ごみ搬入量内訳!CM34/ごみ処理概要!D34/365*1000000,"-")</f>
        <v>374.28423269896507</v>
      </c>
      <c r="P34" s="283">
        <f>ごみ搬入量内訳!DH34</f>
        <v>0</v>
      </c>
      <c r="Q34" s="283">
        <f>ごみ処理量内訳!E34</f>
        <v>19560</v>
      </c>
      <c r="R34" s="283">
        <f>ごみ処理量内訳!N34</f>
        <v>0</v>
      </c>
      <c r="S34" s="283">
        <f t="shared" si="3"/>
        <v>2435</v>
      </c>
      <c r="T34" s="283">
        <f>ごみ処理量内訳!G34</f>
        <v>1973</v>
      </c>
      <c r="U34" s="283">
        <f>ごみ処理量内訳!L34</f>
        <v>462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100</v>
      </c>
      <c r="AB34" s="283">
        <f t="shared" si="4"/>
        <v>22095</v>
      </c>
      <c r="AC34" s="288">
        <f t="shared" si="5"/>
        <v>100</v>
      </c>
      <c r="AD34" s="283">
        <f>施設資源化量内訳!Z34</f>
        <v>185</v>
      </c>
      <c r="AE34" s="283">
        <f>施設資源化量内訳!AV34</f>
        <v>102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364</v>
      </c>
      <c r="AK34" s="283">
        <f t="shared" si="6"/>
        <v>651</v>
      </c>
      <c r="AL34" s="288">
        <f t="shared" si="7"/>
        <v>7.8928062831743837</v>
      </c>
      <c r="AM34" s="288">
        <f>IF((AB34+J34)&lt;&gt;0,(資源化量内訳!D34-資源化量内訳!S34-資源化量内訳!U34-資源化量内訳!W34-資源化量内訳!V34)/(AB34+J34)*100,"-")</f>
        <v>7.8928062831743837</v>
      </c>
      <c r="AN34" s="283">
        <f>ごみ処理量内訳!AA34</f>
        <v>0</v>
      </c>
      <c r="AO34" s="283">
        <f>ごみ処理量内訳!AB34</f>
        <v>3376</v>
      </c>
      <c r="AP34" s="283">
        <f>ごみ処理量内訳!AC34</f>
        <v>0</v>
      </c>
      <c r="AQ34" s="283">
        <f t="shared" si="8"/>
        <v>3376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487999</v>
      </c>
      <c r="E35" s="283">
        <v>487999</v>
      </c>
      <c r="F35" s="283">
        <v>0</v>
      </c>
      <c r="G35" s="283">
        <v>19592</v>
      </c>
      <c r="H35" s="283">
        <f>SUM(ごみ搬入量内訳!E35,+ごみ搬入量内訳!AD35)</f>
        <v>159962</v>
      </c>
      <c r="I35" s="283">
        <f>ごみ搬入量内訳!BC35</f>
        <v>5519</v>
      </c>
      <c r="J35" s="283">
        <f>資源化量内訳!BR35</f>
        <v>7943</v>
      </c>
      <c r="K35" s="283">
        <f t="shared" si="1"/>
        <v>173424</v>
      </c>
      <c r="L35" s="286">
        <f t="shared" si="2"/>
        <v>973.63774633829678</v>
      </c>
      <c r="M35" s="283">
        <f>IF(D35&lt;&gt;0,(ごみ搬入量内訳!BR35+ごみ処理概要!J35)/ごみ処理概要!D35/365*1000000,"-")</f>
        <v>576.03419185088717</v>
      </c>
      <c r="N35" s="406">
        <f>IF(D35&lt;&gt;0,(ごみ搬入量内訳!E35+ごみ搬入量内訳!BD35-ごみ搬入量内訳!R35-ごみ搬入量内訳!BH35)/D35/365*1000000,"-")</f>
        <v>492.42184894439066</v>
      </c>
      <c r="O35" s="283">
        <f>IF(D35&lt;&gt;0,ごみ搬入量内訳!CM35/ごみ処理概要!D35/365*1000000,"-")</f>
        <v>397.6035544874095</v>
      </c>
      <c r="P35" s="283">
        <f>ごみ搬入量内訳!DH35</f>
        <v>0</v>
      </c>
      <c r="Q35" s="283">
        <f>ごみ処理量内訳!E35</f>
        <v>152882</v>
      </c>
      <c r="R35" s="283">
        <f>ごみ処理量内訳!N35</f>
        <v>0</v>
      </c>
      <c r="S35" s="283">
        <f t="shared" si="3"/>
        <v>12272</v>
      </c>
      <c r="T35" s="283">
        <f>ごみ処理量内訳!G35</f>
        <v>5219</v>
      </c>
      <c r="U35" s="283">
        <f>ごみ処理量内訳!L35</f>
        <v>7053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324</v>
      </c>
      <c r="AB35" s="283">
        <f t="shared" si="4"/>
        <v>165478</v>
      </c>
      <c r="AC35" s="288">
        <f t="shared" si="5"/>
        <v>100</v>
      </c>
      <c r="AD35" s="283">
        <f>施設資源化量内訳!Z35</f>
        <v>28</v>
      </c>
      <c r="AE35" s="283">
        <f>施設資源化量内訳!AV35</f>
        <v>1060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6164</v>
      </c>
      <c r="AK35" s="283">
        <f t="shared" si="6"/>
        <v>7252</v>
      </c>
      <c r="AL35" s="288">
        <f t="shared" si="7"/>
        <v>8.9487432317885371</v>
      </c>
      <c r="AM35" s="288">
        <f>IF((AB35+J35)&lt;&gt;0,(資源化量内訳!D35-資源化量内訳!S35-資源化量内訳!U35-資源化量内訳!W35-資源化量内訳!V35)/(AB35+J35)*100,"-")</f>
        <v>8.9487432317885371</v>
      </c>
      <c r="AN35" s="283">
        <f>ごみ処理量内訳!AA35</f>
        <v>0</v>
      </c>
      <c r="AO35" s="283">
        <f>ごみ処理量内訳!AB35</f>
        <v>24747</v>
      </c>
      <c r="AP35" s="283">
        <f>ごみ処理量内訳!AC35</f>
        <v>83</v>
      </c>
      <c r="AQ35" s="283">
        <f t="shared" si="8"/>
        <v>24830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59790</v>
      </c>
      <c r="E36" s="283">
        <v>59790</v>
      </c>
      <c r="F36" s="283">
        <v>0</v>
      </c>
      <c r="G36" s="283">
        <v>866</v>
      </c>
      <c r="H36" s="283">
        <f>SUM(ごみ搬入量内訳!E36,+ごみ搬入量内訳!AD36)</f>
        <v>17755</v>
      </c>
      <c r="I36" s="283">
        <f>ごみ搬入量内訳!BC36</f>
        <v>2648</v>
      </c>
      <c r="J36" s="283">
        <f>資源化量内訳!BR36</f>
        <v>527</v>
      </c>
      <c r="K36" s="283">
        <f t="shared" si="1"/>
        <v>20930</v>
      </c>
      <c r="L36" s="286">
        <f t="shared" si="2"/>
        <v>959.06448826600865</v>
      </c>
      <c r="M36" s="283">
        <f>IF(D36&lt;&gt;0,(ごみ搬入量内訳!BR36+ごみ処理概要!J36)/ごみ処理概要!D36/365*1000000,"-")</f>
        <v>554.63528743295592</v>
      </c>
      <c r="N36" s="406">
        <f>IF(D36&lt;&gt;0,(ごみ搬入量内訳!E36+ごみ搬入量内訳!BD36-ごみ搬入量内訳!R36-ごみ搬入量内訳!BH36)/D36/365*1000000,"-")</f>
        <v>447.73144361429382</v>
      </c>
      <c r="O36" s="283">
        <f>IF(D36&lt;&gt;0,ごみ搬入量内訳!CM36/ごみ処理概要!D36/365*1000000,"-")</f>
        <v>404.42920083305268</v>
      </c>
      <c r="P36" s="283">
        <f>ごみ搬入量内訳!DH36</f>
        <v>0</v>
      </c>
      <c r="Q36" s="283">
        <f>ごみ処理量内訳!E36</f>
        <v>17567</v>
      </c>
      <c r="R36" s="283">
        <f>ごみ処理量内訳!N36</f>
        <v>0</v>
      </c>
      <c r="S36" s="283">
        <f t="shared" si="3"/>
        <v>1803</v>
      </c>
      <c r="T36" s="283">
        <f>ごみ処理量内訳!G36</f>
        <v>632</v>
      </c>
      <c r="U36" s="283">
        <f>ごみ処理量内訳!L36</f>
        <v>1171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1033</v>
      </c>
      <c r="AB36" s="283">
        <f t="shared" si="4"/>
        <v>20403</v>
      </c>
      <c r="AC36" s="288">
        <f t="shared" si="5"/>
        <v>100</v>
      </c>
      <c r="AD36" s="283">
        <f>施設資源化量内訳!Z36</f>
        <v>0</v>
      </c>
      <c r="AE36" s="283">
        <f>施設資源化量内訳!AV36</f>
        <v>230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859</v>
      </c>
      <c r="AK36" s="283">
        <f t="shared" si="6"/>
        <v>1089</v>
      </c>
      <c r="AL36" s="288">
        <f t="shared" si="7"/>
        <v>12.656473960821787</v>
      </c>
      <c r="AM36" s="288">
        <f>IF((AB36+J36)&lt;&gt;0,(資源化量内訳!D36-資源化量内訳!S36-資源化量内訳!U36-資源化量内訳!W36-資源化量内訳!V36)/(AB36+J36)*100,"-")</f>
        <v>12.656473960821787</v>
      </c>
      <c r="AN36" s="283">
        <f>ごみ処理量内訳!AA36</f>
        <v>0</v>
      </c>
      <c r="AO36" s="283">
        <f>ごみ処理量内訳!AB36</f>
        <v>2569</v>
      </c>
      <c r="AP36" s="283">
        <f>ごみ処理量内訳!AC36</f>
        <v>0</v>
      </c>
      <c r="AQ36" s="283">
        <f t="shared" si="8"/>
        <v>2569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54842</v>
      </c>
      <c r="E37" s="283">
        <v>54842</v>
      </c>
      <c r="F37" s="283">
        <v>0</v>
      </c>
      <c r="G37" s="283">
        <v>642</v>
      </c>
      <c r="H37" s="283">
        <f>SUM(ごみ搬入量内訳!E37,+ごみ搬入量内訳!AD37)</f>
        <v>14172</v>
      </c>
      <c r="I37" s="283">
        <f>ごみ搬入量内訳!BC37</f>
        <v>39</v>
      </c>
      <c r="J37" s="283">
        <f>資源化量内訳!BR37</f>
        <v>1212</v>
      </c>
      <c r="K37" s="283">
        <f t="shared" si="1"/>
        <v>15423</v>
      </c>
      <c r="L37" s="286">
        <f t="shared" si="2"/>
        <v>770.4823770203119</v>
      </c>
      <c r="M37" s="283">
        <f>IF(D37&lt;&gt;0,(ごみ搬入量内訳!BR37+ごみ処理概要!J37)/ごみ処理概要!D37/365*1000000,"-")</f>
        <v>583.39448867556257</v>
      </c>
      <c r="N37" s="406">
        <f>IF(D37&lt;&gt;0,(ごみ搬入量内訳!E37+ごみ搬入量内訳!BD37-ごみ搬入量内訳!R37-ごみ搬入量内訳!BH37)/D37/365*1000000,"-")</f>
        <v>478.03578199490141</v>
      </c>
      <c r="O37" s="283">
        <f>IF(D37&lt;&gt;0,ごみ搬入量内訳!CM37/ごみ処理概要!D37/365*1000000,"-")</f>
        <v>187.08788834474925</v>
      </c>
      <c r="P37" s="283">
        <f>ごみ搬入量内訳!DH37</f>
        <v>0</v>
      </c>
      <c r="Q37" s="283">
        <f>ごみ処理量内訳!E37</f>
        <v>12599</v>
      </c>
      <c r="R37" s="283">
        <f>ごみ処理量内訳!N37</f>
        <v>0</v>
      </c>
      <c r="S37" s="283">
        <f t="shared" si="3"/>
        <v>1609</v>
      </c>
      <c r="T37" s="283">
        <f>ごみ処理量内訳!G37</f>
        <v>1005</v>
      </c>
      <c r="U37" s="283">
        <f>ごみ処理量内訳!L37</f>
        <v>604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3</v>
      </c>
      <c r="AB37" s="283">
        <f t="shared" si="4"/>
        <v>14211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373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575</v>
      </c>
      <c r="AK37" s="283">
        <f t="shared" si="6"/>
        <v>948</v>
      </c>
      <c r="AL37" s="288">
        <f t="shared" si="7"/>
        <v>14.024508850418208</v>
      </c>
      <c r="AM37" s="288">
        <f>IF((AB37+J37)&lt;&gt;0,(資源化量内訳!D37-資源化量内訳!S37-資源化量内訳!U37-資源化量内訳!W37-資源化量内訳!V37)/(AB37+J37)*100,"-")</f>
        <v>14.024508850418208</v>
      </c>
      <c r="AN37" s="283">
        <f>ごみ処理量内訳!AA37</f>
        <v>0</v>
      </c>
      <c r="AO37" s="283">
        <f>ごみ処理量内訳!AB37</f>
        <v>1703</v>
      </c>
      <c r="AP37" s="283">
        <f>ごみ処理量内訳!AC37</f>
        <v>35.159999999999997</v>
      </c>
      <c r="AQ37" s="283">
        <f t="shared" si="8"/>
        <v>1738.16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77448</v>
      </c>
      <c r="E38" s="283">
        <v>77448</v>
      </c>
      <c r="F38" s="283">
        <v>0</v>
      </c>
      <c r="G38" s="283">
        <v>628</v>
      </c>
      <c r="H38" s="283">
        <f>SUM(ごみ搬入量内訳!E38,+ごみ搬入量内訳!AD38)</f>
        <v>18310</v>
      </c>
      <c r="I38" s="283">
        <f>ごみ搬入量内訳!BC38</f>
        <v>515</v>
      </c>
      <c r="J38" s="283">
        <f>資源化量内訳!BR38</f>
        <v>774</v>
      </c>
      <c r="K38" s="283">
        <f t="shared" si="1"/>
        <v>19599</v>
      </c>
      <c r="L38" s="286">
        <f t="shared" si="2"/>
        <v>693.31539111350719</v>
      </c>
      <c r="M38" s="283">
        <f>IF(D38&lt;&gt;0,(ごみ搬入量内訳!BR38+ごみ処理概要!J38)/ごみ処理概要!D38/365*1000000,"-")</f>
        <v>550.1526079186317</v>
      </c>
      <c r="N38" s="406">
        <f>IF(D38&lt;&gt;0,(ごみ搬入量内訳!E38+ごみ搬入量内訳!BD38-ごみ搬入量内訳!R38-ごみ搬入量内訳!BH38)/D38/365*1000000,"-")</f>
        <v>446.25611811301047</v>
      </c>
      <c r="O38" s="283">
        <f>IF(D38&lt;&gt;0,ごみ搬入量内訳!CM38/ごみ処理概要!D38/365*1000000,"-")</f>
        <v>143.16278319487546</v>
      </c>
      <c r="P38" s="283">
        <f>ごみ搬入量内訳!DH38</f>
        <v>0</v>
      </c>
      <c r="Q38" s="283">
        <f>ごみ処理量内訳!E38</f>
        <v>15586</v>
      </c>
      <c r="R38" s="283">
        <f>ごみ処理量内訳!N38</f>
        <v>2</v>
      </c>
      <c r="S38" s="283">
        <f t="shared" si="3"/>
        <v>2536</v>
      </c>
      <c r="T38" s="283">
        <f>ごみ処理量内訳!G38</f>
        <v>1049</v>
      </c>
      <c r="U38" s="283">
        <f>ごみ処理量内訳!L38</f>
        <v>1487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701</v>
      </c>
      <c r="AB38" s="283">
        <f t="shared" si="4"/>
        <v>18825</v>
      </c>
      <c r="AC38" s="288">
        <f t="shared" si="5"/>
        <v>99.989375830013287</v>
      </c>
      <c r="AD38" s="283">
        <f>施設資源化量内訳!Z38</f>
        <v>0</v>
      </c>
      <c r="AE38" s="283">
        <f>施設資源化量内訳!AV38</f>
        <v>186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1365</v>
      </c>
      <c r="AK38" s="283">
        <f t="shared" si="6"/>
        <v>1551</v>
      </c>
      <c r="AL38" s="288">
        <f t="shared" si="7"/>
        <v>15.439563243022603</v>
      </c>
      <c r="AM38" s="288">
        <f>IF((AB38+J38)&lt;&gt;0,(資源化量内訳!D38-資源化量内訳!S38-資源化量内訳!U38-資源化量内訳!W38-資源化量内訳!V38)/(AB38+J38)*100,"-")</f>
        <v>15.439563243022603</v>
      </c>
      <c r="AN38" s="283">
        <f>ごみ処理量内訳!AA38</f>
        <v>2</v>
      </c>
      <c r="AO38" s="283">
        <f>ごみ処理量内訳!AB38</f>
        <v>2113</v>
      </c>
      <c r="AP38" s="283">
        <f>ごみ処理量内訳!AC38</f>
        <v>47</v>
      </c>
      <c r="AQ38" s="283">
        <f t="shared" si="8"/>
        <v>2162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58322</v>
      </c>
      <c r="E39" s="283">
        <v>58322</v>
      </c>
      <c r="F39" s="283">
        <v>0</v>
      </c>
      <c r="G39" s="283">
        <v>506</v>
      </c>
      <c r="H39" s="283">
        <f>SUM(ごみ搬入量内訳!E39,+ごみ搬入量内訳!AD39)</f>
        <v>14369</v>
      </c>
      <c r="I39" s="283">
        <f>ごみ搬入量内訳!BC39</f>
        <v>1213</v>
      </c>
      <c r="J39" s="283">
        <f>資源化量内訳!BR39</f>
        <v>1544</v>
      </c>
      <c r="K39" s="283">
        <f t="shared" si="1"/>
        <v>17126</v>
      </c>
      <c r="L39" s="286">
        <f t="shared" si="2"/>
        <v>804.5085550084957</v>
      </c>
      <c r="M39" s="283">
        <f>IF(D39&lt;&gt;0,(ごみ搬入量内訳!BR39+ごみ処理概要!J39)/ごみ処理概要!D39/365*1000000,"-")</f>
        <v>632.06017795394757</v>
      </c>
      <c r="N39" s="406">
        <f>IF(D39&lt;&gt;0,(ごみ搬入量内訳!E39+ごみ搬入量内訳!BD39-ごみ搬入量内訳!R39-ごみ搬入量内訳!BH39)/D39/365*1000000,"-")</f>
        <v>524.43848581775342</v>
      </c>
      <c r="O39" s="283">
        <f>IF(D39&lt;&gt;0,ごみ搬入量内訳!CM39/ごみ処理概要!D39/365*1000000,"-")</f>
        <v>172.4483770545479</v>
      </c>
      <c r="P39" s="283">
        <f>ごみ搬入量内訳!DH39</f>
        <v>0</v>
      </c>
      <c r="Q39" s="283">
        <f>ごみ処理量内訳!E39</f>
        <v>13242</v>
      </c>
      <c r="R39" s="283">
        <f>ごみ処理量内訳!N39</f>
        <v>0</v>
      </c>
      <c r="S39" s="283">
        <f t="shared" si="3"/>
        <v>2340</v>
      </c>
      <c r="T39" s="283">
        <f>ごみ処理量内訳!G39</f>
        <v>1593</v>
      </c>
      <c r="U39" s="283">
        <f>ごみ処理量内訳!L39</f>
        <v>747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0</v>
      </c>
      <c r="AB39" s="283">
        <f t="shared" si="4"/>
        <v>15582</v>
      </c>
      <c r="AC39" s="288">
        <f t="shared" si="5"/>
        <v>100</v>
      </c>
      <c r="AD39" s="283">
        <f>施設資源化量内訳!Z39</f>
        <v>186</v>
      </c>
      <c r="AE39" s="283">
        <f>施設資源化量内訳!AV39</f>
        <v>51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510</v>
      </c>
      <c r="AK39" s="283">
        <f t="shared" si="6"/>
        <v>747</v>
      </c>
      <c r="AL39" s="288">
        <f t="shared" si="7"/>
        <v>13.377321032348476</v>
      </c>
      <c r="AM39" s="288">
        <f>IF((AB39+J39)&lt;&gt;0,(資源化量内訳!D39-資源化量内訳!S39-資源化量内訳!U39-資源化量内訳!W39-資源化量内訳!V39)/(AB39+J39)*100,"-")</f>
        <v>13.377321032348476</v>
      </c>
      <c r="AN39" s="283">
        <f>ごみ処理量内訳!AA39</f>
        <v>0</v>
      </c>
      <c r="AO39" s="283">
        <f>ごみ処理量内訳!AB39</f>
        <v>1916</v>
      </c>
      <c r="AP39" s="283">
        <f>ごみ処理量内訳!AC39</f>
        <v>0</v>
      </c>
      <c r="AQ39" s="283">
        <f t="shared" si="8"/>
        <v>1916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51695</v>
      </c>
      <c r="E40" s="283">
        <v>51695</v>
      </c>
      <c r="F40" s="283">
        <v>0</v>
      </c>
      <c r="G40" s="283">
        <v>463</v>
      </c>
      <c r="H40" s="283">
        <f>SUM(ごみ搬入量内訳!E40,+ごみ搬入量内訳!AD40)</f>
        <v>13198</v>
      </c>
      <c r="I40" s="283">
        <f>ごみ搬入量内訳!BC40</f>
        <v>2683</v>
      </c>
      <c r="J40" s="283">
        <f>資源化量内訳!BR40</f>
        <v>745</v>
      </c>
      <c r="K40" s="283">
        <f t="shared" si="1"/>
        <v>16626</v>
      </c>
      <c r="L40" s="286">
        <f t="shared" si="2"/>
        <v>881.14295253906278</v>
      </c>
      <c r="M40" s="283">
        <f>IF(D40&lt;&gt;0,(ごみ搬入量内訳!BR40+ごみ処理概要!J40)/ごみ処理概要!D40/365*1000000,"-")</f>
        <v>635.92170621413538</v>
      </c>
      <c r="N40" s="406">
        <f>IF(D40&lt;&gt;0,(ごみ搬入量内訳!E40+ごみ搬入量内訳!BD40-ごみ搬入量内訳!R40-ごみ搬入量内訳!BH40)/D40/365*1000000,"-")</f>
        <v>480.42589106018306</v>
      </c>
      <c r="O40" s="283">
        <f>IF(D40&lt;&gt;0,ごみ搬入量内訳!CM40/ごみ処理概要!D40/365*1000000,"-")</f>
        <v>245.22124632492742</v>
      </c>
      <c r="P40" s="283">
        <f>ごみ搬入量内訳!DH40</f>
        <v>0</v>
      </c>
      <c r="Q40" s="283">
        <f>ごみ処理量内訳!E40</f>
        <v>13029</v>
      </c>
      <c r="R40" s="283">
        <f>ごみ処理量内訳!N40</f>
        <v>0</v>
      </c>
      <c r="S40" s="283">
        <f t="shared" si="3"/>
        <v>1824</v>
      </c>
      <c r="T40" s="283">
        <f>ごみ処理量内訳!G40</f>
        <v>647</v>
      </c>
      <c r="U40" s="283">
        <f>ごみ処理量内訳!L40</f>
        <v>1177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1028</v>
      </c>
      <c r="AB40" s="283">
        <f t="shared" si="4"/>
        <v>15881</v>
      </c>
      <c r="AC40" s="288">
        <f t="shared" si="5"/>
        <v>100</v>
      </c>
      <c r="AD40" s="283">
        <f>施設資源化量内訳!Z40</f>
        <v>0</v>
      </c>
      <c r="AE40" s="283">
        <f>施設資源化量内訳!AV40</f>
        <v>237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861</v>
      </c>
      <c r="AK40" s="283">
        <f t="shared" si="6"/>
        <v>1098</v>
      </c>
      <c r="AL40" s="288">
        <f t="shared" si="7"/>
        <v>17.268134247564056</v>
      </c>
      <c r="AM40" s="288">
        <f>IF((AB40+J40)&lt;&gt;0,(資源化量内訳!D40-資源化量内訳!S40-資源化量内訳!U40-資源化量内訳!W40-資源化量内訳!V40)/(AB40+J40)*100,"-")</f>
        <v>17.268134247564056</v>
      </c>
      <c r="AN40" s="283">
        <f>ごみ処理量内訳!AA40</f>
        <v>0</v>
      </c>
      <c r="AO40" s="283">
        <f>ごみ処理量内訳!AB40</f>
        <v>1970</v>
      </c>
      <c r="AP40" s="283">
        <f>ごみ処理量内訳!AC40</f>
        <v>0</v>
      </c>
      <c r="AQ40" s="283">
        <f t="shared" si="8"/>
        <v>1970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31734</v>
      </c>
      <c r="E41" s="283">
        <v>31734</v>
      </c>
      <c r="F41" s="283">
        <v>0</v>
      </c>
      <c r="G41" s="283">
        <v>263</v>
      </c>
      <c r="H41" s="283">
        <f>SUM(ごみ搬入量内訳!E41,+ごみ搬入量内訳!AD41)</f>
        <v>6669</v>
      </c>
      <c r="I41" s="283">
        <f>ごみ搬入量内訳!BC41</f>
        <v>654</v>
      </c>
      <c r="J41" s="283">
        <f>資源化量内訳!BR41</f>
        <v>626</v>
      </c>
      <c r="K41" s="283">
        <f t="shared" si="1"/>
        <v>7949</v>
      </c>
      <c r="L41" s="286">
        <f t="shared" si="2"/>
        <v>686.26968525180632</v>
      </c>
      <c r="M41" s="283">
        <f>IF(D41&lt;&gt;0,(ごみ搬入量内訳!BR41+ごみ処理概要!J41)/ごみ処理概要!D41/365*1000000,"-")</f>
        <v>606.49698564523078</v>
      </c>
      <c r="N41" s="406">
        <f>IF(D41&lt;&gt;0,(ごみ搬入量内訳!E41+ごみ搬入量内訳!BD41-ごみ搬入量内訳!R41-ごみ搬入量内訳!BH41)/D41/365*1000000,"-")</f>
        <v>498.5793725410972</v>
      </c>
      <c r="O41" s="283">
        <f>IF(D41&lt;&gt;0,ごみ搬入量内訳!CM41/ごみ処理概要!D41/365*1000000,"-")</f>
        <v>79.772699606575543</v>
      </c>
      <c r="P41" s="283">
        <f>ごみ搬入量内訳!DH41</f>
        <v>0</v>
      </c>
      <c r="Q41" s="283">
        <f>ごみ処理量内訳!E41</f>
        <v>6092</v>
      </c>
      <c r="R41" s="283">
        <f>ごみ処理量内訳!N41</f>
        <v>0</v>
      </c>
      <c r="S41" s="283">
        <f t="shared" si="3"/>
        <v>1243</v>
      </c>
      <c r="T41" s="283">
        <f>ごみ処理量内訳!G41</f>
        <v>1243</v>
      </c>
      <c r="U41" s="283">
        <f>ごみ処理量内訳!L41</f>
        <v>0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0</v>
      </c>
      <c r="AB41" s="283">
        <f t="shared" si="4"/>
        <v>7335</v>
      </c>
      <c r="AC41" s="288">
        <f t="shared" si="5"/>
        <v>100</v>
      </c>
      <c r="AD41" s="283">
        <f>施設資源化量内訳!Z41</f>
        <v>0</v>
      </c>
      <c r="AE41" s="283">
        <f>施設資源化量内訳!AV41</f>
        <v>622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0</v>
      </c>
      <c r="AK41" s="283">
        <f t="shared" si="6"/>
        <v>622</v>
      </c>
      <c r="AL41" s="288">
        <f t="shared" si="7"/>
        <v>15.676422559979903</v>
      </c>
      <c r="AM41" s="288">
        <f>IF((AB41+J41)&lt;&gt;0,(資源化量内訳!D41-資源化量内訳!S41-資源化量内訳!U41-資源化量内訳!W41-資源化量内訳!V41)/(AB41+J41)*100,"-")</f>
        <v>15.676422559979903</v>
      </c>
      <c r="AN41" s="283">
        <f>ごみ処理量内訳!AA41</f>
        <v>0</v>
      </c>
      <c r="AO41" s="283">
        <f>ごみ処理量内訳!AB41</f>
        <v>761</v>
      </c>
      <c r="AP41" s="283">
        <f>ごみ処理量内訳!AC41</f>
        <v>59</v>
      </c>
      <c r="AQ41" s="283">
        <f t="shared" si="8"/>
        <v>820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18596</v>
      </c>
      <c r="E42" s="283">
        <v>18596</v>
      </c>
      <c r="F42" s="283">
        <v>0</v>
      </c>
      <c r="G42" s="283">
        <v>126</v>
      </c>
      <c r="H42" s="283">
        <f>SUM(ごみ搬入量内訳!E42,+ごみ搬入量内訳!AD42)</f>
        <v>4886</v>
      </c>
      <c r="I42" s="283">
        <f>ごみ搬入量内訳!BC42</f>
        <v>299</v>
      </c>
      <c r="J42" s="283">
        <f>資源化量内訳!BR42</f>
        <v>557</v>
      </c>
      <c r="K42" s="283">
        <f t="shared" si="1"/>
        <v>5742</v>
      </c>
      <c r="L42" s="286">
        <f t="shared" si="2"/>
        <v>845.96186541810437</v>
      </c>
      <c r="M42" s="283">
        <f>IF(D42&lt;&gt;0,(ごみ搬入量内訳!BR42+ごみ処理概要!J42)/ごみ処理概要!D42/365*1000000,"-")</f>
        <v>725.88890820532913</v>
      </c>
      <c r="N42" s="406">
        <f>IF(D42&lt;&gt;0,(ごみ搬入量内訳!E42+ごみ搬入量内訳!BD42-ごみ搬入量内訳!R42-ごみ搬入量内訳!BH42)/D42/365*1000000,"-")</f>
        <v>515.35607893286817</v>
      </c>
      <c r="O42" s="283">
        <f>IF(D42&lt;&gt;0,ごみ搬入量内訳!CM42/ごみ処理概要!D42/365*1000000,"-")</f>
        <v>120.07295721277517</v>
      </c>
      <c r="P42" s="283">
        <f>ごみ搬入量内訳!DH42</f>
        <v>0</v>
      </c>
      <c r="Q42" s="283">
        <f>ごみ処理量内訳!E42</f>
        <v>3940</v>
      </c>
      <c r="R42" s="283">
        <f>ごみ処理量内訳!N42</f>
        <v>0</v>
      </c>
      <c r="S42" s="283">
        <f t="shared" si="3"/>
        <v>773</v>
      </c>
      <c r="T42" s="283">
        <f>ごみ処理量内訳!G42</f>
        <v>369</v>
      </c>
      <c r="U42" s="283">
        <f>ごみ処理量内訳!L42</f>
        <v>404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472</v>
      </c>
      <c r="AB42" s="283">
        <f t="shared" si="4"/>
        <v>5185</v>
      </c>
      <c r="AC42" s="288">
        <f t="shared" si="5"/>
        <v>100</v>
      </c>
      <c r="AD42" s="283">
        <f>施設資源化量内訳!Z42</f>
        <v>60</v>
      </c>
      <c r="AE42" s="283">
        <f>施設資源化量内訳!AV42</f>
        <v>37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403</v>
      </c>
      <c r="AK42" s="283">
        <f t="shared" si="6"/>
        <v>500</v>
      </c>
      <c r="AL42" s="288">
        <f t="shared" si="7"/>
        <v>26.628352490421459</v>
      </c>
      <c r="AM42" s="288">
        <f>IF((AB42+J42)&lt;&gt;0,(資源化量内訳!D42-資源化量内訳!S42-資源化量内訳!U42-資源化量内訳!W42-資源化量内訳!V42)/(AB42+J42)*100,"-")</f>
        <v>25.653082549634277</v>
      </c>
      <c r="AN42" s="283">
        <f>ごみ処理量内訳!AA42</f>
        <v>0</v>
      </c>
      <c r="AO42" s="283">
        <f>ごみ処理量内訳!AB42</f>
        <v>300</v>
      </c>
      <c r="AP42" s="283">
        <f>ごみ処理量内訳!AC42</f>
        <v>58</v>
      </c>
      <c r="AQ42" s="283">
        <f t="shared" si="8"/>
        <v>358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9323</v>
      </c>
      <c r="E43" s="283">
        <v>9323</v>
      </c>
      <c r="F43" s="283">
        <v>0</v>
      </c>
      <c r="G43" s="283">
        <v>108</v>
      </c>
      <c r="H43" s="283">
        <f>SUM(ごみ搬入量内訳!E43,+ごみ搬入量内訳!AD43)</f>
        <v>2603</v>
      </c>
      <c r="I43" s="283">
        <f>ごみ搬入量内訳!BC43</f>
        <v>528</v>
      </c>
      <c r="J43" s="283">
        <f>資源化量内訳!BR43</f>
        <v>155</v>
      </c>
      <c r="K43" s="283">
        <f t="shared" si="1"/>
        <v>3286</v>
      </c>
      <c r="L43" s="286">
        <f t="shared" si="2"/>
        <v>965.64836705217169</v>
      </c>
      <c r="M43" s="283">
        <f>IF(D43&lt;&gt;0,(ごみ搬入量内訳!BR43+ごみ処理概要!J43)/ごみ処理概要!D43/365*1000000,"-")</f>
        <v>581.56363919544981</v>
      </c>
      <c r="N43" s="406">
        <f>IF(D43&lt;&gt;0,(ごみ搬入量内訳!E43+ごみ搬入量内訳!BD43-ごみ搬入量内訳!R43-ごみ搬入量内訳!BH43)/D43/365*1000000,"-")</f>
        <v>441.09500880867614</v>
      </c>
      <c r="O43" s="283">
        <f>IF(D43&lt;&gt;0,ごみ搬入量内訳!CM43/ごみ処理概要!D43/365*1000000,"-")</f>
        <v>384.084727856722</v>
      </c>
      <c r="P43" s="283">
        <f>ごみ搬入量内訳!DH43</f>
        <v>0</v>
      </c>
      <c r="Q43" s="283">
        <f>ごみ処理量内訳!E43</f>
        <v>2522</v>
      </c>
      <c r="R43" s="283">
        <f>ごみ処理量内訳!N43</f>
        <v>0</v>
      </c>
      <c r="S43" s="283">
        <f t="shared" si="3"/>
        <v>393</v>
      </c>
      <c r="T43" s="283">
        <f>ごみ処理量内訳!G43</f>
        <v>266</v>
      </c>
      <c r="U43" s="283">
        <f>ごみ処理量内訳!L43</f>
        <v>127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0</v>
      </c>
      <c r="AA43" s="283">
        <f>資源化量内訳!Z43</f>
        <v>216</v>
      </c>
      <c r="AB43" s="283">
        <f t="shared" si="4"/>
        <v>3131</v>
      </c>
      <c r="AC43" s="288">
        <f t="shared" si="5"/>
        <v>100</v>
      </c>
      <c r="AD43" s="283">
        <f>施設資源化量内訳!Z43</f>
        <v>4</v>
      </c>
      <c r="AE43" s="283">
        <f>施設資源化量内訳!AV43</f>
        <v>21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126</v>
      </c>
      <c r="AK43" s="283">
        <f t="shared" si="6"/>
        <v>151</v>
      </c>
      <c r="AL43" s="288">
        <f t="shared" si="7"/>
        <v>15.88557516737675</v>
      </c>
      <c r="AM43" s="288">
        <f>IF((AB43+J43)&lt;&gt;0,(資源化量内訳!D43-資源化量内訳!S43-資源化量内訳!U43-資源化量内訳!W43-資源化量内訳!V43)/(AB43+J43)*100,"-")</f>
        <v>15.88557516737675</v>
      </c>
      <c r="AN43" s="283">
        <f>ごみ処理量内訳!AA43</f>
        <v>0</v>
      </c>
      <c r="AO43" s="283">
        <f>ごみ処理量内訳!AB43</f>
        <v>55</v>
      </c>
      <c r="AP43" s="283">
        <f>ごみ処理量内訳!AC43</f>
        <v>6</v>
      </c>
      <c r="AQ43" s="283">
        <f t="shared" si="8"/>
        <v>61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16661</v>
      </c>
      <c r="E44" s="283">
        <v>16661</v>
      </c>
      <c r="F44" s="283">
        <v>0</v>
      </c>
      <c r="G44" s="283">
        <v>550</v>
      </c>
      <c r="H44" s="283">
        <f>SUM(ごみ搬入量内訳!E44,+ごみ搬入量内訳!AD44)</f>
        <v>4152</v>
      </c>
      <c r="I44" s="283">
        <f>ごみ搬入量内訳!BC44</f>
        <v>470</v>
      </c>
      <c r="J44" s="283">
        <f>資源化量内訳!BR44</f>
        <v>375</v>
      </c>
      <c r="K44" s="283">
        <f t="shared" si="1"/>
        <v>4997</v>
      </c>
      <c r="L44" s="286">
        <f t="shared" si="2"/>
        <v>821.70403690679495</v>
      </c>
      <c r="M44" s="283">
        <f>IF(D44&lt;&gt;0,(ごみ搬入量内訳!BR44+ごみ処理概要!J44)/ごみ処理概要!D44/365*1000000,"-")</f>
        <v>686.37035222112502</v>
      </c>
      <c r="N44" s="406">
        <f>IF(D44&lt;&gt;0,(ごみ搬入量内訳!E44+ごみ搬入量内訳!BD44-ごみ搬入量内訳!R44-ごみ搬入量内訳!BH44)/D44/365*1000000,"-")</f>
        <v>552.02330436183922</v>
      </c>
      <c r="O44" s="283">
        <f>IF(D44&lt;&gt;0,ごみ搬入量内訳!CM44/ごみ処理概要!D44/365*1000000,"-")</f>
        <v>135.33368468566985</v>
      </c>
      <c r="P44" s="283">
        <f>ごみ搬入量内訳!DH44</f>
        <v>0</v>
      </c>
      <c r="Q44" s="283">
        <f>ごみ処理量内訳!E44</f>
        <v>3883</v>
      </c>
      <c r="R44" s="283">
        <f>ごみ処理量内訳!N44</f>
        <v>0</v>
      </c>
      <c r="S44" s="283">
        <f t="shared" si="3"/>
        <v>739</v>
      </c>
      <c r="T44" s="283">
        <f>ごみ処理量内訳!G44</f>
        <v>297</v>
      </c>
      <c r="U44" s="283">
        <f>ごみ処理量内訳!L44</f>
        <v>442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0</v>
      </c>
      <c r="AB44" s="283">
        <f t="shared" si="4"/>
        <v>4622</v>
      </c>
      <c r="AC44" s="288">
        <f t="shared" si="5"/>
        <v>100</v>
      </c>
      <c r="AD44" s="283">
        <f>施設資源化量内訳!Z44</f>
        <v>0</v>
      </c>
      <c r="AE44" s="283">
        <f>施設資源化量内訳!AV44</f>
        <v>138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287</v>
      </c>
      <c r="AK44" s="283">
        <f t="shared" si="6"/>
        <v>425</v>
      </c>
      <c r="AL44" s="288">
        <f t="shared" si="7"/>
        <v>16.009605763458072</v>
      </c>
      <c r="AM44" s="288">
        <f>IF((AB44+J44)&lt;&gt;0,(資源化量内訳!D44-資源化量内訳!S44-資源化量内訳!U44-資源化量内訳!W44-資源化量内訳!V44)/(AB44+J44)*100,"-")</f>
        <v>16.009605763458072</v>
      </c>
      <c r="AN44" s="283">
        <f>ごみ処理量内訳!AA44</f>
        <v>0</v>
      </c>
      <c r="AO44" s="283">
        <f>ごみ処理量内訳!AB44</f>
        <v>504</v>
      </c>
      <c r="AP44" s="283">
        <f>ごみ処理量内訳!AC44</f>
        <v>33</v>
      </c>
      <c r="AQ44" s="283">
        <f t="shared" si="8"/>
        <v>537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43041</v>
      </c>
      <c r="E45" s="283">
        <v>43041</v>
      </c>
      <c r="F45" s="283">
        <v>0</v>
      </c>
      <c r="G45" s="283">
        <v>350</v>
      </c>
      <c r="H45" s="283">
        <f>SUM(ごみ搬入量内訳!E45,+ごみ搬入量内訳!AD45)</f>
        <v>9708</v>
      </c>
      <c r="I45" s="283">
        <f>ごみ搬入量内訳!BC45</f>
        <v>2532</v>
      </c>
      <c r="J45" s="283">
        <f>資源化量内訳!BR45</f>
        <v>319</v>
      </c>
      <c r="K45" s="283">
        <f t="shared" si="1"/>
        <v>12559</v>
      </c>
      <c r="L45" s="286">
        <f t="shared" si="2"/>
        <v>799.42889751823134</v>
      </c>
      <c r="M45" s="283">
        <f>IF(D45&lt;&gt;0,(ごみ搬入量内訳!BR45+ごみ処理概要!J45)/ごみ処理概要!D45/365*1000000,"-")</f>
        <v>576.38575260988807</v>
      </c>
      <c r="N45" s="406">
        <f>IF(D45&lt;&gt;0,(ごみ搬入量内訳!E45+ごみ搬入量内訳!BD45-ごみ搬入量内訳!R45-ごみ搬入量内訳!BH45)/D45/365*1000000,"-")</f>
        <v>477.65860713247929</v>
      </c>
      <c r="O45" s="283">
        <f>IF(D45&lt;&gt;0,ごみ搬入量内訳!CM45/ごみ処理概要!D45/365*1000000,"-")</f>
        <v>223.04314490834321</v>
      </c>
      <c r="P45" s="283">
        <f>ごみ搬入量内訳!DH45</f>
        <v>0</v>
      </c>
      <c r="Q45" s="283">
        <f>ごみ処理量内訳!E45</f>
        <v>9491</v>
      </c>
      <c r="R45" s="283">
        <f>ごみ処理量内訳!N45</f>
        <v>0</v>
      </c>
      <c r="S45" s="283">
        <f t="shared" si="3"/>
        <v>2348</v>
      </c>
      <c r="T45" s="283">
        <f>ごみ処理量内訳!G45</f>
        <v>1530</v>
      </c>
      <c r="U45" s="283">
        <f>ごみ処理量内訳!L45</f>
        <v>818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477</v>
      </c>
      <c r="AB45" s="283">
        <f t="shared" si="4"/>
        <v>12316</v>
      </c>
      <c r="AC45" s="288">
        <f t="shared" si="5"/>
        <v>100</v>
      </c>
      <c r="AD45" s="283">
        <f>施設資源化量内訳!Z45</f>
        <v>18</v>
      </c>
      <c r="AE45" s="283">
        <f>施設資源化量内訳!AV45</f>
        <v>165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672</v>
      </c>
      <c r="AK45" s="283">
        <f t="shared" si="6"/>
        <v>855</v>
      </c>
      <c r="AL45" s="288">
        <f t="shared" si="7"/>
        <v>13.066877720617331</v>
      </c>
      <c r="AM45" s="288">
        <f>IF((AB45+J45)&lt;&gt;0,(資源化量内訳!D45-資源化量内訳!S45-資源化量内訳!U45-資源化量内訳!W45-資源化量内訳!V45)/(AB45+J45)*100,"-")</f>
        <v>13.066877720617331</v>
      </c>
      <c r="AN45" s="283">
        <f>ごみ処理量内訳!AA45</f>
        <v>0</v>
      </c>
      <c r="AO45" s="283">
        <f>ごみ処理量内訳!AB45</f>
        <v>1543</v>
      </c>
      <c r="AP45" s="283">
        <f>ごみ処理量内訳!AC45</f>
        <v>75</v>
      </c>
      <c r="AQ45" s="283">
        <f t="shared" si="8"/>
        <v>1618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8382</v>
      </c>
      <c r="E46" s="283">
        <v>8382</v>
      </c>
      <c r="F46" s="283">
        <v>0</v>
      </c>
      <c r="G46" s="283">
        <v>112</v>
      </c>
      <c r="H46" s="283">
        <f>SUM(ごみ搬入量内訳!E46,+ごみ搬入量内訳!AD46)</f>
        <v>1875</v>
      </c>
      <c r="I46" s="283">
        <f>ごみ搬入量内訳!BC46</f>
        <v>889</v>
      </c>
      <c r="J46" s="283">
        <f>資源化量内訳!BR46</f>
        <v>35</v>
      </c>
      <c r="K46" s="283">
        <f t="shared" si="1"/>
        <v>2799</v>
      </c>
      <c r="L46" s="286">
        <f t="shared" si="2"/>
        <v>914.8763004873457</v>
      </c>
      <c r="M46" s="283">
        <f>IF(D46&lt;&gt;0,(ごみ搬入量内訳!BR46+ごみ処理概要!J46)/ごみ処理概要!D46/365*1000000,"-")</f>
        <v>615.80098253596259</v>
      </c>
      <c r="N46" s="406">
        <f>IF(D46&lt;&gt;0,(ごみ搬入量内訳!E46+ごみ搬入量内訳!BD46-ごみ搬入量内訳!R46-ごみ搬入量内訳!BH46)/D46/365*1000000,"-")</f>
        <v>537.68185577051941</v>
      </c>
      <c r="O46" s="283">
        <f>IF(D46&lt;&gt;0,ごみ搬入量内訳!CM46/ごみ処理概要!D46/365*1000000,"-")</f>
        <v>299.07531795138311</v>
      </c>
      <c r="P46" s="283">
        <f>ごみ搬入量内訳!DH46</f>
        <v>0</v>
      </c>
      <c r="Q46" s="283">
        <f>ごみ処理量内訳!E46</f>
        <v>2228</v>
      </c>
      <c r="R46" s="283">
        <f>ごみ処理量内訳!N46</f>
        <v>0</v>
      </c>
      <c r="S46" s="283">
        <f t="shared" si="3"/>
        <v>496</v>
      </c>
      <c r="T46" s="283">
        <f>ごみ処理量内訳!G46</f>
        <v>327</v>
      </c>
      <c r="U46" s="283">
        <f>ごみ処理量内訳!L46</f>
        <v>140</v>
      </c>
      <c r="V46" s="283">
        <f>ごみ処理量内訳!H46</f>
        <v>29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26</v>
      </c>
      <c r="AB46" s="283">
        <f t="shared" si="4"/>
        <v>2750</v>
      </c>
      <c r="AC46" s="288">
        <f t="shared" si="5"/>
        <v>100</v>
      </c>
      <c r="AD46" s="283">
        <f>施設資源化量内訳!Z46</f>
        <v>0</v>
      </c>
      <c r="AE46" s="283">
        <f>施設資源化量内訳!AV46</f>
        <v>44</v>
      </c>
      <c r="AF46" s="283">
        <f>施設資源化量内訳!BR46</f>
        <v>29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123</v>
      </c>
      <c r="AK46" s="283">
        <f t="shared" si="6"/>
        <v>196</v>
      </c>
      <c r="AL46" s="288">
        <f t="shared" si="7"/>
        <v>9.2280071813285467</v>
      </c>
      <c r="AM46" s="288">
        <f>IF((AB46+J46)&lt;&gt;0,(資源化量内訳!D46-資源化量内訳!S46-資源化量内訳!U46-資源化量内訳!W46-資源化量内訳!V46)/(AB46+J46)*100,"-")</f>
        <v>9.2280071813285467</v>
      </c>
      <c r="AN46" s="283">
        <f>ごみ処理量内訳!AA46</f>
        <v>0</v>
      </c>
      <c r="AO46" s="283">
        <f>ごみ処理量内訳!AB46</f>
        <v>376</v>
      </c>
      <c r="AP46" s="283">
        <f>ごみ処理量内訳!AC46</f>
        <v>0</v>
      </c>
      <c r="AQ46" s="283">
        <f t="shared" si="8"/>
        <v>376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14821</v>
      </c>
      <c r="E47" s="283">
        <v>14821</v>
      </c>
      <c r="F47" s="283">
        <v>0</v>
      </c>
      <c r="G47" s="283">
        <v>146</v>
      </c>
      <c r="H47" s="283">
        <f>SUM(ごみ搬入量内訳!E47,+ごみ搬入量内訳!AD47)</f>
        <v>4290</v>
      </c>
      <c r="I47" s="283">
        <f>ごみ搬入量内訳!BC47</f>
        <v>1202</v>
      </c>
      <c r="J47" s="283">
        <f>資源化量内訳!BR47</f>
        <v>42</v>
      </c>
      <c r="K47" s="283">
        <f t="shared" si="1"/>
        <v>5534</v>
      </c>
      <c r="L47" s="286">
        <f t="shared" si="2"/>
        <v>1022.983863141248</v>
      </c>
      <c r="M47" s="283">
        <f>IF(D47&lt;&gt;0,(ごみ搬入量内訳!BR47+ごみ処理概要!J47)/ごみ処理概要!D47/365*1000000,"-")</f>
        <v>810.21652911964043</v>
      </c>
      <c r="N47" s="406">
        <f>IF(D47&lt;&gt;0,(ごみ搬入量内訳!E47+ごみ搬入量内訳!BD47-ごみ搬入量内訳!R47-ごみ搬入量内訳!BH47)/D47/365*1000000,"-")</f>
        <v>748.29032851387285</v>
      </c>
      <c r="O47" s="283">
        <f>IF(D47&lt;&gt;0,ごみ搬入量内訳!CM47/ごみ処理概要!D47/365*1000000,"-")</f>
        <v>212.76733402160764</v>
      </c>
      <c r="P47" s="283">
        <f>ごみ搬入量内訳!DH47</f>
        <v>0</v>
      </c>
      <c r="Q47" s="283">
        <f>ごみ処理量内訳!E47</f>
        <v>4570</v>
      </c>
      <c r="R47" s="283">
        <f>ごみ処理量内訳!N47</f>
        <v>0</v>
      </c>
      <c r="S47" s="283">
        <f t="shared" si="3"/>
        <v>290</v>
      </c>
      <c r="T47" s="283">
        <f>ごみ処理量内訳!G47</f>
        <v>290</v>
      </c>
      <c r="U47" s="283">
        <f>ごみ処理量内訳!L47</f>
        <v>0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293</v>
      </c>
      <c r="AB47" s="283">
        <f t="shared" si="4"/>
        <v>5153</v>
      </c>
      <c r="AC47" s="288">
        <f t="shared" si="5"/>
        <v>100</v>
      </c>
      <c r="AD47" s="283">
        <f>施設資源化量内訳!Z47</f>
        <v>0</v>
      </c>
      <c r="AE47" s="283">
        <f>施設資源化量内訳!AV47</f>
        <v>0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0</v>
      </c>
      <c r="AK47" s="283">
        <f t="shared" si="6"/>
        <v>0</v>
      </c>
      <c r="AL47" s="288">
        <f t="shared" si="7"/>
        <v>6.4485081809432145</v>
      </c>
      <c r="AM47" s="288">
        <f>IF((AB47+J47)&lt;&gt;0,(資源化量内訳!D47-資源化量内訳!S47-資源化量内訳!U47-資源化量内訳!W47-資源化量内訳!V47)/(AB47+J47)*100,"-")</f>
        <v>6.4485081809432145</v>
      </c>
      <c r="AN47" s="283">
        <f>ごみ処理量内訳!AA47</f>
        <v>0</v>
      </c>
      <c r="AO47" s="283">
        <f>ごみ処理量内訳!AB47</f>
        <v>483</v>
      </c>
      <c r="AP47" s="283">
        <f>ごみ処理量内訳!AC47</f>
        <v>0</v>
      </c>
      <c r="AQ47" s="283">
        <f t="shared" si="8"/>
        <v>483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12975</v>
      </c>
      <c r="E48" s="283">
        <v>12975</v>
      </c>
      <c r="F48" s="283">
        <v>0</v>
      </c>
      <c r="G48" s="283">
        <v>126</v>
      </c>
      <c r="H48" s="283">
        <f>SUM(ごみ搬入量内訳!E48,+ごみ搬入量内訳!AD48)</f>
        <v>3139</v>
      </c>
      <c r="I48" s="283">
        <f>ごみ搬入量内訳!BC48</f>
        <v>283</v>
      </c>
      <c r="J48" s="283">
        <f>資源化量内訳!BR48</f>
        <v>156</v>
      </c>
      <c r="K48" s="283">
        <f t="shared" si="1"/>
        <v>3578</v>
      </c>
      <c r="L48" s="286">
        <f t="shared" si="2"/>
        <v>755.50980547417328</v>
      </c>
      <c r="M48" s="283">
        <f>IF(D48&lt;&gt;0,(ごみ搬入量内訳!BR48+ごみ処理概要!J48)/ごみ処理概要!D48/365*1000000,"-")</f>
        <v>680.12774830416765</v>
      </c>
      <c r="N48" s="406">
        <f>IF(D48&lt;&gt;0,(ごみ搬入量内訳!E48+ごみ搬入量内訳!BD48-ごみ搬入量内訳!R48-ごみ搬入量内訳!BH48)/D48/365*1000000,"-")</f>
        <v>596.72183070710275</v>
      </c>
      <c r="O48" s="283">
        <f>IF(D48&lt;&gt;0,ごみ搬入量内訳!CM48/ごみ処理概要!D48/365*1000000,"-")</f>
        <v>75.382057170005538</v>
      </c>
      <c r="P48" s="283">
        <f>ごみ搬入量内訳!DH48</f>
        <v>0</v>
      </c>
      <c r="Q48" s="283">
        <f>ごみ処理量内訳!E48</f>
        <v>2513</v>
      </c>
      <c r="R48" s="283">
        <f>ごみ処理量内訳!N48</f>
        <v>0</v>
      </c>
      <c r="S48" s="283">
        <f t="shared" si="3"/>
        <v>909</v>
      </c>
      <c r="T48" s="283">
        <f>ごみ処理量内訳!G48</f>
        <v>670</v>
      </c>
      <c r="U48" s="283">
        <f>ごみ処理量内訳!L48</f>
        <v>239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0</v>
      </c>
      <c r="AA48" s="283">
        <f>資源化量内訳!Z48</f>
        <v>0</v>
      </c>
      <c r="AB48" s="283">
        <f t="shared" si="4"/>
        <v>3422</v>
      </c>
      <c r="AC48" s="288">
        <f t="shared" si="5"/>
        <v>100</v>
      </c>
      <c r="AD48" s="283">
        <f>施設資源化量内訳!Z48</f>
        <v>38</v>
      </c>
      <c r="AE48" s="283">
        <f>施設資源化量内訳!AV48</f>
        <v>22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238</v>
      </c>
      <c r="AK48" s="283">
        <f t="shared" si="6"/>
        <v>298</v>
      </c>
      <c r="AL48" s="288">
        <f t="shared" si="7"/>
        <v>12.688652878703186</v>
      </c>
      <c r="AM48" s="288">
        <f>IF((AB48+J48)&lt;&gt;0,(資源化量内訳!D48-資源化量内訳!S48-資源化量内訳!U48-資源化量内訳!W48-資源化量内訳!V48)/(AB48+J48)*100,"-")</f>
        <v>12.688652878703186</v>
      </c>
      <c r="AN48" s="283">
        <f>ごみ処理量内訳!AA48</f>
        <v>0</v>
      </c>
      <c r="AO48" s="283">
        <f>ごみ処理量内訳!AB48</f>
        <v>391</v>
      </c>
      <c r="AP48" s="283">
        <f>ごみ処理量内訳!AC48</f>
        <v>0</v>
      </c>
      <c r="AQ48" s="283">
        <f t="shared" si="8"/>
        <v>391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15053</v>
      </c>
      <c r="E49" s="283">
        <v>15053</v>
      </c>
      <c r="F49" s="283">
        <v>0</v>
      </c>
      <c r="G49" s="283">
        <v>154</v>
      </c>
      <c r="H49" s="283">
        <f>SUM(ごみ搬入量内訳!E49,+ごみ搬入量内訳!AD49)</f>
        <v>4334</v>
      </c>
      <c r="I49" s="283">
        <f>ごみ搬入量内訳!BC49</f>
        <v>439</v>
      </c>
      <c r="J49" s="283">
        <f>資源化量内訳!BR49</f>
        <v>367</v>
      </c>
      <c r="K49" s="283">
        <f t="shared" si="1"/>
        <v>5140</v>
      </c>
      <c r="L49" s="286">
        <f t="shared" si="2"/>
        <v>935.50732616899745</v>
      </c>
      <c r="M49" s="283">
        <f>IF(D49&lt;&gt;0,(ごみ搬入量内訳!BR49+ごみ処理概要!J49)/ごみ処理概要!D49/365*1000000,"-")</f>
        <v>777.89072218799504</v>
      </c>
      <c r="N49" s="406">
        <f>IF(D49&lt;&gt;0,(ごみ搬入量内訳!E49+ごみ搬入量内訳!BD49-ごみ搬入量内訳!R49-ごみ搬入量内訳!BH49)/D49/365*1000000,"-")</f>
        <v>665.59344198444035</v>
      </c>
      <c r="O49" s="283">
        <f>IF(D49&lt;&gt;0,ごみ搬入量内訳!CM49/ごみ処理概要!D49/365*1000000,"-")</f>
        <v>157.6166039810023</v>
      </c>
      <c r="P49" s="283">
        <f>ごみ搬入量内訳!DH49</f>
        <v>0</v>
      </c>
      <c r="Q49" s="283">
        <f>ごみ処理量内訳!E49</f>
        <v>3809</v>
      </c>
      <c r="R49" s="283">
        <f>ごみ処理量内訳!N49</f>
        <v>0</v>
      </c>
      <c r="S49" s="283">
        <f t="shared" si="3"/>
        <v>964</v>
      </c>
      <c r="T49" s="283">
        <f>ごみ処理量内訳!G49</f>
        <v>714</v>
      </c>
      <c r="U49" s="283">
        <f>ごみ処理量内訳!L49</f>
        <v>250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0</v>
      </c>
      <c r="Z49" s="283">
        <f>ごみ処理量内訳!M49</f>
        <v>0</v>
      </c>
      <c r="AA49" s="283">
        <f>資源化量内訳!Z49</f>
        <v>0</v>
      </c>
      <c r="AB49" s="283">
        <f t="shared" si="4"/>
        <v>4773</v>
      </c>
      <c r="AC49" s="288">
        <f t="shared" si="5"/>
        <v>100</v>
      </c>
      <c r="AD49" s="283">
        <f>施設資源化量内訳!Z49</f>
        <v>54</v>
      </c>
      <c r="AE49" s="283">
        <f>施設資源化量内訳!AV49</f>
        <v>23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0</v>
      </c>
      <c r="AJ49" s="283">
        <f>施設資源化量内訳!FB49</f>
        <v>213</v>
      </c>
      <c r="AK49" s="283">
        <f t="shared" si="6"/>
        <v>290</v>
      </c>
      <c r="AL49" s="288">
        <f t="shared" si="7"/>
        <v>12.782101167315174</v>
      </c>
      <c r="AM49" s="288">
        <f>IF((AB49+J49)&lt;&gt;0,(資源化量内訳!D49-資源化量内訳!S49-資源化量内訳!U49-資源化量内訳!W49-資源化量内訳!V49)/(AB49+J49)*100,"-")</f>
        <v>12.782101167315174</v>
      </c>
      <c r="AN49" s="283">
        <f>ごみ処理量内訳!AA49</f>
        <v>0</v>
      </c>
      <c r="AO49" s="283">
        <f>ごみ処理量内訳!AB49</f>
        <v>552</v>
      </c>
      <c r="AP49" s="283">
        <f>ごみ処理量内訳!AC49</f>
        <v>0</v>
      </c>
      <c r="AQ49" s="283">
        <f t="shared" si="8"/>
        <v>552</v>
      </c>
      <c r="AR49" s="313" t="s">
        <v>744</v>
      </c>
    </row>
    <row r="50" spans="1: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4912</v>
      </c>
      <c r="E50" s="283">
        <v>4912</v>
      </c>
      <c r="F50" s="283">
        <v>0</v>
      </c>
      <c r="G50" s="283">
        <v>27</v>
      </c>
      <c r="H50" s="283">
        <f>SUM(ごみ搬入量内訳!E50,+ごみ搬入量内訳!AD50)</f>
        <v>1238</v>
      </c>
      <c r="I50" s="283">
        <f>ごみ搬入量内訳!BC50</f>
        <v>199</v>
      </c>
      <c r="J50" s="283">
        <f>資源化量内訳!BR50</f>
        <v>159</v>
      </c>
      <c r="K50" s="283">
        <f t="shared" si="1"/>
        <v>1596</v>
      </c>
      <c r="L50" s="286">
        <f t="shared" si="2"/>
        <v>890.18785417875142</v>
      </c>
      <c r="M50" s="283">
        <f>IF(D50&lt;&gt;0,(ごみ搬入量内訳!BR50+ごみ処理概要!J50)/ごみ処理概要!D50/365*1000000,"-")</f>
        <v>821.02538931774575</v>
      </c>
      <c r="N50" s="406">
        <f>IF(D50&lt;&gt;0,(ごみ搬入量内訳!E50+ごみ搬入量内訳!BD50-ごみ搬入量内訳!R50-ごみ搬入量内訳!BH50)/D50/365*1000000,"-")</f>
        <v>684.3737450359198</v>
      </c>
      <c r="O50" s="283">
        <f>IF(D50&lt;&gt;0,ごみ搬入量内訳!CM50/ごみ処理概要!D50/365*1000000,"-")</f>
        <v>69.162464861005759</v>
      </c>
      <c r="P50" s="283">
        <f>ごみ搬入量内訳!DH50</f>
        <v>0</v>
      </c>
      <c r="Q50" s="283">
        <f>ごみ処理量内訳!E50</f>
        <v>1052</v>
      </c>
      <c r="R50" s="283">
        <f>ごみ処理量内訳!N50</f>
        <v>0</v>
      </c>
      <c r="S50" s="283">
        <f t="shared" si="3"/>
        <v>382</v>
      </c>
      <c r="T50" s="283">
        <f>ごみ処理量内訳!G50</f>
        <v>299</v>
      </c>
      <c r="U50" s="283">
        <f>ごみ処理量内訳!L50</f>
        <v>83</v>
      </c>
      <c r="V50" s="283">
        <f>ごみ処理量内訳!H50</f>
        <v>0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3</v>
      </c>
      <c r="AB50" s="283">
        <f t="shared" si="4"/>
        <v>1437</v>
      </c>
      <c r="AC50" s="288">
        <f t="shared" si="5"/>
        <v>100</v>
      </c>
      <c r="AD50" s="283">
        <f>施設資源化量内訳!Z50</f>
        <v>29</v>
      </c>
      <c r="AE50" s="283">
        <f>施設資源化量内訳!AV50</f>
        <v>9</v>
      </c>
      <c r="AF50" s="283">
        <f>施設資源化量内訳!BR50</f>
        <v>0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83</v>
      </c>
      <c r="AK50" s="283">
        <f t="shared" si="6"/>
        <v>121</v>
      </c>
      <c r="AL50" s="288">
        <f t="shared" si="7"/>
        <v>17.731829573934839</v>
      </c>
      <c r="AM50" s="288">
        <f>IF((AB50+J50)&lt;&gt;0,(資源化量内訳!D50-資源化量内訳!S50-資源化量内訳!U50-資源化量内訳!W50-資源化量内訳!V50)/(AB50+J50)*100,"-")</f>
        <v>17.731829573934839</v>
      </c>
      <c r="AN50" s="283">
        <f>ごみ処理量内訳!AA50</f>
        <v>0</v>
      </c>
      <c r="AO50" s="283">
        <f>ごみ処理量内訳!AB50</f>
        <v>175</v>
      </c>
      <c r="AP50" s="283">
        <f>ごみ処理量内訳!AC50</f>
        <v>0</v>
      </c>
      <c r="AQ50" s="283">
        <f t="shared" si="8"/>
        <v>175</v>
      </c>
      <c r="AR50" s="313" t="s">
        <v>744</v>
      </c>
    </row>
    <row r="51" spans="1: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50">
    <sortCondition ref="A8:A50"/>
    <sortCondition ref="B8:B50"/>
    <sortCondition ref="C8:C50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9" man="1"/>
    <brk id="29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大阪府</v>
      </c>
      <c r="B7" s="293" t="str">
        <f>ごみ処理概要!B7</f>
        <v>27000</v>
      </c>
      <c r="C7" s="294" t="s">
        <v>3</v>
      </c>
      <c r="D7" s="298">
        <f t="shared" ref="D7:D50" si="0">SUM(E7,AD7,BC7)</f>
        <v>2743581</v>
      </c>
      <c r="E7" s="298">
        <f t="shared" ref="E7:E50" si="1">SUM(F7,J7,N7,R7,V7,Z7)</f>
        <v>1534429</v>
      </c>
      <c r="F7" s="298">
        <f t="shared" ref="F7:F50" si="2">SUM(G7:I7)</f>
        <v>600501</v>
      </c>
      <c r="G7" s="298">
        <f>SUM(G$8:G$207)</f>
        <v>297979</v>
      </c>
      <c r="H7" s="298">
        <f>SUM(H$8:H$207)</f>
        <v>302522</v>
      </c>
      <c r="I7" s="298">
        <f>SUM(I$8:I$207)</f>
        <v>0</v>
      </c>
      <c r="J7" s="298">
        <f t="shared" ref="J7:J50" si="3">SUM(K7:M7)</f>
        <v>648130</v>
      </c>
      <c r="K7" s="298">
        <f>SUM(K$8:K$207)</f>
        <v>134055</v>
      </c>
      <c r="L7" s="298">
        <f>SUM(L$8:L$207)</f>
        <v>514059</v>
      </c>
      <c r="M7" s="298">
        <f>SUM(M$8:M$207)</f>
        <v>16</v>
      </c>
      <c r="N7" s="298">
        <f t="shared" ref="N7:N50" si="4">SUM(O7:Q7)</f>
        <v>16064</v>
      </c>
      <c r="O7" s="298">
        <f>SUM(O$8:O$207)</f>
        <v>7033</v>
      </c>
      <c r="P7" s="298">
        <f>SUM(P$8:P$207)</f>
        <v>9022</v>
      </c>
      <c r="Q7" s="298">
        <f>SUM(Q$8:Q$207)</f>
        <v>9</v>
      </c>
      <c r="R7" s="298">
        <f t="shared" ref="R7:R50" si="5">SUM(S7:U7)</f>
        <v>194066</v>
      </c>
      <c r="S7" s="298">
        <f>SUM(S$8:S$207)</f>
        <v>82844</v>
      </c>
      <c r="T7" s="298">
        <f>SUM(T$8:T$207)</f>
        <v>111221</v>
      </c>
      <c r="U7" s="298">
        <f>SUM(U$8:U$207)</f>
        <v>1</v>
      </c>
      <c r="V7" s="298">
        <f t="shared" ref="V7:V50" si="6">SUM(W7:Y7)</f>
        <v>963</v>
      </c>
      <c r="W7" s="298">
        <f>SUM(W$8:W$207)</f>
        <v>205</v>
      </c>
      <c r="X7" s="298">
        <f>SUM(X$8:X$207)</f>
        <v>758</v>
      </c>
      <c r="Y7" s="298">
        <f>SUM(Y$8:Y$207)</f>
        <v>0</v>
      </c>
      <c r="Z7" s="298">
        <f t="shared" ref="Z7:Z50" si="7">SUM(AA7:AC7)</f>
        <v>74705</v>
      </c>
      <c r="AA7" s="298">
        <f>SUM(AA$8:AA$207)</f>
        <v>13931</v>
      </c>
      <c r="AB7" s="298">
        <f>SUM(AB$8:AB$207)</f>
        <v>60763</v>
      </c>
      <c r="AC7" s="298">
        <f>SUM(AC$8:AC$207)</f>
        <v>11</v>
      </c>
      <c r="AD7" s="298">
        <f t="shared" ref="AD7:AD50" si="8">SUM(AE7,AI7,AM7,AQ7,AU7,AY7)</f>
        <v>1057948</v>
      </c>
      <c r="AE7" s="298">
        <f t="shared" ref="AE7:AE50" si="9">SUM(AF7:AH7)</f>
        <v>630031</v>
      </c>
      <c r="AF7" s="298">
        <f>SUM(AF$8:AF$207)</f>
        <v>674</v>
      </c>
      <c r="AG7" s="298">
        <f>SUM(AG$8:AG$207)</f>
        <v>7843</v>
      </c>
      <c r="AH7" s="298">
        <f>SUM(AH$8:AH$207)</f>
        <v>621514</v>
      </c>
      <c r="AI7" s="298">
        <f t="shared" ref="AI7:AI50" si="10">SUM(AJ7:AL7)</f>
        <v>416881</v>
      </c>
      <c r="AJ7" s="298">
        <f>SUM(AJ$8:AJ$207)</f>
        <v>1695</v>
      </c>
      <c r="AK7" s="298">
        <f>SUM(AK$8:AK$207)</f>
        <v>22402</v>
      </c>
      <c r="AL7" s="298">
        <f>SUM(AL$8:AL$207)</f>
        <v>392784</v>
      </c>
      <c r="AM7" s="298">
        <f t="shared" ref="AM7:AM50" si="11">SUM(AN7:AP7)</f>
        <v>1259</v>
      </c>
      <c r="AN7" s="298">
        <f>SUM(AN$8:AN$207)</f>
        <v>67</v>
      </c>
      <c r="AO7" s="298">
        <f>SUM(AO$8:AO$207)</f>
        <v>0</v>
      </c>
      <c r="AP7" s="298">
        <f>SUM(AP$8:AP$207)</f>
        <v>1192</v>
      </c>
      <c r="AQ7" s="298">
        <f t="shared" ref="AQ7:AQ50" si="12">SUM(AR7:AT7)</f>
        <v>6212</v>
      </c>
      <c r="AR7" s="298">
        <f>SUM(AR$8:AR$207)</f>
        <v>417</v>
      </c>
      <c r="AS7" s="298">
        <f>SUM(AS$8:AS$207)</f>
        <v>584</v>
      </c>
      <c r="AT7" s="298">
        <f>SUM(AT$8:AT$207)</f>
        <v>5211</v>
      </c>
      <c r="AU7" s="298">
        <f t="shared" ref="AU7:AU50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50" si="14">SUM(AZ7:BB7)</f>
        <v>3565</v>
      </c>
      <c r="AZ7" s="298">
        <f>SUM(AZ$8:AZ$207)</f>
        <v>239</v>
      </c>
      <c r="BA7" s="298">
        <f>SUM(BA$8:BA$207)</f>
        <v>1182</v>
      </c>
      <c r="BB7" s="298">
        <f>SUM(BB$8:BB$207)</f>
        <v>2144</v>
      </c>
      <c r="BC7" s="298">
        <f t="shared" ref="BC7:BC50" si="15">SUM(BD7,BK7)</f>
        <v>151204</v>
      </c>
      <c r="BD7" s="298">
        <f t="shared" ref="BD7:BD50" si="16">SUM(BE7:BJ7)</f>
        <v>37860</v>
      </c>
      <c r="BE7" s="298">
        <f t="shared" ref="BE7:BJ7" si="17">SUM(BE$8:BE$207)</f>
        <v>146</v>
      </c>
      <c r="BF7" s="298">
        <f t="shared" si="17"/>
        <v>16013</v>
      </c>
      <c r="BG7" s="298">
        <f t="shared" si="17"/>
        <v>2330</v>
      </c>
      <c r="BH7" s="298">
        <f t="shared" si="17"/>
        <v>450</v>
      </c>
      <c r="BI7" s="298">
        <f t="shared" si="17"/>
        <v>481</v>
      </c>
      <c r="BJ7" s="298">
        <f t="shared" si="17"/>
        <v>18440</v>
      </c>
      <c r="BK7" s="298">
        <f t="shared" ref="BK7:BK50" si="18">SUM(BL7:BQ7)</f>
        <v>113344</v>
      </c>
      <c r="BL7" s="298">
        <f t="shared" ref="BL7:BQ7" si="19">SUM(BL$8:BL$207)</f>
        <v>32262</v>
      </c>
      <c r="BM7" s="298">
        <f t="shared" si="19"/>
        <v>61977</v>
      </c>
      <c r="BN7" s="298">
        <f t="shared" si="19"/>
        <v>966</v>
      </c>
      <c r="BO7" s="298">
        <f t="shared" si="19"/>
        <v>6666</v>
      </c>
      <c r="BP7" s="298">
        <f t="shared" si="19"/>
        <v>1166</v>
      </c>
      <c r="BQ7" s="298">
        <f t="shared" si="19"/>
        <v>10307</v>
      </c>
      <c r="BR7" s="298">
        <f t="shared" ref="BR7:BX7" si="20">SUM(BY7,CF7)</f>
        <v>1572289</v>
      </c>
      <c r="BS7" s="298">
        <f t="shared" si="20"/>
        <v>600647</v>
      </c>
      <c r="BT7" s="298">
        <f t="shared" si="20"/>
        <v>664143</v>
      </c>
      <c r="BU7" s="298">
        <f t="shared" si="20"/>
        <v>18394</v>
      </c>
      <c r="BV7" s="298">
        <f t="shared" si="20"/>
        <v>194516</v>
      </c>
      <c r="BW7" s="298">
        <f t="shared" si="20"/>
        <v>1444</v>
      </c>
      <c r="BX7" s="298">
        <f t="shared" si="20"/>
        <v>93145</v>
      </c>
      <c r="BY7" s="298">
        <f t="shared" ref="BY7:BY50" si="21">SUM(BZ7:CE7)</f>
        <v>1534429</v>
      </c>
      <c r="BZ7" s="298">
        <f t="shared" ref="BZ7:BZ50" si="22">F7</f>
        <v>600501</v>
      </c>
      <c r="CA7" s="298">
        <f t="shared" ref="CA7:CA50" si="23">J7</f>
        <v>648130</v>
      </c>
      <c r="CB7" s="298">
        <f t="shared" ref="CB7:CB50" si="24">N7</f>
        <v>16064</v>
      </c>
      <c r="CC7" s="298">
        <f t="shared" ref="CC7:CC50" si="25">R7</f>
        <v>194066</v>
      </c>
      <c r="CD7" s="298">
        <f t="shared" ref="CD7:CD50" si="26">V7</f>
        <v>963</v>
      </c>
      <c r="CE7" s="298">
        <f t="shared" ref="CE7:CE50" si="27">Z7</f>
        <v>74705</v>
      </c>
      <c r="CF7" s="298">
        <f t="shared" ref="CF7:CF50" si="28">SUM(CG7:CL7)</f>
        <v>37860</v>
      </c>
      <c r="CG7" s="298">
        <f t="shared" ref="CG7:CL7" si="29">BE7</f>
        <v>146</v>
      </c>
      <c r="CH7" s="298">
        <f t="shared" si="29"/>
        <v>16013</v>
      </c>
      <c r="CI7" s="298">
        <f t="shared" si="29"/>
        <v>2330</v>
      </c>
      <c r="CJ7" s="298">
        <f t="shared" si="29"/>
        <v>450</v>
      </c>
      <c r="CK7" s="298">
        <f t="shared" si="29"/>
        <v>481</v>
      </c>
      <c r="CL7" s="298">
        <f t="shared" si="29"/>
        <v>18440</v>
      </c>
      <c r="CM7" s="298">
        <f t="shared" ref="CM7:CS7" si="30">SUM(CT7,DA7)</f>
        <v>1171292</v>
      </c>
      <c r="CN7" s="298">
        <f t="shared" si="30"/>
        <v>662293</v>
      </c>
      <c r="CO7" s="298">
        <f t="shared" si="30"/>
        <v>478858</v>
      </c>
      <c r="CP7" s="298">
        <f t="shared" si="30"/>
        <v>2225</v>
      </c>
      <c r="CQ7" s="298">
        <f t="shared" si="30"/>
        <v>12878</v>
      </c>
      <c r="CR7" s="298">
        <f t="shared" si="30"/>
        <v>1166</v>
      </c>
      <c r="CS7" s="298">
        <f t="shared" si="30"/>
        <v>13872</v>
      </c>
      <c r="CT7" s="298">
        <f t="shared" ref="CT7:CT50" si="31">SUM(CU7:CZ7)</f>
        <v>1057948</v>
      </c>
      <c r="CU7" s="298">
        <f t="shared" ref="CU7:CU50" si="32">AE7</f>
        <v>630031</v>
      </c>
      <c r="CV7" s="298">
        <f t="shared" ref="CV7:CV50" si="33">AI7</f>
        <v>416881</v>
      </c>
      <c r="CW7" s="298">
        <f t="shared" ref="CW7:CW50" si="34">AM7</f>
        <v>1259</v>
      </c>
      <c r="CX7" s="298">
        <f t="shared" ref="CX7:CX50" si="35">AQ7</f>
        <v>6212</v>
      </c>
      <c r="CY7" s="298">
        <f t="shared" ref="CY7:CY50" si="36">AU7</f>
        <v>0</v>
      </c>
      <c r="CZ7" s="298">
        <f t="shared" ref="CZ7:CZ50" si="37">AY7</f>
        <v>3565</v>
      </c>
      <c r="DA7" s="298">
        <f t="shared" ref="DA7:DA50" si="38">SUM(DB7:DG7)</f>
        <v>113344</v>
      </c>
      <c r="DB7" s="298">
        <f t="shared" ref="DB7:DG7" si="39">BL7</f>
        <v>32262</v>
      </c>
      <c r="DC7" s="298">
        <f t="shared" si="39"/>
        <v>61977</v>
      </c>
      <c r="DD7" s="298">
        <f t="shared" si="39"/>
        <v>966</v>
      </c>
      <c r="DE7" s="298">
        <f t="shared" si="39"/>
        <v>6666</v>
      </c>
      <c r="DF7" s="298">
        <f t="shared" si="39"/>
        <v>1166</v>
      </c>
      <c r="DG7" s="298">
        <f t="shared" si="39"/>
        <v>10307</v>
      </c>
      <c r="DH7" s="298">
        <f>SUM(DH$8:DH$207)</f>
        <v>0</v>
      </c>
      <c r="DI7" s="298">
        <f t="shared" ref="DI7:DI50" si="40">SUM(DJ7:DM7)</f>
        <v>196</v>
      </c>
      <c r="DJ7" s="298">
        <f>SUM(DJ$8:DJ$207)</f>
        <v>122</v>
      </c>
      <c r="DK7" s="298">
        <f>SUM(DK$8:DK$207)</f>
        <v>27</v>
      </c>
      <c r="DL7" s="298">
        <f>SUM(DL$8:DL$207)</f>
        <v>18</v>
      </c>
      <c r="DM7" s="298">
        <f>SUM(DM$8:DM$207)</f>
        <v>29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929684</v>
      </c>
      <c r="E8" s="283">
        <f t="shared" si="1"/>
        <v>391883</v>
      </c>
      <c r="F8" s="283">
        <f t="shared" si="2"/>
        <v>309679</v>
      </c>
      <c r="G8" s="283">
        <v>283174</v>
      </c>
      <c r="H8" s="283">
        <v>26505</v>
      </c>
      <c r="I8" s="283">
        <v>0</v>
      </c>
      <c r="J8" s="283">
        <f t="shared" si="3"/>
        <v>0</v>
      </c>
      <c r="K8" s="283">
        <v>0</v>
      </c>
      <c r="L8" s="283">
        <v>0</v>
      </c>
      <c r="M8" s="283">
        <v>0</v>
      </c>
      <c r="N8" s="283">
        <f t="shared" si="4"/>
        <v>0</v>
      </c>
      <c r="O8" s="283">
        <v>0</v>
      </c>
      <c r="P8" s="283">
        <v>0</v>
      </c>
      <c r="Q8" s="283">
        <v>0</v>
      </c>
      <c r="R8" s="283">
        <f t="shared" si="5"/>
        <v>63183</v>
      </c>
      <c r="S8" s="283">
        <v>33644</v>
      </c>
      <c r="T8" s="283">
        <v>29539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19021</v>
      </c>
      <c r="AA8" s="283">
        <v>0</v>
      </c>
      <c r="AB8" s="283">
        <v>19021</v>
      </c>
      <c r="AC8" s="283">
        <v>0</v>
      </c>
      <c r="AD8" s="283">
        <f t="shared" si="8"/>
        <v>526871</v>
      </c>
      <c r="AE8" s="283">
        <f t="shared" si="9"/>
        <v>525451</v>
      </c>
      <c r="AF8" s="283">
        <v>28</v>
      </c>
      <c r="AG8" s="283">
        <v>0</v>
      </c>
      <c r="AH8" s="283">
        <v>525423</v>
      </c>
      <c r="AI8" s="283">
        <f t="shared" si="10"/>
        <v>0</v>
      </c>
      <c r="AJ8" s="283">
        <v>0</v>
      </c>
      <c r="AK8" s="283">
        <v>0</v>
      </c>
      <c r="AL8" s="283">
        <v>0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1420</v>
      </c>
      <c r="AR8" s="283">
        <v>0</v>
      </c>
      <c r="AS8" s="283">
        <v>0</v>
      </c>
      <c r="AT8" s="283">
        <v>1420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10930</v>
      </c>
      <c r="BD8" s="283">
        <f t="shared" si="16"/>
        <v>0</v>
      </c>
      <c r="BE8" s="283">
        <v>0</v>
      </c>
      <c r="BF8" s="283"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f t="shared" si="18"/>
        <v>10930</v>
      </c>
      <c r="BL8" s="283">
        <v>10930</v>
      </c>
      <c r="BM8" s="283">
        <v>0</v>
      </c>
      <c r="BN8" s="283">
        <v>0</v>
      </c>
      <c r="BO8" s="283">
        <v>0</v>
      </c>
      <c r="BP8" s="283">
        <v>0</v>
      </c>
      <c r="BQ8" s="283">
        <v>0</v>
      </c>
      <c r="BR8" s="283">
        <f t="shared" ref="BR8:BR50" si="41">SUM(BY8,CF8)</f>
        <v>391883</v>
      </c>
      <c r="BS8" s="283">
        <f t="shared" ref="BS8:BS50" si="42">SUM(BZ8,CG8)</f>
        <v>309679</v>
      </c>
      <c r="BT8" s="283">
        <f t="shared" ref="BT8:BT50" si="43">SUM(CA8,CH8)</f>
        <v>0</v>
      </c>
      <c r="BU8" s="283">
        <f t="shared" ref="BU8:BU50" si="44">SUM(CB8,CI8)</f>
        <v>0</v>
      </c>
      <c r="BV8" s="283">
        <f t="shared" ref="BV8:BV50" si="45">SUM(CC8,CJ8)</f>
        <v>63183</v>
      </c>
      <c r="BW8" s="283">
        <f t="shared" ref="BW8:BW50" si="46">SUM(CD8,CK8)</f>
        <v>0</v>
      </c>
      <c r="BX8" s="283">
        <f t="shared" ref="BX8:BX50" si="47">SUM(CE8,CL8)</f>
        <v>19021</v>
      </c>
      <c r="BY8" s="283">
        <f t="shared" si="21"/>
        <v>391883</v>
      </c>
      <c r="BZ8" s="283">
        <f t="shared" si="22"/>
        <v>309679</v>
      </c>
      <c r="CA8" s="283">
        <f t="shared" si="23"/>
        <v>0</v>
      </c>
      <c r="CB8" s="283">
        <f t="shared" si="24"/>
        <v>0</v>
      </c>
      <c r="CC8" s="283">
        <f t="shared" si="25"/>
        <v>63183</v>
      </c>
      <c r="CD8" s="283">
        <f t="shared" si="26"/>
        <v>0</v>
      </c>
      <c r="CE8" s="283">
        <f t="shared" si="27"/>
        <v>19021</v>
      </c>
      <c r="CF8" s="283">
        <f t="shared" si="28"/>
        <v>0</v>
      </c>
      <c r="CG8" s="283">
        <f t="shared" ref="CG8:CG50" si="48">BE8</f>
        <v>0</v>
      </c>
      <c r="CH8" s="283">
        <f t="shared" ref="CH8:CH50" si="49">BF8</f>
        <v>0</v>
      </c>
      <c r="CI8" s="283">
        <f t="shared" ref="CI8:CI50" si="50">BG8</f>
        <v>0</v>
      </c>
      <c r="CJ8" s="283">
        <f t="shared" ref="CJ8:CJ50" si="51">BH8</f>
        <v>0</v>
      </c>
      <c r="CK8" s="283">
        <f t="shared" ref="CK8:CK50" si="52">BI8</f>
        <v>0</v>
      </c>
      <c r="CL8" s="283">
        <f t="shared" ref="CL8:CL50" si="53">BJ8</f>
        <v>0</v>
      </c>
      <c r="CM8" s="283">
        <f t="shared" ref="CM8:CM50" si="54">SUM(CT8,DA8)</f>
        <v>537801</v>
      </c>
      <c r="CN8" s="283">
        <f t="shared" ref="CN8:CN50" si="55">SUM(CU8,DB8)</f>
        <v>536381</v>
      </c>
      <c r="CO8" s="283">
        <f t="shared" ref="CO8:CO50" si="56">SUM(CV8,DC8)</f>
        <v>0</v>
      </c>
      <c r="CP8" s="283">
        <f t="shared" ref="CP8:CP50" si="57">SUM(CW8,DD8)</f>
        <v>0</v>
      </c>
      <c r="CQ8" s="283">
        <f t="shared" ref="CQ8:CQ50" si="58">SUM(CX8,DE8)</f>
        <v>1420</v>
      </c>
      <c r="CR8" s="283">
        <f t="shared" ref="CR8:CR50" si="59">SUM(CY8,DF8)</f>
        <v>0</v>
      </c>
      <c r="CS8" s="283">
        <f t="shared" ref="CS8:CS50" si="60">SUM(CZ8,DG8)</f>
        <v>0</v>
      </c>
      <c r="CT8" s="283">
        <f t="shared" si="31"/>
        <v>526871</v>
      </c>
      <c r="CU8" s="283">
        <f t="shared" si="32"/>
        <v>525451</v>
      </c>
      <c r="CV8" s="283">
        <f t="shared" si="33"/>
        <v>0</v>
      </c>
      <c r="CW8" s="283">
        <f t="shared" si="34"/>
        <v>0</v>
      </c>
      <c r="CX8" s="283">
        <f t="shared" si="35"/>
        <v>1420</v>
      </c>
      <c r="CY8" s="283">
        <f t="shared" si="36"/>
        <v>0</v>
      </c>
      <c r="CZ8" s="283">
        <f t="shared" si="37"/>
        <v>0</v>
      </c>
      <c r="DA8" s="283">
        <f t="shared" si="38"/>
        <v>10930</v>
      </c>
      <c r="DB8" s="283">
        <f t="shared" ref="DB8:DB50" si="61">BL8</f>
        <v>10930</v>
      </c>
      <c r="DC8" s="283">
        <f t="shared" ref="DC8:DC50" si="62">BM8</f>
        <v>0</v>
      </c>
      <c r="DD8" s="283">
        <f t="shared" ref="DD8:DD50" si="63">BN8</f>
        <v>0</v>
      </c>
      <c r="DE8" s="283">
        <f t="shared" ref="DE8:DE50" si="64">BO8</f>
        <v>0</v>
      </c>
      <c r="DF8" s="283">
        <f t="shared" ref="DF8:DF50" si="65">BP8</f>
        <v>0</v>
      </c>
      <c r="DG8" s="283">
        <f t="shared" ref="DG8:DG50" si="66">BQ8</f>
        <v>0</v>
      </c>
      <c r="DH8" s="283">
        <v>0</v>
      </c>
      <c r="DI8" s="283">
        <f t="shared" si="40"/>
        <v>49</v>
      </c>
      <c r="DJ8" s="283">
        <v>49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256075</v>
      </c>
      <c r="E9" s="283">
        <f t="shared" si="1"/>
        <v>162777</v>
      </c>
      <c r="F9" s="283">
        <f t="shared" si="2"/>
        <v>146435</v>
      </c>
      <c r="G9" s="283">
        <v>0</v>
      </c>
      <c r="H9" s="283">
        <v>146435</v>
      </c>
      <c r="I9" s="283">
        <v>0</v>
      </c>
      <c r="J9" s="283">
        <f t="shared" si="3"/>
        <v>0</v>
      </c>
      <c r="K9" s="283">
        <v>0</v>
      </c>
      <c r="L9" s="283">
        <v>0</v>
      </c>
      <c r="M9" s="283">
        <v>0</v>
      </c>
      <c r="N9" s="283">
        <f t="shared" si="4"/>
        <v>0</v>
      </c>
      <c r="O9" s="283">
        <v>0</v>
      </c>
      <c r="P9" s="283">
        <v>0</v>
      </c>
      <c r="Q9" s="283">
        <v>0</v>
      </c>
      <c r="R9" s="283">
        <f t="shared" si="5"/>
        <v>12876</v>
      </c>
      <c r="S9" s="283">
        <v>36</v>
      </c>
      <c r="T9" s="283">
        <v>12840</v>
      </c>
      <c r="U9" s="283">
        <v>0</v>
      </c>
      <c r="V9" s="283">
        <f t="shared" si="6"/>
        <v>118</v>
      </c>
      <c r="W9" s="283">
        <v>0</v>
      </c>
      <c r="X9" s="283">
        <v>118</v>
      </c>
      <c r="Y9" s="283">
        <v>0</v>
      </c>
      <c r="Z9" s="283">
        <f t="shared" si="7"/>
        <v>3348</v>
      </c>
      <c r="AA9" s="283">
        <v>2300</v>
      </c>
      <c r="AB9" s="283">
        <v>1048</v>
      </c>
      <c r="AC9" s="283">
        <v>0</v>
      </c>
      <c r="AD9" s="283">
        <f t="shared" si="8"/>
        <v>69560</v>
      </c>
      <c r="AE9" s="283">
        <f t="shared" si="9"/>
        <v>2</v>
      </c>
      <c r="AF9" s="283">
        <v>0</v>
      </c>
      <c r="AG9" s="283">
        <v>2</v>
      </c>
      <c r="AH9" s="283">
        <v>0</v>
      </c>
      <c r="AI9" s="283">
        <f t="shared" si="10"/>
        <v>66560</v>
      </c>
      <c r="AJ9" s="283">
        <v>0</v>
      </c>
      <c r="AK9" s="283">
        <v>9546</v>
      </c>
      <c r="AL9" s="283">
        <v>57014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1794</v>
      </c>
      <c r="AR9" s="283">
        <v>0</v>
      </c>
      <c r="AS9" s="283">
        <v>0</v>
      </c>
      <c r="AT9" s="283">
        <v>1794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1204</v>
      </c>
      <c r="AZ9" s="283">
        <v>0</v>
      </c>
      <c r="BA9" s="283">
        <v>1104</v>
      </c>
      <c r="BB9" s="283">
        <v>100</v>
      </c>
      <c r="BC9" s="283">
        <f t="shared" si="15"/>
        <v>23738</v>
      </c>
      <c r="BD9" s="283">
        <f t="shared" si="16"/>
        <v>7344</v>
      </c>
      <c r="BE9" s="283">
        <v>146</v>
      </c>
      <c r="BF9" s="283">
        <v>0</v>
      </c>
      <c r="BG9" s="283">
        <v>0</v>
      </c>
      <c r="BH9" s="283">
        <v>29</v>
      </c>
      <c r="BI9" s="283">
        <v>0</v>
      </c>
      <c r="BJ9" s="283">
        <v>7169</v>
      </c>
      <c r="BK9" s="283">
        <f t="shared" si="18"/>
        <v>16394</v>
      </c>
      <c r="BL9" s="283">
        <v>0</v>
      </c>
      <c r="BM9" s="283">
        <v>8888</v>
      </c>
      <c r="BN9" s="283">
        <v>0</v>
      </c>
      <c r="BO9" s="283">
        <v>5890</v>
      </c>
      <c r="BP9" s="283">
        <v>28</v>
      </c>
      <c r="BQ9" s="283">
        <v>1588</v>
      </c>
      <c r="BR9" s="283">
        <f t="shared" si="41"/>
        <v>170121</v>
      </c>
      <c r="BS9" s="283">
        <f t="shared" si="42"/>
        <v>146581</v>
      </c>
      <c r="BT9" s="283">
        <f t="shared" si="43"/>
        <v>0</v>
      </c>
      <c r="BU9" s="283">
        <f t="shared" si="44"/>
        <v>0</v>
      </c>
      <c r="BV9" s="283">
        <f t="shared" si="45"/>
        <v>12905</v>
      </c>
      <c r="BW9" s="283">
        <f t="shared" si="46"/>
        <v>118</v>
      </c>
      <c r="BX9" s="283">
        <f t="shared" si="47"/>
        <v>10517</v>
      </c>
      <c r="BY9" s="283">
        <f t="shared" si="21"/>
        <v>162777</v>
      </c>
      <c r="BZ9" s="283">
        <f t="shared" si="22"/>
        <v>146435</v>
      </c>
      <c r="CA9" s="283">
        <f t="shared" si="23"/>
        <v>0</v>
      </c>
      <c r="CB9" s="283">
        <f t="shared" si="24"/>
        <v>0</v>
      </c>
      <c r="CC9" s="283">
        <f t="shared" si="25"/>
        <v>12876</v>
      </c>
      <c r="CD9" s="283">
        <f t="shared" si="26"/>
        <v>118</v>
      </c>
      <c r="CE9" s="283">
        <f t="shared" si="27"/>
        <v>3348</v>
      </c>
      <c r="CF9" s="283">
        <f t="shared" si="28"/>
        <v>7344</v>
      </c>
      <c r="CG9" s="283">
        <f t="shared" si="48"/>
        <v>146</v>
      </c>
      <c r="CH9" s="283">
        <f t="shared" si="49"/>
        <v>0</v>
      </c>
      <c r="CI9" s="283">
        <f t="shared" si="50"/>
        <v>0</v>
      </c>
      <c r="CJ9" s="283">
        <f t="shared" si="51"/>
        <v>29</v>
      </c>
      <c r="CK9" s="283">
        <f t="shared" si="52"/>
        <v>0</v>
      </c>
      <c r="CL9" s="283">
        <f t="shared" si="53"/>
        <v>7169</v>
      </c>
      <c r="CM9" s="283">
        <f t="shared" si="54"/>
        <v>85954</v>
      </c>
      <c r="CN9" s="283">
        <f t="shared" si="55"/>
        <v>2</v>
      </c>
      <c r="CO9" s="283">
        <f t="shared" si="56"/>
        <v>75448</v>
      </c>
      <c r="CP9" s="283">
        <f t="shared" si="57"/>
        <v>0</v>
      </c>
      <c r="CQ9" s="283">
        <f t="shared" si="58"/>
        <v>7684</v>
      </c>
      <c r="CR9" s="283">
        <f t="shared" si="59"/>
        <v>28</v>
      </c>
      <c r="CS9" s="283">
        <f t="shared" si="60"/>
        <v>2792</v>
      </c>
      <c r="CT9" s="283">
        <f t="shared" si="31"/>
        <v>69560</v>
      </c>
      <c r="CU9" s="283">
        <f t="shared" si="32"/>
        <v>2</v>
      </c>
      <c r="CV9" s="283">
        <f t="shared" si="33"/>
        <v>66560</v>
      </c>
      <c r="CW9" s="283">
        <f t="shared" si="34"/>
        <v>0</v>
      </c>
      <c r="CX9" s="283">
        <f t="shared" si="35"/>
        <v>1794</v>
      </c>
      <c r="CY9" s="283">
        <f t="shared" si="36"/>
        <v>0</v>
      </c>
      <c r="CZ9" s="283">
        <f t="shared" si="37"/>
        <v>1204</v>
      </c>
      <c r="DA9" s="283">
        <f t="shared" si="38"/>
        <v>16394</v>
      </c>
      <c r="DB9" s="283">
        <f t="shared" si="61"/>
        <v>0</v>
      </c>
      <c r="DC9" s="283">
        <f t="shared" si="62"/>
        <v>8888</v>
      </c>
      <c r="DD9" s="283">
        <f t="shared" si="63"/>
        <v>0</v>
      </c>
      <c r="DE9" s="283">
        <f t="shared" si="64"/>
        <v>5890</v>
      </c>
      <c r="DF9" s="283">
        <f t="shared" si="65"/>
        <v>28</v>
      </c>
      <c r="DG9" s="283">
        <f t="shared" si="66"/>
        <v>1588</v>
      </c>
      <c r="DH9" s="283">
        <v>0</v>
      </c>
      <c r="DI9" s="283">
        <f t="shared" si="40"/>
        <v>5</v>
      </c>
      <c r="DJ9" s="283">
        <v>5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65216</v>
      </c>
      <c r="E10" s="283">
        <f t="shared" si="1"/>
        <v>32480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27515</v>
      </c>
      <c r="K10" s="283">
        <v>2713</v>
      </c>
      <c r="L10" s="283">
        <v>24802</v>
      </c>
      <c r="M10" s="283">
        <v>0</v>
      </c>
      <c r="N10" s="283">
        <f t="shared" si="4"/>
        <v>189</v>
      </c>
      <c r="O10" s="283">
        <v>189</v>
      </c>
      <c r="P10" s="283">
        <v>0</v>
      </c>
      <c r="Q10" s="283">
        <v>0</v>
      </c>
      <c r="R10" s="283">
        <f t="shared" si="5"/>
        <v>4269</v>
      </c>
      <c r="S10" s="283">
        <v>348</v>
      </c>
      <c r="T10" s="283">
        <v>3921</v>
      </c>
      <c r="U10" s="283">
        <v>0</v>
      </c>
      <c r="V10" s="283">
        <f t="shared" si="6"/>
        <v>29</v>
      </c>
      <c r="W10" s="283">
        <v>29</v>
      </c>
      <c r="X10" s="283">
        <v>0</v>
      </c>
      <c r="Y10" s="283">
        <v>0</v>
      </c>
      <c r="Z10" s="283">
        <f t="shared" si="7"/>
        <v>478</v>
      </c>
      <c r="AA10" s="283">
        <v>478</v>
      </c>
      <c r="AB10" s="283">
        <v>0</v>
      </c>
      <c r="AC10" s="283">
        <v>0</v>
      </c>
      <c r="AD10" s="283">
        <f t="shared" si="8"/>
        <v>27194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26630</v>
      </c>
      <c r="AJ10" s="283">
        <v>0</v>
      </c>
      <c r="AK10" s="283">
        <v>0</v>
      </c>
      <c r="AL10" s="283">
        <v>26630</v>
      </c>
      <c r="AM10" s="283">
        <f t="shared" si="11"/>
        <v>2</v>
      </c>
      <c r="AN10" s="283">
        <v>0</v>
      </c>
      <c r="AO10" s="283">
        <v>0</v>
      </c>
      <c r="AP10" s="283">
        <v>2</v>
      </c>
      <c r="AQ10" s="283">
        <f t="shared" si="12"/>
        <v>55</v>
      </c>
      <c r="AR10" s="283">
        <v>0</v>
      </c>
      <c r="AS10" s="283">
        <v>0</v>
      </c>
      <c r="AT10" s="283">
        <v>55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507</v>
      </c>
      <c r="AZ10" s="283">
        <v>0</v>
      </c>
      <c r="BA10" s="283">
        <v>0</v>
      </c>
      <c r="BB10" s="283">
        <v>507</v>
      </c>
      <c r="BC10" s="283">
        <f t="shared" si="15"/>
        <v>5542</v>
      </c>
      <c r="BD10" s="283">
        <f t="shared" si="16"/>
        <v>2101</v>
      </c>
      <c r="BE10" s="283">
        <v>0</v>
      </c>
      <c r="BF10" s="283">
        <v>1490</v>
      </c>
      <c r="BG10" s="283">
        <v>0</v>
      </c>
      <c r="BH10" s="283">
        <v>0</v>
      </c>
      <c r="BI10" s="283">
        <v>0</v>
      </c>
      <c r="BJ10" s="283">
        <v>611</v>
      </c>
      <c r="BK10" s="283">
        <f t="shared" si="18"/>
        <v>3441</v>
      </c>
      <c r="BL10" s="283">
        <v>0</v>
      </c>
      <c r="BM10" s="283">
        <v>3147</v>
      </c>
      <c r="BN10" s="283">
        <v>0</v>
      </c>
      <c r="BO10" s="283">
        <v>1</v>
      </c>
      <c r="BP10" s="283">
        <v>0</v>
      </c>
      <c r="BQ10" s="283">
        <v>293</v>
      </c>
      <c r="BR10" s="283">
        <f t="shared" si="41"/>
        <v>34581</v>
      </c>
      <c r="BS10" s="283">
        <f t="shared" si="42"/>
        <v>0</v>
      </c>
      <c r="BT10" s="283">
        <f t="shared" si="43"/>
        <v>29005</v>
      </c>
      <c r="BU10" s="283">
        <f t="shared" si="44"/>
        <v>189</v>
      </c>
      <c r="BV10" s="283">
        <f t="shared" si="45"/>
        <v>4269</v>
      </c>
      <c r="BW10" s="283">
        <f t="shared" si="46"/>
        <v>29</v>
      </c>
      <c r="BX10" s="283">
        <f t="shared" si="47"/>
        <v>1089</v>
      </c>
      <c r="BY10" s="283">
        <f t="shared" si="21"/>
        <v>32480</v>
      </c>
      <c r="BZ10" s="283">
        <f t="shared" si="22"/>
        <v>0</v>
      </c>
      <c r="CA10" s="283">
        <f t="shared" si="23"/>
        <v>27515</v>
      </c>
      <c r="CB10" s="283">
        <f t="shared" si="24"/>
        <v>189</v>
      </c>
      <c r="CC10" s="283">
        <f t="shared" si="25"/>
        <v>4269</v>
      </c>
      <c r="CD10" s="283">
        <f t="shared" si="26"/>
        <v>29</v>
      </c>
      <c r="CE10" s="283">
        <f t="shared" si="27"/>
        <v>478</v>
      </c>
      <c r="CF10" s="283">
        <f t="shared" si="28"/>
        <v>2101</v>
      </c>
      <c r="CG10" s="283">
        <f t="shared" si="48"/>
        <v>0</v>
      </c>
      <c r="CH10" s="283">
        <f t="shared" si="49"/>
        <v>1490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611</v>
      </c>
      <c r="CM10" s="283">
        <f t="shared" si="54"/>
        <v>30635</v>
      </c>
      <c r="CN10" s="283">
        <f t="shared" si="55"/>
        <v>0</v>
      </c>
      <c r="CO10" s="283">
        <f t="shared" si="56"/>
        <v>29777</v>
      </c>
      <c r="CP10" s="283">
        <f t="shared" si="57"/>
        <v>2</v>
      </c>
      <c r="CQ10" s="283">
        <f t="shared" si="58"/>
        <v>56</v>
      </c>
      <c r="CR10" s="283">
        <f t="shared" si="59"/>
        <v>0</v>
      </c>
      <c r="CS10" s="283">
        <f t="shared" si="60"/>
        <v>800</v>
      </c>
      <c r="CT10" s="283">
        <f t="shared" si="31"/>
        <v>27194</v>
      </c>
      <c r="CU10" s="283">
        <f t="shared" si="32"/>
        <v>0</v>
      </c>
      <c r="CV10" s="283">
        <f t="shared" si="33"/>
        <v>26630</v>
      </c>
      <c r="CW10" s="283">
        <f t="shared" si="34"/>
        <v>2</v>
      </c>
      <c r="CX10" s="283">
        <f t="shared" si="35"/>
        <v>55</v>
      </c>
      <c r="CY10" s="283">
        <f t="shared" si="36"/>
        <v>0</v>
      </c>
      <c r="CZ10" s="283">
        <f t="shared" si="37"/>
        <v>507</v>
      </c>
      <c r="DA10" s="283">
        <f t="shared" si="38"/>
        <v>3441</v>
      </c>
      <c r="DB10" s="283">
        <f t="shared" si="61"/>
        <v>0</v>
      </c>
      <c r="DC10" s="283">
        <f t="shared" si="62"/>
        <v>3147</v>
      </c>
      <c r="DD10" s="283">
        <f t="shared" si="63"/>
        <v>0</v>
      </c>
      <c r="DE10" s="283">
        <f t="shared" si="64"/>
        <v>1</v>
      </c>
      <c r="DF10" s="283">
        <f t="shared" si="65"/>
        <v>0</v>
      </c>
      <c r="DG10" s="283">
        <f t="shared" si="66"/>
        <v>293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113449</v>
      </c>
      <c r="E11" s="283">
        <f t="shared" si="1"/>
        <v>73462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55979</v>
      </c>
      <c r="K11" s="283">
        <v>534</v>
      </c>
      <c r="L11" s="283">
        <v>55445</v>
      </c>
      <c r="M11" s="283">
        <v>0</v>
      </c>
      <c r="N11" s="283">
        <f t="shared" si="4"/>
        <v>2215</v>
      </c>
      <c r="O11" s="283">
        <v>120</v>
      </c>
      <c r="P11" s="283">
        <v>2095</v>
      </c>
      <c r="Q11" s="283">
        <v>0</v>
      </c>
      <c r="R11" s="283">
        <f t="shared" si="5"/>
        <v>13944</v>
      </c>
      <c r="S11" s="283">
        <v>13717</v>
      </c>
      <c r="T11" s="283">
        <v>227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1324</v>
      </c>
      <c r="AA11" s="283">
        <v>0</v>
      </c>
      <c r="AB11" s="283">
        <v>1324</v>
      </c>
      <c r="AC11" s="283">
        <v>0</v>
      </c>
      <c r="AD11" s="283">
        <f t="shared" si="8"/>
        <v>32116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31443</v>
      </c>
      <c r="AJ11" s="283">
        <v>0</v>
      </c>
      <c r="AK11" s="283">
        <v>0</v>
      </c>
      <c r="AL11" s="283">
        <v>31443</v>
      </c>
      <c r="AM11" s="283">
        <f t="shared" si="11"/>
        <v>673</v>
      </c>
      <c r="AN11" s="283">
        <v>0</v>
      </c>
      <c r="AO11" s="283">
        <v>0</v>
      </c>
      <c r="AP11" s="283">
        <v>673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7871</v>
      </c>
      <c r="BD11" s="283">
        <f t="shared" si="16"/>
        <v>1210</v>
      </c>
      <c r="BE11" s="283">
        <v>0</v>
      </c>
      <c r="BF11" s="283">
        <v>760</v>
      </c>
      <c r="BG11" s="283">
        <v>418</v>
      </c>
      <c r="BH11" s="283">
        <v>32</v>
      </c>
      <c r="BI11" s="283">
        <v>0</v>
      </c>
      <c r="BJ11" s="283">
        <v>0</v>
      </c>
      <c r="BK11" s="283">
        <f t="shared" si="18"/>
        <v>6661</v>
      </c>
      <c r="BL11" s="283">
        <v>0</v>
      </c>
      <c r="BM11" s="283">
        <v>6645</v>
      </c>
      <c r="BN11" s="283">
        <v>16</v>
      </c>
      <c r="BO11" s="283">
        <v>0</v>
      </c>
      <c r="BP11" s="283">
        <v>0</v>
      </c>
      <c r="BQ11" s="283">
        <v>0</v>
      </c>
      <c r="BR11" s="283">
        <f t="shared" si="41"/>
        <v>74672</v>
      </c>
      <c r="BS11" s="283">
        <f t="shared" si="42"/>
        <v>0</v>
      </c>
      <c r="BT11" s="283">
        <f t="shared" si="43"/>
        <v>56739</v>
      </c>
      <c r="BU11" s="283">
        <f t="shared" si="44"/>
        <v>2633</v>
      </c>
      <c r="BV11" s="283">
        <f t="shared" si="45"/>
        <v>13976</v>
      </c>
      <c r="BW11" s="283">
        <f t="shared" si="46"/>
        <v>0</v>
      </c>
      <c r="BX11" s="283">
        <f t="shared" si="47"/>
        <v>1324</v>
      </c>
      <c r="BY11" s="283">
        <f t="shared" si="21"/>
        <v>73462</v>
      </c>
      <c r="BZ11" s="283">
        <f t="shared" si="22"/>
        <v>0</v>
      </c>
      <c r="CA11" s="283">
        <f t="shared" si="23"/>
        <v>55979</v>
      </c>
      <c r="CB11" s="283">
        <f t="shared" si="24"/>
        <v>2215</v>
      </c>
      <c r="CC11" s="283">
        <f t="shared" si="25"/>
        <v>13944</v>
      </c>
      <c r="CD11" s="283">
        <f t="shared" si="26"/>
        <v>0</v>
      </c>
      <c r="CE11" s="283">
        <f t="shared" si="27"/>
        <v>1324</v>
      </c>
      <c r="CF11" s="283">
        <f t="shared" si="28"/>
        <v>1210</v>
      </c>
      <c r="CG11" s="283">
        <f t="shared" si="48"/>
        <v>0</v>
      </c>
      <c r="CH11" s="283">
        <f t="shared" si="49"/>
        <v>760</v>
      </c>
      <c r="CI11" s="283">
        <f t="shared" si="50"/>
        <v>418</v>
      </c>
      <c r="CJ11" s="283">
        <f t="shared" si="51"/>
        <v>32</v>
      </c>
      <c r="CK11" s="283">
        <f t="shared" si="52"/>
        <v>0</v>
      </c>
      <c r="CL11" s="283">
        <f t="shared" si="53"/>
        <v>0</v>
      </c>
      <c r="CM11" s="283">
        <f t="shared" si="54"/>
        <v>38777</v>
      </c>
      <c r="CN11" s="283">
        <f t="shared" si="55"/>
        <v>0</v>
      </c>
      <c r="CO11" s="283">
        <f t="shared" si="56"/>
        <v>38088</v>
      </c>
      <c r="CP11" s="283">
        <f t="shared" si="57"/>
        <v>689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32116</v>
      </c>
      <c r="CU11" s="283">
        <f t="shared" si="32"/>
        <v>0</v>
      </c>
      <c r="CV11" s="283">
        <f t="shared" si="33"/>
        <v>31443</v>
      </c>
      <c r="CW11" s="283">
        <f t="shared" si="34"/>
        <v>673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6661</v>
      </c>
      <c r="DB11" s="283">
        <f t="shared" si="61"/>
        <v>0</v>
      </c>
      <c r="DC11" s="283">
        <f t="shared" si="62"/>
        <v>6645</v>
      </c>
      <c r="DD11" s="283">
        <f t="shared" si="63"/>
        <v>16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14</v>
      </c>
      <c r="DJ11" s="283">
        <v>14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29216</v>
      </c>
      <c r="E12" s="283">
        <f t="shared" si="1"/>
        <v>19128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15473</v>
      </c>
      <c r="K12" s="283">
        <v>10770</v>
      </c>
      <c r="L12" s="283">
        <v>4703</v>
      </c>
      <c r="M12" s="283">
        <v>0</v>
      </c>
      <c r="N12" s="283">
        <f t="shared" si="4"/>
        <v>0</v>
      </c>
      <c r="O12" s="283">
        <v>0</v>
      </c>
      <c r="P12" s="283">
        <v>0</v>
      </c>
      <c r="Q12" s="283">
        <v>0</v>
      </c>
      <c r="R12" s="283">
        <f t="shared" si="5"/>
        <v>2401</v>
      </c>
      <c r="S12" s="283">
        <v>1152</v>
      </c>
      <c r="T12" s="283">
        <v>1249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1254</v>
      </c>
      <c r="AA12" s="283">
        <v>222</v>
      </c>
      <c r="AB12" s="283">
        <v>1032</v>
      </c>
      <c r="AC12" s="283">
        <v>0</v>
      </c>
      <c r="AD12" s="283">
        <f t="shared" si="8"/>
        <v>8459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8279</v>
      </c>
      <c r="AJ12" s="283">
        <v>0</v>
      </c>
      <c r="AK12" s="283">
        <v>0</v>
      </c>
      <c r="AL12" s="283">
        <v>8279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176</v>
      </c>
      <c r="AR12" s="283">
        <v>0</v>
      </c>
      <c r="AS12" s="283">
        <v>0</v>
      </c>
      <c r="AT12" s="283">
        <v>176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4</v>
      </c>
      <c r="AZ12" s="283">
        <v>0</v>
      </c>
      <c r="BA12" s="283">
        <v>0</v>
      </c>
      <c r="BB12" s="283">
        <v>4</v>
      </c>
      <c r="BC12" s="283">
        <f t="shared" si="15"/>
        <v>1629</v>
      </c>
      <c r="BD12" s="283">
        <f t="shared" si="16"/>
        <v>1629</v>
      </c>
      <c r="BE12" s="283">
        <v>0</v>
      </c>
      <c r="BF12" s="283">
        <v>667</v>
      </c>
      <c r="BG12" s="283">
        <v>0</v>
      </c>
      <c r="BH12" s="283">
        <v>7</v>
      </c>
      <c r="BI12" s="283">
        <v>0</v>
      </c>
      <c r="BJ12" s="283">
        <v>955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20757</v>
      </c>
      <c r="BS12" s="283">
        <f t="shared" si="42"/>
        <v>0</v>
      </c>
      <c r="BT12" s="283">
        <f t="shared" si="43"/>
        <v>16140</v>
      </c>
      <c r="BU12" s="283">
        <f t="shared" si="44"/>
        <v>0</v>
      </c>
      <c r="BV12" s="283">
        <f t="shared" si="45"/>
        <v>2408</v>
      </c>
      <c r="BW12" s="283">
        <f t="shared" si="46"/>
        <v>0</v>
      </c>
      <c r="BX12" s="283">
        <f t="shared" si="47"/>
        <v>2209</v>
      </c>
      <c r="BY12" s="283">
        <f t="shared" si="21"/>
        <v>19128</v>
      </c>
      <c r="BZ12" s="283">
        <f t="shared" si="22"/>
        <v>0</v>
      </c>
      <c r="CA12" s="283">
        <f t="shared" si="23"/>
        <v>15473</v>
      </c>
      <c r="CB12" s="283">
        <f t="shared" si="24"/>
        <v>0</v>
      </c>
      <c r="CC12" s="283">
        <f t="shared" si="25"/>
        <v>2401</v>
      </c>
      <c r="CD12" s="283">
        <f t="shared" si="26"/>
        <v>0</v>
      </c>
      <c r="CE12" s="283">
        <f t="shared" si="27"/>
        <v>1254</v>
      </c>
      <c r="CF12" s="283">
        <f t="shared" si="28"/>
        <v>1629</v>
      </c>
      <c r="CG12" s="283">
        <f t="shared" si="48"/>
        <v>0</v>
      </c>
      <c r="CH12" s="283">
        <f t="shared" si="49"/>
        <v>667</v>
      </c>
      <c r="CI12" s="283">
        <f t="shared" si="50"/>
        <v>0</v>
      </c>
      <c r="CJ12" s="283">
        <f t="shared" si="51"/>
        <v>7</v>
      </c>
      <c r="CK12" s="283">
        <f t="shared" si="52"/>
        <v>0</v>
      </c>
      <c r="CL12" s="283">
        <f t="shared" si="53"/>
        <v>955</v>
      </c>
      <c r="CM12" s="283">
        <f t="shared" si="54"/>
        <v>8459</v>
      </c>
      <c r="CN12" s="283">
        <f t="shared" si="55"/>
        <v>0</v>
      </c>
      <c r="CO12" s="283">
        <f t="shared" si="56"/>
        <v>8279</v>
      </c>
      <c r="CP12" s="283">
        <f t="shared" si="57"/>
        <v>0</v>
      </c>
      <c r="CQ12" s="283">
        <f t="shared" si="58"/>
        <v>176</v>
      </c>
      <c r="CR12" s="283">
        <f t="shared" si="59"/>
        <v>0</v>
      </c>
      <c r="CS12" s="283">
        <f t="shared" si="60"/>
        <v>4</v>
      </c>
      <c r="CT12" s="283">
        <f t="shared" si="31"/>
        <v>8459</v>
      </c>
      <c r="CU12" s="283">
        <f t="shared" si="32"/>
        <v>0</v>
      </c>
      <c r="CV12" s="283">
        <f t="shared" si="33"/>
        <v>8279</v>
      </c>
      <c r="CW12" s="283">
        <f t="shared" si="34"/>
        <v>0</v>
      </c>
      <c r="CX12" s="283">
        <f t="shared" si="35"/>
        <v>176</v>
      </c>
      <c r="CY12" s="283">
        <f t="shared" si="36"/>
        <v>0</v>
      </c>
      <c r="CZ12" s="283">
        <f t="shared" si="37"/>
        <v>4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104617</v>
      </c>
      <c r="E13" s="283">
        <f t="shared" si="1"/>
        <v>72001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56975</v>
      </c>
      <c r="K13" s="283">
        <v>6268</v>
      </c>
      <c r="L13" s="283">
        <v>50707</v>
      </c>
      <c r="M13" s="283">
        <v>0</v>
      </c>
      <c r="N13" s="283">
        <f t="shared" si="4"/>
        <v>2063</v>
      </c>
      <c r="O13" s="283">
        <v>235</v>
      </c>
      <c r="P13" s="283">
        <v>1828</v>
      </c>
      <c r="Q13" s="283">
        <v>0</v>
      </c>
      <c r="R13" s="283">
        <f t="shared" si="5"/>
        <v>7771</v>
      </c>
      <c r="S13" s="283">
        <v>813</v>
      </c>
      <c r="T13" s="283">
        <v>6958</v>
      </c>
      <c r="U13" s="283">
        <v>0</v>
      </c>
      <c r="V13" s="283">
        <f t="shared" si="6"/>
        <v>277</v>
      </c>
      <c r="W13" s="283">
        <v>42</v>
      </c>
      <c r="X13" s="283">
        <v>235</v>
      </c>
      <c r="Y13" s="283">
        <v>0</v>
      </c>
      <c r="Z13" s="283">
        <f t="shared" si="7"/>
        <v>4915</v>
      </c>
      <c r="AA13" s="283">
        <v>774</v>
      </c>
      <c r="AB13" s="283">
        <v>4141</v>
      </c>
      <c r="AC13" s="283">
        <v>0</v>
      </c>
      <c r="AD13" s="283">
        <f t="shared" si="8"/>
        <v>28665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28607</v>
      </c>
      <c r="AJ13" s="283">
        <v>0</v>
      </c>
      <c r="AK13" s="283">
        <v>0</v>
      </c>
      <c r="AL13" s="283">
        <v>28607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58</v>
      </c>
      <c r="AR13" s="283">
        <v>0</v>
      </c>
      <c r="AS13" s="283">
        <v>0</v>
      </c>
      <c r="AT13" s="283">
        <v>58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3951</v>
      </c>
      <c r="BD13" s="283">
        <f t="shared" si="16"/>
        <v>52</v>
      </c>
      <c r="BE13" s="283">
        <v>0</v>
      </c>
      <c r="BF13" s="283">
        <v>7</v>
      </c>
      <c r="BG13" s="283">
        <v>0</v>
      </c>
      <c r="BH13" s="283">
        <v>0</v>
      </c>
      <c r="BI13" s="283">
        <v>45</v>
      </c>
      <c r="BJ13" s="283">
        <v>0</v>
      </c>
      <c r="BK13" s="283">
        <f t="shared" si="18"/>
        <v>3899</v>
      </c>
      <c r="BL13" s="283">
        <v>0</v>
      </c>
      <c r="BM13" s="283">
        <v>3899</v>
      </c>
      <c r="BN13" s="283">
        <v>0</v>
      </c>
      <c r="BO13" s="283">
        <v>0</v>
      </c>
      <c r="BP13" s="283">
        <v>0</v>
      </c>
      <c r="BQ13" s="283">
        <v>0</v>
      </c>
      <c r="BR13" s="283">
        <f t="shared" si="41"/>
        <v>72053</v>
      </c>
      <c r="BS13" s="283">
        <f t="shared" si="42"/>
        <v>0</v>
      </c>
      <c r="BT13" s="283">
        <f t="shared" si="43"/>
        <v>56982</v>
      </c>
      <c r="BU13" s="283">
        <f t="shared" si="44"/>
        <v>2063</v>
      </c>
      <c r="BV13" s="283">
        <f t="shared" si="45"/>
        <v>7771</v>
      </c>
      <c r="BW13" s="283">
        <f t="shared" si="46"/>
        <v>322</v>
      </c>
      <c r="BX13" s="283">
        <f t="shared" si="47"/>
        <v>4915</v>
      </c>
      <c r="BY13" s="283">
        <f t="shared" si="21"/>
        <v>72001</v>
      </c>
      <c r="BZ13" s="283">
        <f t="shared" si="22"/>
        <v>0</v>
      </c>
      <c r="CA13" s="283">
        <f t="shared" si="23"/>
        <v>56975</v>
      </c>
      <c r="CB13" s="283">
        <f t="shared" si="24"/>
        <v>2063</v>
      </c>
      <c r="CC13" s="283">
        <f t="shared" si="25"/>
        <v>7771</v>
      </c>
      <c r="CD13" s="283">
        <f t="shared" si="26"/>
        <v>277</v>
      </c>
      <c r="CE13" s="283">
        <f t="shared" si="27"/>
        <v>4915</v>
      </c>
      <c r="CF13" s="283">
        <f t="shared" si="28"/>
        <v>52</v>
      </c>
      <c r="CG13" s="283">
        <f t="shared" si="48"/>
        <v>0</v>
      </c>
      <c r="CH13" s="283">
        <f t="shared" si="49"/>
        <v>7</v>
      </c>
      <c r="CI13" s="283">
        <f t="shared" si="50"/>
        <v>0</v>
      </c>
      <c r="CJ13" s="283">
        <f t="shared" si="51"/>
        <v>0</v>
      </c>
      <c r="CK13" s="283">
        <f t="shared" si="52"/>
        <v>45</v>
      </c>
      <c r="CL13" s="283">
        <f t="shared" si="53"/>
        <v>0</v>
      </c>
      <c r="CM13" s="283">
        <f t="shared" si="54"/>
        <v>32564</v>
      </c>
      <c r="CN13" s="283">
        <f t="shared" si="55"/>
        <v>0</v>
      </c>
      <c r="CO13" s="283">
        <f t="shared" si="56"/>
        <v>32506</v>
      </c>
      <c r="CP13" s="283">
        <f t="shared" si="57"/>
        <v>0</v>
      </c>
      <c r="CQ13" s="283">
        <f t="shared" si="58"/>
        <v>58</v>
      </c>
      <c r="CR13" s="283">
        <f t="shared" si="59"/>
        <v>0</v>
      </c>
      <c r="CS13" s="283">
        <f t="shared" si="60"/>
        <v>0</v>
      </c>
      <c r="CT13" s="283">
        <f t="shared" si="31"/>
        <v>28665</v>
      </c>
      <c r="CU13" s="283">
        <f t="shared" si="32"/>
        <v>0</v>
      </c>
      <c r="CV13" s="283">
        <f t="shared" si="33"/>
        <v>28607</v>
      </c>
      <c r="CW13" s="283">
        <f t="shared" si="34"/>
        <v>0</v>
      </c>
      <c r="CX13" s="283">
        <f t="shared" si="35"/>
        <v>58</v>
      </c>
      <c r="CY13" s="283">
        <f t="shared" si="36"/>
        <v>0</v>
      </c>
      <c r="CZ13" s="283">
        <f t="shared" si="37"/>
        <v>0</v>
      </c>
      <c r="DA13" s="283">
        <f t="shared" si="38"/>
        <v>3899</v>
      </c>
      <c r="DB13" s="283">
        <f t="shared" si="61"/>
        <v>0</v>
      </c>
      <c r="DC13" s="283">
        <f t="shared" si="62"/>
        <v>3899</v>
      </c>
      <c r="DD13" s="283">
        <f t="shared" si="63"/>
        <v>0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22106</v>
      </c>
      <c r="E14" s="283">
        <f t="shared" si="1"/>
        <v>13001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10069</v>
      </c>
      <c r="K14" s="283">
        <v>0</v>
      </c>
      <c r="L14" s="283">
        <v>10069</v>
      </c>
      <c r="M14" s="283">
        <v>0</v>
      </c>
      <c r="N14" s="283">
        <f t="shared" si="4"/>
        <v>0</v>
      </c>
      <c r="O14" s="283">
        <v>0</v>
      </c>
      <c r="P14" s="283">
        <v>0</v>
      </c>
      <c r="Q14" s="283">
        <v>0</v>
      </c>
      <c r="R14" s="283">
        <f t="shared" si="5"/>
        <v>2576</v>
      </c>
      <c r="S14" s="283">
        <v>0</v>
      </c>
      <c r="T14" s="283">
        <v>2576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356</v>
      </c>
      <c r="AA14" s="283">
        <v>0</v>
      </c>
      <c r="AB14" s="283">
        <v>356</v>
      </c>
      <c r="AC14" s="283">
        <v>0</v>
      </c>
      <c r="AD14" s="283">
        <f t="shared" si="8"/>
        <v>6840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6560</v>
      </c>
      <c r="AJ14" s="283">
        <v>10</v>
      </c>
      <c r="AK14" s="283">
        <v>0</v>
      </c>
      <c r="AL14" s="283">
        <v>6550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4</v>
      </c>
      <c r="AR14" s="283">
        <v>0</v>
      </c>
      <c r="AS14" s="283">
        <v>0</v>
      </c>
      <c r="AT14" s="283">
        <v>4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276</v>
      </c>
      <c r="AZ14" s="283">
        <v>0</v>
      </c>
      <c r="BA14" s="283">
        <v>0</v>
      </c>
      <c r="BB14" s="283">
        <v>276</v>
      </c>
      <c r="BC14" s="283">
        <f t="shared" si="15"/>
        <v>2265</v>
      </c>
      <c r="BD14" s="283">
        <f t="shared" si="16"/>
        <v>595</v>
      </c>
      <c r="BE14" s="283">
        <v>0</v>
      </c>
      <c r="BF14" s="283">
        <v>79</v>
      </c>
      <c r="BG14" s="283">
        <v>0</v>
      </c>
      <c r="BH14" s="283">
        <v>0</v>
      </c>
      <c r="BI14" s="283">
        <v>0</v>
      </c>
      <c r="BJ14" s="283">
        <v>516</v>
      </c>
      <c r="BK14" s="283">
        <f t="shared" si="18"/>
        <v>1670</v>
      </c>
      <c r="BL14" s="283">
        <v>0</v>
      </c>
      <c r="BM14" s="283">
        <v>1578</v>
      </c>
      <c r="BN14" s="283">
        <v>0</v>
      </c>
      <c r="BO14" s="283">
        <v>0</v>
      </c>
      <c r="BP14" s="283">
        <v>0</v>
      </c>
      <c r="BQ14" s="283">
        <v>92</v>
      </c>
      <c r="BR14" s="283">
        <f t="shared" si="41"/>
        <v>13596</v>
      </c>
      <c r="BS14" s="283">
        <f t="shared" si="42"/>
        <v>0</v>
      </c>
      <c r="BT14" s="283">
        <f t="shared" si="43"/>
        <v>10148</v>
      </c>
      <c r="BU14" s="283">
        <f t="shared" si="44"/>
        <v>0</v>
      </c>
      <c r="BV14" s="283">
        <f t="shared" si="45"/>
        <v>2576</v>
      </c>
      <c r="BW14" s="283">
        <f t="shared" si="46"/>
        <v>0</v>
      </c>
      <c r="BX14" s="283">
        <f t="shared" si="47"/>
        <v>872</v>
      </c>
      <c r="BY14" s="283">
        <f t="shared" si="21"/>
        <v>13001</v>
      </c>
      <c r="BZ14" s="283">
        <f t="shared" si="22"/>
        <v>0</v>
      </c>
      <c r="CA14" s="283">
        <f t="shared" si="23"/>
        <v>10069</v>
      </c>
      <c r="CB14" s="283">
        <f t="shared" si="24"/>
        <v>0</v>
      </c>
      <c r="CC14" s="283">
        <f t="shared" si="25"/>
        <v>2576</v>
      </c>
      <c r="CD14" s="283">
        <f t="shared" si="26"/>
        <v>0</v>
      </c>
      <c r="CE14" s="283">
        <f t="shared" si="27"/>
        <v>356</v>
      </c>
      <c r="CF14" s="283">
        <f t="shared" si="28"/>
        <v>595</v>
      </c>
      <c r="CG14" s="283">
        <f t="shared" si="48"/>
        <v>0</v>
      </c>
      <c r="CH14" s="283">
        <f t="shared" si="49"/>
        <v>79</v>
      </c>
      <c r="CI14" s="283">
        <f t="shared" si="50"/>
        <v>0</v>
      </c>
      <c r="CJ14" s="283">
        <f t="shared" si="51"/>
        <v>0</v>
      </c>
      <c r="CK14" s="283">
        <f t="shared" si="52"/>
        <v>0</v>
      </c>
      <c r="CL14" s="283">
        <f t="shared" si="53"/>
        <v>516</v>
      </c>
      <c r="CM14" s="283">
        <f t="shared" si="54"/>
        <v>8510</v>
      </c>
      <c r="CN14" s="283">
        <f t="shared" si="55"/>
        <v>0</v>
      </c>
      <c r="CO14" s="283">
        <f t="shared" si="56"/>
        <v>8138</v>
      </c>
      <c r="CP14" s="283">
        <f t="shared" si="57"/>
        <v>0</v>
      </c>
      <c r="CQ14" s="283">
        <f t="shared" si="58"/>
        <v>4</v>
      </c>
      <c r="CR14" s="283">
        <f t="shared" si="59"/>
        <v>0</v>
      </c>
      <c r="CS14" s="283">
        <f t="shared" si="60"/>
        <v>368</v>
      </c>
      <c r="CT14" s="283">
        <f t="shared" si="31"/>
        <v>6840</v>
      </c>
      <c r="CU14" s="283">
        <f t="shared" si="32"/>
        <v>0</v>
      </c>
      <c r="CV14" s="283">
        <f t="shared" si="33"/>
        <v>6560</v>
      </c>
      <c r="CW14" s="283">
        <f t="shared" si="34"/>
        <v>0</v>
      </c>
      <c r="CX14" s="283">
        <f t="shared" si="35"/>
        <v>4</v>
      </c>
      <c r="CY14" s="283">
        <f t="shared" si="36"/>
        <v>0</v>
      </c>
      <c r="CZ14" s="283">
        <f t="shared" si="37"/>
        <v>276</v>
      </c>
      <c r="DA14" s="283">
        <f t="shared" si="38"/>
        <v>1670</v>
      </c>
      <c r="DB14" s="283">
        <f t="shared" si="61"/>
        <v>0</v>
      </c>
      <c r="DC14" s="283">
        <f t="shared" si="62"/>
        <v>1578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92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101548</v>
      </c>
      <c r="E15" s="283">
        <f t="shared" si="1"/>
        <v>67968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53078</v>
      </c>
      <c r="K15" s="283">
        <v>828</v>
      </c>
      <c r="L15" s="283">
        <v>52250</v>
      </c>
      <c r="M15" s="283">
        <v>0</v>
      </c>
      <c r="N15" s="283">
        <f t="shared" si="4"/>
        <v>2525</v>
      </c>
      <c r="O15" s="283">
        <v>2525</v>
      </c>
      <c r="P15" s="283">
        <v>0</v>
      </c>
      <c r="Q15" s="283">
        <v>0</v>
      </c>
      <c r="R15" s="283">
        <f t="shared" si="5"/>
        <v>7441</v>
      </c>
      <c r="S15" s="283">
        <v>77</v>
      </c>
      <c r="T15" s="283">
        <v>7364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4924</v>
      </c>
      <c r="AA15" s="283">
        <v>0</v>
      </c>
      <c r="AB15" s="283">
        <v>4924</v>
      </c>
      <c r="AC15" s="283">
        <v>0</v>
      </c>
      <c r="AD15" s="283">
        <f t="shared" si="8"/>
        <v>27951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27951</v>
      </c>
      <c r="AJ15" s="283">
        <v>0</v>
      </c>
      <c r="AK15" s="283">
        <v>0</v>
      </c>
      <c r="AL15" s="283">
        <v>27951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5629</v>
      </c>
      <c r="BD15" s="283">
        <f t="shared" si="16"/>
        <v>405</v>
      </c>
      <c r="BE15" s="283">
        <v>0</v>
      </c>
      <c r="BF15" s="283">
        <v>405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5224</v>
      </c>
      <c r="BL15" s="283">
        <v>0</v>
      </c>
      <c r="BM15" s="283">
        <v>5224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68373</v>
      </c>
      <c r="BS15" s="283">
        <f t="shared" si="42"/>
        <v>0</v>
      </c>
      <c r="BT15" s="283">
        <f t="shared" si="43"/>
        <v>53483</v>
      </c>
      <c r="BU15" s="283">
        <f t="shared" si="44"/>
        <v>2525</v>
      </c>
      <c r="BV15" s="283">
        <f t="shared" si="45"/>
        <v>7441</v>
      </c>
      <c r="BW15" s="283">
        <f t="shared" si="46"/>
        <v>0</v>
      </c>
      <c r="BX15" s="283">
        <f t="shared" si="47"/>
        <v>4924</v>
      </c>
      <c r="BY15" s="283">
        <f t="shared" si="21"/>
        <v>67968</v>
      </c>
      <c r="BZ15" s="283">
        <f t="shared" si="22"/>
        <v>0</v>
      </c>
      <c r="CA15" s="283">
        <f t="shared" si="23"/>
        <v>53078</v>
      </c>
      <c r="CB15" s="283">
        <f t="shared" si="24"/>
        <v>2525</v>
      </c>
      <c r="CC15" s="283">
        <f t="shared" si="25"/>
        <v>7441</v>
      </c>
      <c r="CD15" s="283">
        <f t="shared" si="26"/>
        <v>0</v>
      </c>
      <c r="CE15" s="283">
        <f t="shared" si="27"/>
        <v>4924</v>
      </c>
      <c r="CF15" s="283">
        <f t="shared" si="28"/>
        <v>405</v>
      </c>
      <c r="CG15" s="283">
        <f t="shared" si="48"/>
        <v>0</v>
      </c>
      <c r="CH15" s="283">
        <f t="shared" si="49"/>
        <v>405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33175</v>
      </c>
      <c r="CN15" s="283">
        <f t="shared" si="55"/>
        <v>0</v>
      </c>
      <c r="CO15" s="283">
        <f t="shared" si="56"/>
        <v>33175</v>
      </c>
      <c r="CP15" s="283">
        <f t="shared" si="57"/>
        <v>0</v>
      </c>
      <c r="CQ15" s="283">
        <f t="shared" si="58"/>
        <v>0</v>
      </c>
      <c r="CR15" s="283">
        <f t="shared" si="59"/>
        <v>0</v>
      </c>
      <c r="CS15" s="283">
        <f t="shared" si="60"/>
        <v>0</v>
      </c>
      <c r="CT15" s="283">
        <f t="shared" si="31"/>
        <v>27951</v>
      </c>
      <c r="CU15" s="283">
        <f t="shared" si="32"/>
        <v>0</v>
      </c>
      <c r="CV15" s="283">
        <f t="shared" si="33"/>
        <v>27951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5224</v>
      </c>
      <c r="DB15" s="283">
        <f t="shared" si="61"/>
        <v>0</v>
      </c>
      <c r="DC15" s="283">
        <f t="shared" si="62"/>
        <v>5224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4</v>
      </c>
      <c r="DJ15" s="283">
        <v>4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31392</v>
      </c>
      <c r="E16" s="283">
        <f t="shared" si="1"/>
        <v>16082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14250</v>
      </c>
      <c r="K16" s="283">
        <v>3753</v>
      </c>
      <c r="L16" s="283">
        <v>10497</v>
      </c>
      <c r="M16" s="283">
        <v>0</v>
      </c>
      <c r="N16" s="283">
        <f t="shared" si="4"/>
        <v>42</v>
      </c>
      <c r="O16" s="283">
        <v>42</v>
      </c>
      <c r="P16" s="283">
        <v>0</v>
      </c>
      <c r="Q16" s="283">
        <v>0</v>
      </c>
      <c r="R16" s="283">
        <f t="shared" si="5"/>
        <v>1557</v>
      </c>
      <c r="S16" s="283">
        <v>169</v>
      </c>
      <c r="T16" s="283">
        <v>1388</v>
      </c>
      <c r="U16" s="283">
        <v>0</v>
      </c>
      <c r="V16" s="283">
        <f t="shared" si="6"/>
        <v>14</v>
      </c>
      <c r="W16" s="283">
        <v>14</v>
      </c>
      <c r="X16" s="283">
        <v>0</v>
      </c>
      <c r="Y16" s="283">
        <v>0</v>
      </c>
      <c r="Z16" s="283">
        <f t="shared" si="7"/>
        <v>219</v>
      </c>
      <c r="AA16" s="283">
        <v>219</v>
      </c>
      <c r="AB16" s="283">
        <v>0</v>
      </c>
      <c r="AC16" s="283">
        <v>0</v>
      </c>
      <c r="AD16" s="283">
        <f t="shared" si="8"/>
        <v>11231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11104</v>
      </c>
      <c r="AJ16" s="283">
        <v>0</v>
      </c>
      <c r="AK16" s="283">
        <v>0</v>
      </c>
      <c r="AL16" s="283">
        <v>11104</v>
      </c>
      <c r="AM16" s="283">
        <f t="shared" si="11"/>
        <v>1</v>
      </c>
      <c r="AN16" s="283">
        <v>0</v>
      </c>
      <c r="AO16" s="283">
        <v>0</v>
      </c>
      <c r="AP16" s="283">
        <v>1</v>
      </c>
      <c r="AQ16" s="283">
        <f t="shared" si="12"/>
        <v>41</v>
      </c>
      <c r="AR16" s="283">
        <v>0</v>
      </c>
      <c r="AS16" s="283">
        <v>0</v>
      </c>
      <c r="AT16" s="283">
        <v>41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85</v>
      </c>
      <c r="AZ16" s="283">
        <v>0</v>
      </c>
      <c r="BA16" s="283">
        <v>0</v>
      </c>
      <c r="BB16" s="283">
        <v>85</v>
      </c>
      <c r="BC16" s="283">
        <f t="shared" si="15"/>
        <v>4079</v>
      </c>
      <c r="BD16" s="283">
        <f t="shared" si="16"/>
        <v>956</v>
      </c>
      <c r="BE16" s="283">
        <v>0</v>
      </c>
      <c r="BF16" s="283">
        <v>632</v>
      </c>
      <c r="BG16" s="283">
        <v>116</v>
      </c>
      <c r="BH16" s="283">
        <v>0</v>
      </c>
      <c r="BI16" s="283">
        <v>0</v>
      </c>
      <c r="BJ16" s="283">
        <v>208</v>
      </c>
      <c r="BK16" s="283">
        <f t="shared" si="18"/>
        <v>3123</v>
      </c>
      <c r="BL16" s="283">
        <v>0</v>
      </c>
      <c r="BM16" s="283">
        <v>3045</v>
      </c>
      <c r="BN16" s="283">
        <v>14</v>
      </c>
      <c r="BO16" s="283">
        <v>4</v>
      </c>
      <c r="BP16" s="283">
        <v>0</v>
      </c>
      <c r="BQ16" s="283">
        <v>60</v>
      </c>
      <c r="BR16" s="283">
        <f t="shared" si="41"/>
        <v>17038</v>
      </c>
      <c r="BS16" s="283">
        <f t="shared" si="42"/>
        <v>0</v>
      </c>
      <c r="BT16" s="283">
        <f t="shared" si="43"/>
        <v>14882</v>
      </c>
      <c r="BU16" s="283">
        <f t="shared" si="44"/>
        <v>158</v>
      </c>
      <c r="BV16" s="283">
        <f t="shared" si="45"/>
        <v>1557</v>
      </c>
      <c r="BW16" s="283">
        <f t="shared" si="46"/>
        <v>14</v>
      </c>
      <c r="BX16" s="283">
        <f t="shared" si="47"/>
        <v>427</v>
      </c>
      <c r="BY16" s="283">
        <f t="shared" si="21"/>
        <v>16082</v>
      </c>
      <c r="BZ16" s="283">
        <f t="shared" si="22"/>
        <v>0</v>
      </c>
      <c r="CA16" s="283">
        <f t="shared" si="23"/>
        <v>14250</v>
      </c>
      <c r="CB16" s="283">
        <f t="shared" si="24"/>
        <v>42</v>
      </c>
      <c r="CC16" s="283">
        <f t="shared" si="25"/>
        <v>1557</v>
      </c>
      <c r="CD16" s="283">
        <f t="shared" si="26"/>
        <v>14</v>
      </c>
      <c r="CE16" s="283">
        <f t="shared" si="27"/>
        <v>219</v>
      </c>
      <c r="CF16" s="283">
        <f t="shared" si="28"/>
        <v>956</v>
      </c>
      <c r="CG16" s="283">
        <f t="shared" si="48"/>
        <v>0</v>
      </c>
      <c r="CH16" s="283">
        <f t="shared" si="49"/>
        <v>632</v>
      </c>
      <c r="CI16" s="283">
        <f t="shared" si="50"/>
        <v>116</v>
      </c>
      <c r="CJ16" s="283">
        <f t="shared" si="51"/>
        <v>0</v>
      </c>
      <c r="CK16" s="283">
        <f t="shared" si="52"/>
        <v>0</v>
      </c>
      <c r="CL16" s="283">
        <f t="shared" si="53"/>
        <v>208</v>
      </c>
      <c r="CM16" s="283">
        <f t="shared" si="54"/>
        <v>14354</v>
      </c>
      <c r="CN16" s="283">
        <f t="shared" si="55"/>
        <v>0</v>
      </c>
      <c r="CO16" s="283">
        <f t="shared" si="56"/>
        <v>14149</v>
      </c>
      <c r="CP16" s="283">
        <f t="shared" si="57"/>
        <v>15</v>
      </c>
      <c r="CQ16" s="283">
        <f t="shared" si="58"/>
        <v>45</v>
      </c>
      <c r="CR16" s="283">
        <f t="shared" si="59"/>
        <v>0</v>
      </c>
      <c r="CS16" s="283">
        <f t="shared" si="60"/>
        <v>145</v>
      </c>
      <c r="CT16" s="283">
        <f t="shared" si="31"/>
        <v>11231</v>
      </c>
      <c r="CU16" s="283">
        <f t="shared" si="32"/>
        <v>0</v>
      </c>
      <c r="CV16" s="283">
        <f t="shared" si="33"/>
        <v>11104</v>
      </c>
      <c r="CW16" s="283">
        <f t="shared" si="34"/>
        <v>1</v>
      </c>
      <c r="CX16" s="283">
        <f t="shared" si="35"/>
        <v>41</v>
      </c>
      <c r="CY16" s="283">
        <f t="shared" si="36"/>
        <v>0</v>
      </c>
      <c r="CZ16" s="283">
        <f t="shared" si="37"/>
        <v>85</v>
      </c>
      <c r="DA16" s="283">
        <f t="shared" si="38"/>
        <v>3123</v>
      </c>
      <c r="DB16" s="283">
        <f t="shared" si="61"/>
        <v>0</v>
      </c>
      <c r="DC16" s="283">
        <f t="shared" si="62"/>
        <v>3045</v>
      </c>
      <c r="DD16" s="283">
        <f t="shared" si="63"/>
        <v>14</v>
      </c>
      <c r="DE16" s="283">
        <f t="shared" si="64"/>
        <v>4</v>
      </c>
      <c r="DF16" s="283">
        <f t="shared" si="65"/>
        <v>0</v>
      </c>
      <c r="DG16" s="283">
        <f t="shared" si="66"/>
        <v>60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35885</v>
      </c>
      <c r="E17" s="283">
        <f t="shared" si="1"/>
        <v>23246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16261</v>
      </c>
      <c r="K17" s="283">
        <v>0</v>
      </c>
      <c r="L17" s="283">
        <v>16261</v>
      </c>
      <c r="M17" s="283">
        <v>0</v>
      </c>
      <c r="N17" s="283">
        <f t="shared" si="4"/>
        <v>0</v>
      </c>
      <c r="O17" s="283">
        <v>0</v>
      </c>
      <c r="P17" s="283">
        <v>0</v>
      </c>
      <c r="Q17" s="283">
        <v>0</v>
      </c>
      <c r="R17" s="283">
        <f t="shared" si="5"/>
        <v>5241</v>
      </c>
      <c r="S17" s="283">
        <v>0</v>
      </c>
      <c r="T17" s="283">
        <v>5241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1744</v>
      </c>
      <c r="AA17" s="283">
        <v>0</v>
      </c>
      <c r="AB17" s="283">
        <v>1744</v>
      </c>
      <c r="AC17" s="283">
        <v>0</v>
      </c>
      <c r="AD17" s="283">
        <f t="shared" si="8"/>
        <v>12081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12057</v>
      </c>
      <c r="AJ17" s="283">
        <v>0</v>
      </c>
      <c r="AK17" s="283">
        <v>0</v>
      </c>
      <c r="AL17" s="283">
        <v>12057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24</v>
      </c>
      <c r="AZ17" s="283">
        <v>0</v>
      </c>
      <c r="BA17" s="283">
        <v>0</v>
      </c>
      <c r="BB17" s="283">
        <v>24</v>
      </c>
      <c r="BC17" s="283">
        <f t="shared" si="15"/>
        <v>558</v>
      </c>
      <c r="BD17" s="283">
        <f t="shared" si="16"/>
        <v>45</v>
      </c>
      <c r="BE17" s="283">
        <v>0</v>
      </c>
      <c r="BF17" s="283">
        <v>16</v>
      </c>
      <c r="BG17" s="283">
        <v>0</v>
      </c>
      <c r="BH17" s="283">
        <v>29</v>
      </c>
      <c r="BI17" s="283">
        <v>0</v>
      </c>
      <c r="BJ17" s="283">
        <v>0</v>
      </c>
      <c r="BK17" s="283">
        <f t="shared" si="18"/>
        <v>513</v>
      </c>
      <c r="BL17" s="283">
        <v>0</v>
      </c>
      <c r="BM17" s="283">
        <v>496</v>
      </c>
      <c r="BN17" s="283">
        <v>0</v>
      </c>
      <c r="BO17" s="283">
        <v>0</v>
      </c>
      <c r="BP17" s="283">
        <v>0</v>
      </c>
      <c r="BQ17" s="283">
        <v>17</v>
      </c>
      <c r="BR17" s="283">
        <f t="shared" si="41"/>
        <v>23291</v>
      </c>
      <c r="BS17" s="283">
        <f t="shared" si="42"/>
        <v>0</v>
      </c>
      <c r="BT17" s="283">
        <f t="shared" si="43"/>
        <v>16277</v>
      </c>
      <c r="BU17" s="283">
        <f t="shared" si="44"/>
        <v>0</v>
      </c>
      <c r="BV17" s="283">
        <f t="shared" si="45"/>
        <v>5270</v>
      </c>
      <c r="BW17" s="283">
        <f t="shared" si="46"/>
        <v>0</v>
      </c>
      <c r="BX17" s="283">
        <f t="shared" si="47"/>
        <v>1744</v>
      </c>
      <c r="BY17" s="283">
        <f t="shared" si="21"/>
        <v>23246</v>
      </c>
      <c r="BZ17" s="283">
        <f t="shared" si="22"/>
        <v>0</v>
      </c>
      <c r="CA17" s="283">
        <f t="shared" si="23"/>
        <v>16261</v>
      </c>
      <c r="CB17" s="283">
        <f t="shared" si="24"/>
        <v>0</v>
      </c>
      <c r="CC17" s="283">
        <f t="shared" si="25"/>
        <v>5241</v>
      </c>
      <c r="CD17" s="283">
        <f t="shared" si="26"/>
        <v>0</v>
      </c>
      <c r="CE17" s="283">
        <f t="shared" si="27"/>
        <v>1744</v>
      </c>
      <c r="CF17" s="283">
        <f t="shared" si="28"/>
        <v>45</v>
      </c>
      <c r="CG17" s="283">
        <f t="shared" si="48"/>
        <v>0</v>
      </c>
      <c r="CH17" s="283">
        <f t="shared" si="49"/>
        <v>16</v>
      </c>
      <c r="CI17" s="283">
        <f t="shared" si="50"/>
        <v>0</v>
      </c>
      <c r="CJ17" s="283">
        <f t="shared" si="51"/>
        <v>29</v>
      </c>
      <c r="CK17" s="283">
        <f t="shared" si="52"/>
        <v>0</v>
      </c>
      <c r="CL17" s="283">
        <f t="shared" si="53"/>
        <v>0</v>
      </c>
      <c r="CM17" s="283">
        <f t="shared" si="54"/>
        <v>12594</v>
      </c>
      <c r="CN17" s="283">
        <f t="shared" si="55"/>
        <v>0</v>
      </c>
      <c r="CO17" s="283">
        <f t="shared" si="56"/>
        <v>12553</v>
      </c>
      <c r="CP17" s="283">
        <f t="shared" si="57"/>
        <v>0</v>
      </c>
      <c r="CQ17" s="283">
        <f t="shared" si="58"/>
        <v>0</v>
      </c>
      <c r="CR17" s="283">
        <f t="shared" si="59"/>
        <v>0</v>
      </c>
      <c r="CS17" s="283">
        <f t="shared" si="60"/>
        <v>41</v>
      </c>
      <c r="CT17" s="283">
        <f t="shared" si="31"/>
        <v>12081</v>
      </c>
      <c r="CU17" s="283">
        <f t="shared" si="32"/>
        <v>0</v>
      </c>
      <c r="CV17" s="283">
        <f t="shared" si="33"/>
        <v>12057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24</v>
      </c>
      <c r="DA17" s="283">
        <f t="shared" si="38"/>
        <v>513</v>
      </c>
      <c r="DB17" s="283">
        <f t="shared" si="61"/>
        <v>0</v>
      </c>
      <c r="DC17" s="283">
        <f t="shared" si="62"/>
        <v>496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17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100014</v>
      </c>
      <c r="E18" s="283">
        <f t="shared" si="1"/>
        <v>70161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54388</v>
      </c>
      <c r="K18" s="283">
        <v>11421</v>
      </c>
      <c r="L18" s="283">
        <v>42967</v>
      </c>
      <c r="M18" s="283">
        <v>0</v>
      </c>
      <c r="N18" s="283">
        <f t="shared" si="4"/>
        <v>0</v>
      </c>
      <c r="O18" s="283">
        <v>0</v>
      </c>
      <c r="P18" s="283">
        <v>0</v>
      </c>
      <c r="Q18" s="283">
        <v>0</v>
      </c>
      <c r="R18" s="283">
        <f t="shared" si="5"/>
        <v>9254</v>
      </c>
      <c r="S18" s="283">
        <v>2909</v>
      </c>
      <c r="T18" s="283">
        <v>6345</v>
      </c>
      <c r="U18" s="283">
        <v>0</v>
      </c>
      <c r="V18" s="283">
        <f t="shared" si="6"/>
        <v>4</v>
      </c>
      <c r="W18" s="283">
        <v>4</v>
      </c>
      <c r="X18" s="283">
        <v>0</v>
      </c>
      <c r="Y18" s="283">
        <v>0</v>
      </c>
      <c r="Z18" s="283">
        <f t="shared" si="7"/>
        <v>6515</v>
      </c>
      <c r="AA18" s="283">
        <v>2046</v>
      </c>
      <c r="AB18" s="283">
        <v>4469</v>
      </c>
      <c r="AC18" s="283">
        <v>0</v>
      </c>
      <c r="AD18" s="283">
        <f t="shared" si="8"/>
        <v>28628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28628</v>
      </c>
      <c r="AJ18" s="283">
        <v>0</v>
      </c>
      <c r="AK18" s="283">
        <v>0</v>
      </c>
      <c r="AL18" s="283">
        <v>28628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1225</v>
      </c>
      <c r="BD18" s="283">
        <f t="shared" si="16"/>
        <v>667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283">
        <v>667</v>
      </c>
      <c r="BK18" s="283">
        <f t="shared" si="18"/>
        <v>558</v>
      </c>
      <c r="BL18" s="283">
        <v>0</v>
      </c>
      <c r="BM18" s="283">
        <v>507</v>
      </c>
      <c r="BN18" s="283">
        <v>0</v>
      </c>
      <c r="BO18" s="283">
        <v>34</v>
      </c>
      <c r="BP18" s="283">
        <v>0</v>
      </c>
      <c r="BQ18" s="283">
        <v>17</v>
      </c>
      <c r="BR18" s="283">
        <f t="shared" si="41"/>
        <v>70828</v>
      </c>
      <c r="BS18" s="283">
        <f t="shared" si="42"/>
        <v>0</v>
      </c>
      <c r="BT18" s="283">
        <f t="shared" si="43"/>
        <v>54388</v>
      </c>
      <c r="BU18" s="283">
        <f t="shared" si="44"/>
        <v>0</v>
      </c>
      <c r="BV18" s="283">
        <f t="shared" si="45"/>
        <v>9254</v>
      </c>
      <c r="BW18" s="283">
        <f t="shared" si="46"/>
        <v>4</v>
      </c>
      <c r="BX18" s="283">
        <f t="shared" si="47"/>
        <v>7182</v>
      </c>
      <c r="BY18" s="283">
        <f t="shared" si="21"/>
        <v>70161</v>
      </c>
      <c r="BZ18" s="283">
        <f t="shared" si="22"/>
        <v>0</v>
      </c>
      <c r="CA18" s="283">
        <f t="shared" si="23"/>
        <v>54388</v>
      </c>
      <c r="CB18" s="283">
        <f t="shared" si="24"/>
        <v>0</v>
      </c>
      <c r="CC18" s="283">
        <f t="shared" si="25"/>
        <v>9254</v>
      </c>
      <c r="CD18" s="283">
        <f t="shared" si="26"/>
        <v>4</v>
      </c>
      <c r="CE18" s="283">
        <f t="shared" si="27"/>
        <v>6515</v>
      </c>
      <c r="CF18" s="283">
        <f t="shared" si="28"/>
        <v>667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667</v>
      </c>
      <c r="CM18" s="283">
        <f t="shared" si="54"/>
        <v>29186</v>
      </c>
      <c r="CN18" s="283">
        <f t="shared" si="55"/>
        <v>0</v>
      </c>
      <c r="CO18" s="283">
        <f t="shared" si="56"/>
        <v>29135</v>
      </c>
      <c r="CP18" s="283">
        <f t="shared" si="57"/>
        <v>0</v>
      </c>
      <c r="CQ18" s="283">
        <f t="shared" si="58"/>
        <v>34</v>
      </c>
      <c r="CR18" s="283">
        <f t="shared" si="59"/>
        <v>0</v>
      </c>
      <c r="CS18" s="283">
        <f t="shared" si="60"/>
        <v>17</v>
      </c>
      <c r="CT18" s="283">
        <f t="shared" si="31"/>
        <v>28628</v>
      </c>
      <c r="CU18" s="283">
        <f t="shared" si="32"/>
        <v>0</v>
      </c>
      <c r="CV18" s="283">
        <f t="shared" si="33"/>
        <v>28628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558</v>
      </c>
      <c r="DB18" s="283">
        <f t="shared" si="61"/>
        <v>0</v>
      </c>
      <c r="DC18" s="283">
        <f t="shared" si="62"/>
        <v>507</v>
      </c>
      <c r="DD18" s="283">
        <f t="shared" si="63"/>
        <v>0</v>
      </c>
      <c r="DE18" s="283">
        <f t="shared" si="64"/>
        <v>34</v>
      </c>
      <c r="DF18" s="283">
        <f t="shared" si="65"/>
        <v>0</v>
      </c>
      <c r="DG18" s="283">
        <f t="shared" si="66"/>
        <v>17</v>
      </c>
      <c r="DH18" s="283">
        <v>0</v>
      </c>
      <c r="DI18" s="283">
        <f t="shared" si="40"/>
        <v>1</v>
      </c>
      <c r="DJ18" s="283">
        <v>1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97569</v>
      </c>
      <c r="E19" s="283">
        <f t="shared" si="1"/>
        <v>48835</v>
      </c>
      <c r="F19" s="283">
        <f t="shared" si="2"/>
        <v>39918</v>
      </c>
      <c r="G19" s="283">
        <v>2908</v>
      </c>
      <c r="H19" s="283">
        <v>37010</v>
      </c>
      <c r="I19" s="283">
        <v>0</v>
      </c>
      <c r="J19" s="283">
        <f t="shared" si="3"/>
        <v>0</v>
      </c>
      <c r="K19" s="283">
        <v>0</v>
      </c>
      <c r="L19" s="283">
        <v>0</v>
      </c>
      <c r="M19" s="283">
        <v>0</v>
      </c>
      <c r="N19" s="283">
        <f t="shared" si="4"/>
        <v>0</v>
      </c>
      <c r="O19" s="283">
        <v>0</v>
      </c>
      <c r="P19" s="283">
        <v>0</v>
      </c>
      <c r="Q19" s="283">
        <v>0</v>
      </c>
      <c r="R19" s="283">
        <f t="shared" si="5"/>
        <v>4823</v>
      </c>
      <c r="S19" s="283">
        <v>4823</v>
      </c>
      <c r="T19" s="283">
        <v>0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4094</v>
      </c>
      <c r="AA19" s="283">
        <v>52</v>
      </c>
      <c r="AB19" s="283">
        <v>4042</v>
      </c>
      <c r="AC19" s="283">
        <v>0</v>
      </c>
      <c r="AD19" s="283">
        <f t="shared" si="8"/>
        <v>32025</v>
      </c>
      <c r="AE19" s="283">
        <f t="shared" si="9"/>
        <v>32025</v>
      </c>
      <c r="AF19" s="283">
        <v>0</v>
      </c>
      <c r="AG19" s="283">
        <v>0</v>
      </c>
      <c r="AH19" s="283">
        <v>32025</v>
      </c>
      <c r="AI19" s="283">
        <f t="shared" si="10"/>
        <v>0</v>
      </c>
      <c r="AJ19" s="283">
        <v>0</v>
      </c>
      <c r="AK19" s="283">
        <v>0</v>
      </c>
      <c r="AL19" s="283">
        <v>0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16709</v>
      </c>
      <c r="BD19" s="283">
        <f t="shared" si="16"/>
        <v>0</v>
      </c>
      <c r="BE19" s="283">
        <v>0</v>
      </c>
      <c r="BF19" s="283"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f t="shared" si="18"/>
        <v>16709</v>
      </c>
      <c r="BL19" s="283">
        <v>16709</v>
      </c>
      <c r="BM19" s="283">
        <v>0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48835</v>
      </c>
      <c r="BS19" s="283">
        <f t="shared" si="42"/>
        <v>39918</v>
      </c>
      <c r="BT19" s="283">
        <f t="shared" si="43"/>
        <v>0</v>
      </c>
      <c r="BU19" s="283">
        <f t="shared" si="44"/>
        <v>0</v>
      </c>
      <c r="BV19" s="283">
        <f t="shared" si="45"/>
        <v>4823</v>
      </c>
      <c r="BW19" s="283">
        <f t="shared" si="46"/>
        <v>0</v>
      </c>
      <c r="BX19" s="283">
        <f t="shared" si="47"/>
        <v>4094</v>
      </c>
      <c r="BY19" s="283">
        <f t="shared" si="21"/>
        <v>48835</v>
      </c>
      <c r="BZ19" s="283">
        <f t="shared" si="22"/>
        <v>39918</v>
      </c>
      <c r="CA19" s="283">
        <f t="shared" si="23"/>
        <v>0</v>
      </c>
      <c r="CB19" s="283">
        <f t="shared" si="24"/>
        <v>0</v>
      </c>
      <c r="CC19" s="283">
        <f t="shared" si="25"/>
        <v>4823</v>
      </c>
      <c r="CD19" s="283">
        <f t="shared" si="26"/>
        <v>0</v>
      </c>
      <c r="CE19" s="283">
        <f t="shared" si="27"/>
        <v>4094</v>
      </c>
      <c r="CF19" s="283">
        <f t="shared" si="28"/>
        <v>0</v>
      </c>
      <c r="CG19" s="283">
        <f t="shared" si="48"/>
        <v>0</v>
      </c>
      <c r="CH19" s="283">
        <f t="shared" si="49"/>
        <v>0</v>
      </c>
      <c r="CI19" s="283">
        <f t="shared" si="50"/>
        <v>0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48734</v>
      </c>
      <c r="CN19" s="283">
        <f t="shared" si="55"/>
        <v>48734</v>
      </c>
      <c r="CO19" s="283">
        <f t="shared" si="56"/>
        <v>0</v>
      </c>
      <c r="CP19" s="283">
        <f t="shared" si="57"/>
        <v>0</v>
      </c>
      <c r="CQ19" s="283">
        <f t="shared" si="58"/>
        <v>0</v>
      </c>
      <c r="CR19" s="283">
        <f t="shared" si="59"/>
        <v>0</v>
      </c>
      <c r="CS19" s="283">
        <f t="shared" si="60"/>
        <v>0</v>
      </c>
      <c r="CT19" s="283">
        <f t="shared" si="31"/>
        <v>32025</v>
      </c>
      <c r="CU19" s="283">
        <f t="shared" si="32"/>
        <v>32025</v>
      </c>
      <c r="CV19" s="283">
        <f t="shared" si="33"/>
        <v>0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16709</v>
      </c>
      <c r="DB19" s="283">
        <f t="shared" si="61"/>
        <v>16709</v>
      </c>
      <c r="DC19" s="283">
        <f t="shared" si="62"/>
        <v>0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3</v>
      </c>
      <c r="DJ19" s="283">
        <v>3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70261</v>
      </c>
      <c r="E20" s="283">
        <f t="shared" si="1"/>
        <v>49123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42389</v>
      </c>
      <c r="K20" s="283">
        <v>42389</v>
      </c>
      <c r="L20" s="283">
        <v>0</v>
      </c>
      <c r="M20" s="283">
        <v>0</v>
      </c>
      <c r="N20" s="283">
        <f t="shared" si="4"/>
        <v>1538</v>
      </c>
      <c r="O20" s="283">
        <v>1538</v>
      </c>
      <c r="P20" s="283">
        <v>0</v>
      </c>
      <c r="Q20" s="283">
        <v>0</v>
      </c>
      <c r="R20" s="283">
        <f t="shared" si="5"/>
        <v>4463</v>
      </c>
      <c r="S20" s="283">
        <v>4463</v>
      </c>
      <c r="T20" s="283">
        <v>0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733</v>
      </c>
      <c r="AA20" s="283">
        <v>3</v>
      </c>
      <c r="AB20" s="283">
        <v>730</v>
      </c>
      <c r="AC20" s="283">
        <v>0</v>
      </c>
      <c r="AD20" s="283">
        <f t="shared" si="8"/>
        <v>16987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16981</v>
      </c>
      <c r="AJ20" s="283">
        <v>185</v>
      </c>
      <c r="AK20" s="283">
        <v>0</v>
      </c>
      <c r="AL20" s="283">
        <v>16796</v>
      </c>
      <c r="AM20" s="283">
        <f t="shared" si="11"/>
        <v>2</v>
      </c>
      <c r="AN20" s="283">
        <v>2</v>
      </c>
      <c r="AO20" s="283">
        <v>0</v>
      </c>
      <c r="AP20" s="283">
        <v>0</v>
      </c>
      <c r="AQ20" s="283">
        <f t="shared" si="12"/>
        <v>4</v>
      </c>
      <c r="AR20" s="283">
        <v>4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4151</v>
      </c>
      <c r="BD20" s="283">
        <f t="shared" si="16"/>
        <v>668</v>
      </c>
      <c r="BE20" s="283">
        <v>0</v>
      </c>
      <c r="BF20" s="283">
        <v>87</v>
      </c>
      <c r="BG20" s="283">
        <v>581</v>
      </c>
      <c r="BH20" s="283">
        <v>0</v>
      </c>
      <c r="BI20" s="283">
        <v>0</v>
      </c>
      <c r="BJ20" s="283">
        <v>0</v>
      </c>
      <c r="BK20" s="283">
        <f t="shared" si="18"/>
        <v>3483</v>
      </c>
      <c r="BL20" s="283">
        <v>0</v>
      </c>
      <c r="BM20" s="283">
        <v>1969</v>
      </c>
      <c r="BN20" s="283">
        <v>849</v>
      </c>
      <c r="BO20" s="283">
        <v>0</v>
      </c>
      <c r="BP20" s="283">
        <v>665</v>
      </c>
      <c r="BQ20" s="283">
        <v>0</v>
      </c>
      <c r="BR20" s="283">
        <f t="shared" si="41"/>
        <v>49791</v>
      </c>
      <c r="BS20" s="283">
        <f t="shared" si="42"/>
        <v>0</v>
      </c>
      <c r="BT20" s="283">
        <f t="shared" si="43"/>
        <v>42476</v>
      </c>
      <c r="BU20" s="283">
        <f t="shared" si="44"/>
        <v>2119</v>
      </c>
      <c r="BV20" s="283">
        <f t="shared" si="45"/>
        <v>4463</v>
      </c>
      <c r="BW20" s="283">
        <f t="shared" si="46"/>
        <v>0</v>
      </c>
      <c r="BX20" s="283">
        <f t="shared" si="47"/>
        <v>733</v>
      </c>
      <c r="BY20" s="283">
        <f t="shared" si="21"/>
        <v>49123</v>
      </c>
      <c r="BZ20" s="283">
        <f t="shared" si="22"/>
        <v>0</v>
      </c>
      <c r="CA20" s="283">
        <f t="shared" si="23"/>
        <v>42389</v>
      </c>
      <c r="CB20" s="283">
        <f t="shared" si="24"/>
        <v>1538</v>
      </c>
      <c r="CC20" s="283">
        <f t="shared" si="25"/>
        <v>4463</v>
      </c>
      <c r="CD20" s="283">
        <f t="shared" si="26"/>
        <v>0</v>
      </c>
      <c r="CE20" s="283">
        <f t="shared" si="27"/>
        <v>733</v>
      </c>
      <c r="CF20" s="283">
        <f t="shared" si="28"/>
        <v>668</v>
      </c>
      <c r="CG20" s="283">
        <f t="shared" si="48"/>
        <v>0</v>
      </c>
      <c r="CH20" s="283">
        <f t="shared" si="49"/>
        <v>87</v>
      </c>
      <c r="CI20" s="283">
        <f t="shared" si="50"/>
        <v>581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20470</v>
      </c>
      <c r="CN20" s="283">
        <f t="shared" si="55"/>
        <v>0</v>
      </c>
      <c r="CO20" s="283">
        <f t="shared" si="56"/>
        <v>18950</v>
      </c>
      <c r="CP20" s="283">
        <f t="shared" si="57"/>
        <v>851</v>
      </c>
      <c r="CQ20" s="283">
        <f t="shared" si="58"/>
        <v>4</v>
      </c>
      <c r="CR20" s="283">
        <f t="shared" si="59"/>
        <v>665</v>
      </c>
      <c r="CS20" s="283">
        <f t="shared" si="60"/>
        <v>0</v>
      </c>
      <c r="CT20" s="283">
        <f t="shared" si="31"/>
        <v>16987</v>
      </c>
      <c r="CU20" s="283">
        <f t="shared" si="32"/>
        <v>0</v>
      </c>
      <c r="CV20" s="283">
        <f t="shared" si="33"/>
        <v>16981</v>
      </c>
      <c r="CW20" s="283">
        <f t="shared" si="34"/>
        <v>2</v>
      </c>
      <c r="CX20" s="283">
        <f t="shared" si="35"/>
        <v>4</v>
      </c>
      <c r="CY20" s="283">
        <f t="shared" si="36"/>
        <v>0</v>
      </c>
      <c r="CZ20" s="283">
        <f t="shared" si="37"/>
        <v>0</v>
      </c>
      <c r="DA20" s="283">
        <f t="shared" si="38"/>
        <v>3483</v>
      </c>
      <c r="DB20" s="283">
        <f t="shared" si="61"/>
        <v>0</v>
      </c>
      <c r="DC20" s="283">
        <f t="shared" si="62"/>
        <v>1969</v>
      </c>
      <c r="DD20" s="283">
        <f t="shared" si="63"/>
        <v>849</v>
      </c>
      <c r="DE20" s="283">
        <f t="shared" si="64"/>
        <v>0</v>
      </c>
      <c r="DF20" s="283">
        <f t="shared" si="65"/>
        <v>665</v>
      </c>
      <c r="DG20" s="283">
        <f t="shared" si="66"/>
        <v>0</v>
      </c>
      <c r="DH20" s="283">
        <v>0</v>
      </c>
      <c r="DI20" s="283">
        <f t="shared" si="40"/>
        <v>7</v>
      </c>
      <c r="DJ20" s="283">
        <v>7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48207</v>
      </c>
      <c r="E21" s="283">
        <f t="shared" si="1"/>
        <v>16017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14057</v>
      </c>
      <c r="K21" s="283">
        <v>43</v>
      </c>
      <c r="L21" s="283">
        <v>14014</v>
      </c>
      <c r="M21" s="283">
        <v>0</v>
      </c>
      <c r="N21" s="283">
        <f t="shared" si="4"/>
        <v>0</v>
      </c>
      <c r="O21" s="283">
        <v>0</v>
      </c>
      <c r="P21" s="283">
        <v>0</v>
      </c>
      <c r="Q21" s="283">
        <v>0</v>
      </c>
      <c r="R21" s="283">
        <f t="shared" si="5"/>
        <v>1636</v>
      </c>
      <c r="S21" s="283">
        <v>3</v>
      </c>
      <c r="T21" s="283">
        <v>1633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324</v>
      </c>
      <c r="AA21" s="283">
        <v>0</v>
      </c>
      <c r="AB21" s="283">
        <v>324</v>
      </c>
      <c r="AC21" s="283">
        <v>0</v>
      </c>
      <c r="AD21" s="283">
        <f t="shared" si="8"/>
        <v>15476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13942</v>
      </c>
      <c r="AJ21" s="283">
        <v>325</v>
      </c>
      <c r="AK21" s="283">
        <v>245</v>
      </c>
      <c r="AL21" s="283">
        <v>13372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1263</v>
      </c>
      <c r="AR21" s="283">
        <v>6</v>
      </c>
      <c r="AS21" s="283">
        <v>466</v>
      </c>
      <c r="AT21" s="283">
        <v>791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271</v>
      </c>
      <c r="AZ21" s="283">
        <v>44</v>
      </c>
      <c r="BA21" s="283">
        <v>3</v>
      </c>
      <c r="BB21" s="283">
        <v>224</v>
      </c>
      <c r="BC21" s="283">
        <f t="shared" si="15"/>
        <v>16714</v>
      </c>
      <c r="BD21" s="283">
        <f t="shared" si="16"/>
        <v>0</v>
      </c>
      <c r="BE21" s="283">
        <v>0</v>
      </c>
      <c r="BF21" s="283"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f t="shared" si="18"/>
        <v>16714</v>
      </c>
      <c r="BL21" s="283">
        <v>0</v>
      </c>
      <c r="BM21" s="283">
        <v>14201</v>
      </c>
      <c r="BN21" s="283">
        <v>0</v>
      </c>
      <c r="BO21" s="283">
        <v>313</v>
      </c>
      <c r="BP21" s="283">
        <v>0</v>
      </c>
      <c r="BQ21" s="283">
        <v>2200</v>
      </c>
      <c r="BR21" s="283">
        <f t="shared" si="41"/>
        <v>16017</v>
      </c>
      <c r="BS21" s="283">
        <f t="shared" si="42"/>
        <v>0</v>
      </c>
      <c r="BT21" s="283">
        <f t="shared" si="43"/>
        <v>14057</v>
      </c>
      <c r="BU21" s="283">
        <f t="shared" si="44"/>
        <v>0</v>
      </c>
      <c r="BV21" s="283">
        <f t="shared" si="45"/>
        <v>1636</v>
      </c>
      <c r="BW21" s="283">
        <f t="shared" si="46"/>
        <v>0</v>
      </c>
      <c r="BX21" s="283">
        <f t="shared" si="47"/>
        <v>324</v>
      </c>
      <c r="BY21" s="283">
        <f t="shared" si="21"/>
        <v>16017</v>
      </c>
      <c r="BZ21" s="283">
        <f t="shared" si="22"/>
        <v>0</v>
      </c>
      <c r="CA21" s="283">
        <f t="shared" si="23"/>
        <v>14057</v>
      </c>
      <c r="CB21" s="283">
        <f t="shared" si="24"/>
        <v>0</v>
      </c>
      <c r="CC21" s="283">
        <f t="shared" si="25"/>
        <v>1636</v>
      </c>
      <c r="CD21" s="283">
        <f t="shared" si="26"/>
        <v>0</v>
      </c>
      <c r="CE21" s="283">
        <f t="shared" si="27"/>
        <v>324</v>
      </c>
      <c r="CF21" s="283">
        <f t="shared" si="28"/>
        <v>0</v>
      </c>
      <c r="CG21" s="283">
        <f t="shared" si="48"/>
        <v>0</v>
      </c>
      <c r="CH21" s="283">
        <f t="shared" si="49"/>
        <v>0</v>
      </c>
      <c r="CI21" s="283">
        <f t="shared" si="50"/>
        <v>0</v>
      </c>
      <c r="CJ21" s="283">
        <f t="shared" si="51"/>
        <v>0</v>
      </c>
      <c r="CK21" s="283">
        <f t="shared" si="52"/>
        <v>0</v>
      </c>
      <c r="CL21" s="283">
        <f t="shared" si="53"/>
        <v>0</v>
      </c>
      <c r="CM21" s="283">
        <f t="shared" si="54"/>
        <v>32190</v>
      </c>
      <c r="CN21" s="283">
        <f t="shared" si="55"/>
        <v>0</v>
      </c>
      <c r="CO21" s="283">
        <f t="shared" si="56"/>
        <v>28143</v>
      </c>
      <c r="CP21" s="283">
        <f t="shared" si="57"/>
        <v>0</v>
      </c>
      <c r="CQ21" s="283">
        <f t="shared" si="58"/>
        <v>1576</v>
      </c>
      <c r="CR21" s="283">
        <f t="shared" si="59"/>
        <v>0</v>
      </c>
      <c r="CS21" s="283">
        <f t="shared" si="60"/>
        <v>2471</v>
      </c>
      <c r="CT21" s="283">
        <f t="shared" si="31"/>
        <v>15476</v>
      </c>
      <c r="CU21" s="283">
        <f t="shared" si="32"/>
        <v>0</v>
      </c>
      <c r="CV21" s="283">
        <f t="shared" si="33"/>
        <v>13942</v>
      </c>
      <c r="CW21" s="283">
        <f t="shared" si="34"/>
        <v>0</v>
      </c>
      <c r="CX21" s="283">
        <f t="shared" si="35"/>
        <v>1263</v>
      </c>
      <c r="CY21" s="283">
        <f t="shared" si="36"/>
        <v>0</v>
      </c>
      <c r="CZ21" s="283">
        <f t="shared" si="37"/>
        <v>271</v>
      </c>
      <c r="DA21" s="283">
        <f t="shared" si="38"/>
        <v>16714</v>
      </c>
      <c r="DB21" s="283">
        <f t="shared" si="61"/>
        <v>0</v>
      </c>
      <c r="DC21" s="283">
        <f t="shared" si="62"/>
        <v>14201</v>
      </c>
      <c r="DD21" s="283">
        <f t="shared" si="63"/>
        <v>0</v>
      </c>
      <c r="DE21" s="283">
        <f t="shared" si="64"/>
        <v>313</v>
      </c>
      <c r="DF21" s="283">
        <f t="shared" si="65"/>
        <v>0</v>
      </c>
      <c r="DG21" s="283">
        <f t="shared" si="66"/>
        <v>2200</v>
      </c>
      <c r="DH21" s="283">
        <v>0</v>
      </c>
      <c r="DI21" s="283">
        <f t="shared" si="40"/>
        <v>19</v>
      </c>
      <c r="DJ21" s="283">
        <v>0</v>
      </c>
      <c r="DK21" s="283">
        <v>1</v>
      </c>
      <c r="DL21" s="283">
        <v>18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32900</v>
      </c>
      <c r="E22" s="283">
        <f t="shared" si="1"/>
        <v>26172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20031</v>
      </c>
      <c r="K22" s="283">
        <v>285</v>
      </c>
      <c r="L22" s="283">
        <v>19746</v>
      </c>
      <c r="M22" s="283">
        <v>0</v>
      </c>
      <c r="N22" s="283">
        <f t="shared" si="4"/>
        <v>0</v>
      </c>
      <c r="O22" s="283">
        <v>0</v>
      </c>
      <c r="P22" s="283">
        <v>0</v>
      </c>
      <c r="Q22" s="283">
        <v>0</v>
      </c>
      <c r="R22" s="283">
        <f t="shared" si="5"/>
        <v>1601</v>
      </c>
      <c r="S22" s="283">
        <v>929</v>
      </c>
      <c r="T22" s="283">
        <v>672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4540</v>
      </c>
      <c r="AA22" s="283">
        <v>486</v>
      </c>
      <c r="AB22" s="283">
        <v>4054</v>
      </c>
      <c r="AC22" s="283">
        <v>0</v>
      </c>
      <c r="AD22" s="283">
        <f t="shared" si="8"/>
        <v>4391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4329</v>
      </c>
      <c r="AJ22" s="283">
        <v>0</v>
      </c>
      <c r="AK22" s="283">
        <v>4329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62</v>
      </c>
      <c r="AR22" s="283">
        <v>62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2337</v>
      </c>
      <c r="BD22" s="283">
        <f t="shared" si="16"/>
        <v>2337</v>
      </c>
      <c r="BE22" s="283">
        <v>0</v>
      </c>
      <c r="BF22" s="283">
        <v>1973</v>
      </c>
      <c r="BG22" s="283">
        <v>0</v>
      </c>
      <c r="BH22" s="283">
        <v>0</v>
      </c>
      <c r="BI22" s="283">
        <v>0</v>
      </c>
      <c r="BJ22" s="283">
        <v>364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28509</v>
      </c>
      <c r="BS22" s="283">
        <f t="shared" si="42"/>
        <v>0</v>
      </c>
      <c r="BT22" s="283">
        <f t="shared" si="43"/>
        <v>22004</v>
      </c>
      <c r="BU22" s="283">
        <f t="shared" si="44"/>
        <v>0</v>
      </c>
      <c r="BV22" s="283">
        <f t="shared" si="45"/>
        <v>1601</v>
      </c>
      <c r="BW22" s="283">
        <f t="shared" si="46"/>
        <v>0</v>
      </c>
      <c r="BX22" s="283">
        <f t="shared" si="47"/>
        <v>4904</v>
      </c>
      <c r="BY22" s="283">
        <f t="shared" si="21"/>
        <v>26172</v>
      </c>
      <c r="BZ22" s="283">
        <f t="shared" si="22"/>
        <v>0</v>
      </c>
      <c r="CA22" s="283">
        <f t="shared" si="23"/>
        <v>20031</v>
      </c>
      <c r="CB22" s="283">
        <f t="shared" si="24"/>
        <v>0</v>
      </c>
      <c r="CC22" s="283">
        <f t="shared" si="25"/>
        <v>1601</v>
      </c>
      <c r="CD22" s="283">
        <f t="shared" si="26"/>
        <v>0</v>
      </c>
      <c r="CE22" s="283">
        <f t="shared" si="27"/>
        <v>4540</v>
      </c>
      <c r="CF22" s="283">
        <f t="shared" si="28"/>
        <v>2337</v>
      </c>
      <c r="CG22" s="283">
        <f t="shared" si="48"/>
        <v>0</v>
      </c>
      <c r="CH22" s="283">
        <f t="shared" si="49"/>
        <v>1973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364</v>
      </c>
      <c r="CM22" s="283">
        <f t="shared" si="54"/>
        <v>4391</v>
      </c>
      <c r="CN22" s="283">
        <f t="shared" si="55"/>
        <v>0</v>
      </c>
      <c r="CO22" s="283">
        <f t="shared" si="56"/>
        <v>4329</v>
      </c>
      <c r="CP22" s="283">
        <f t="shared" si="57"/>
        <v>0</v>
      </c>
      <c r="CQ22" s="283">
        <f t="shared" si="58"/>
        <v>62</v>
      </c>
      <c r="CR22" s="283">
        <f t="shared" si="59"/>
        <v>0</v>
      </c>
      <c r="CS22" s="283">
        <f t="shared" si="60"/>
        <v>0</v>
      </c>
      <c r="CT22" s="283">
        <f t="shared" si="31"/>
        <v>4391</v>
      </c>
      <c r="CU22" s="283">
        <f t="shared" si="32"/>
        <v>0</v>
      </c>
      <c r="CV22" s="283">
        <f t="shared" si="33"/>
        <v>4329</v>
      </c>
      <c r="CW22" s="283">
        <f t="shared" si="34"/>
        <v>0</v>
      </c>
      <c r="CX22" s="283">
        <f t="shared" si="35"/>
        <v>62</v>
      </c>
      <c r="CY22" s="283">
        <f t="shared" si="36"/>
        <v>0</v>
      </c>
      <c r="CZ22" s="283">
        <f t="shared" si="37"/>
        <v>0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14</v>
      </c>
      <c r="DJ22" s="283">
        <v>0</v>
      </c>
      <c r="DK22" s="283">
        <v>14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62207</v>
      </c>
      <c r="E23" s="283">
        <f t="shared" si="1"/>
        <v>43840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30759</v>
      </c>
      <c r="K23" s="283">
        <v>13897</v>
      </c>
      <c r="L23" s="283">
        <v>16862</v>
      </c>
      <c r="M23" s="283">
        <v>0</v>
      </c>
      <c r="N23" s="283">
        <f t="shared" si="4"/>
        <v>2677</v>
      </c>
      <c r="O23" s="283">
        <v>1216</v>
      </c>
      <c r="P23" s="283">
        <v>1461</v>
      </c>
      <c r="Q23" s="283">
        <v>0</v>
      </c>
      <c r="R23" s="283">
        <f t="shared" si="5"/>
        <v>9791</v>
      </c>
      <c r="S23" s="283">
        <v>4729</v>
      </c>
      <c r="T23" s="283">
        <v>5062</v>
      </c>
      <c r="U23" s="283">
        <v>0</v>
      </c>
      <c r="V23" s="283">
        <f t="shared" si="6"/>
        <v>96</v>
      </c>
      <c r="W23" s="283">
        <v>0</v>
      </c>
      <c r="X23" s="283">
        <v>96</v>
      </c>
      <c r="Y23" s="283">
        <v>0</v>
      </c>
      <c r="Z23" s="283">
        <f t="shared" si="7"/>
        <v>517</v>
      </c>
      <c r="AA23" s="283">
        <v>517</v>
      </c>
      <c r="AB23" s="283">
        <v>0</v>
      </c>
      <c r="AC23" s="283">
        <v>0</v>
      </c>
      <c r="AD23" s="283">
        <f t="shared" si="8"/>
        <v>16193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16027</v>
      </c>
      <c r="AJ23" s="283">
        <v>0</v>
      </c>
      <c r="AK23" s="283">
        <v>0</v>
      </c>
      <c r="AL23" s="283">
        <v>16027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166</v>
      </c>
      <c r="AR23" s="283">
        <v>0</v>
      </c>
      <c r="AS23" s="283">
        <v>0</v>
      </c>
      <c r="AT23" s="283">
        <v>166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2174</v>
      </c>
      <c r="BD23" s="283">
        <f t="shared" si="16"/>
        <v>2174</v>
      </c>
      <c r="BE23" s="283">
        <v>0</v>
      </c>
      <c r="BF23" s="283">
        <v>977</v>
      </c>
      <c r="BG23" s="283">
        <v>0</v>
      </c>
      <c r="BH23" s="283">
        <v>49</v>
      </c>
      <c r="BI23" s="283">
        <v>24</v>
      </c>
      <c r="BJ23" s="283">
        <v>1124</v>
      </c>
      <c r="BK23" s="283">
        <f t="shared" si="18"/>
        <v>0</v>
      </c>
      <c r="BL23" s="283">
        <v>0</v>
      </c>
      <c r="BM23" s="283">
        <v>0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46014</v>
      </c>
      <c r="BS23" s="283">
        <f t="shared" si="42"/>
        <v>0</v>
      </c>
      <c r="BT23" s="283">
        <f t="shared" si="43"/>
        <v>31736</v>
      </c>
      <c r="BU23" s="283">
        <f t="shared" si="44"/>
        <v>2677</v>
      </c>
      <c r="BV23" s="283">
        <f t="shared" si="45"/>
        <v>9840</v>
      </c>
      <c r="BW23" s="283">
        <f t="shared" si="46"/>
        <v>120</v>
      </c>
      <c r="BX23" s="283">
        <f t="shared" si="47"/>
        <v>1641</v>
      </c>
      <c r="BY23" s="283">
        <f t="shared" si="21"/>
        <v>43840</v>
      </c>
      <c r="BZ23" s="283">
        <f t="shared" si="22"/>
        <v>0</v>
      </c>
      <c r="CA23" s="283">
        <f t="shared" si="23"/>
        <v>30759</v>
      </c>
      <c r="CB23" s="283">
        <f t="shared" si="24"/>
        <v>2677</v>
      </c>
      <c r="CC23" s="283">
        <f t="shared" si="25"/>
        <v>9791</v>
      </c>
      <c r="CD23" s="283">
        <f t="shared" si="26"/>
        <v>96</v>
      </c>
      <c r="CE23" s="283">
        <f t="shared" si="27"/>
        <v>517</v>
      </c>
      <c r="CF23" s="283">
        <f t="shared" si="28"/>
        <v>2174</v>
      </c>
      <c r="CG23" s="283">
        <f t="shared" si="48"/>
        <v>0</v>
      </c>
      <c r="CH23" s="283">
        <f t="shared" si="49"/>
        <v>977</v>
      </c>
      <c r="CI23" s="283">
        <f t="shared" si="50"/>
        <v>0</v>
      </c>
      <c r="CJ23" s="283">
        <f t="shared" si="51"/>
        <v>49</v>
      </c>
      <c r="CK23" s="283">
        <f t="shared" si="52"/>
        <v>24</v>
      </c>
      <c r="CL23" s="283">
        <f t="shared" si="53"/>
        <v>1124</v>
      </c>
      <c r="CM23" s="283">
        <f t="shared" si="54"/>
        <v>16193</v>
      </c>
      <c r="CN23" s="283">
        <f t="shared" si="55"/>
        <v>0</v>
      </c>
      <c r="CO23" s="283">
        <f t="shared" si="56"/>
        <v>16027</v>
      </c>
      <c r="CP23" s="283">
        <f t="shared" si="57"/>
        <v>0</v>
      </c>
      <c r="CQ23" s="283">
        <f t="shared" si="58"/>
        <v>166</v>
      </c>
      <c r="CR23" s="283">
        <f t="shared" si="59"/>
        <v>0</v>
      </c>
      <c r="CS23" s="283">
        <f t="shared" si="60"/>
        <v>0</v>
      </c>
      <c r="CT23" s="283">
        <f t="shared" si="31"/>
        <v>16193</v>
      </c>
      <c r="CU23" s="283">
        <f t="shared" si="32"/>
        <v>0</v>
      </c>
      <c r="CV23" s="283">
        <f t="shared" si="33"/>
        <v>16027</v>
      </c>
      <c r="CW23" s="283">
        <f t="shared" si="34"/>
        <v>0</v>
      </c>
      <c r="CX23" s="283">
        <f t="shared" si="35"/>
        <v>166</v>
      </c>
      <c r="CY23" s="283">
        <f t="shared" si="36"/>
        <v>0</v>
      </c>
      <c r="CZ23" s="283">
        <f t="shared" si="37"/>
        <v>0</v>
      </c>
      <c r="DA23" s="283">
        <f t="shared" si="38"/>
        <v>0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54</v>
      </c>
      <c r="DJ23" s="283">
        <v>28</v>
      </c>
      <c r="DK23" s="283">
        <v>0</v>
      </c>
      <c r="DL23" s="283">
        <v>0</v>
      </c>
      <c r="DM23" s="283">
        <v>26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27524</v>
      </c>
      <c r="E24" s="283">
        <f t="shared" si="1"/>
        <v>19337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13910</v>
      </c>
      <c r="K24" s="283">
        <v>0</v>
      </c>
      <c r="L24" s="283">
        <v>13910</v>
      </c>
      <c r="M24" s="283">
        <v>0</v>
      </c>
      <c r="N24" s="283">
        <f t="shared" si="4"/>
        <v>0</v>
      </c>
      <c r="O24" s="283">
        <v>0</v>
      </c>
      <c r="P24" s="283">
        <v>0</v>
      </c>
      <c r="Q24" s="283">
        <v>0</v>
      </c>
      <c r="R24" s="283">
        <f t="shared" si="5"/>
        <v>2698</v>
      </c>
      <c r="S24" s="283">
        <v>0</v>
      </c>
      <c r="T24" s="283">
        <v>2698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2729</v>
      </c>
      <c r="AA24" s="283">
        <v>0</v>
      </c>
      <c r="AB24" s="283">
        <v>2729</v>
      </c>
      <c r="AC24" s="283">
        <v>0</v>
      </c>
      <c r="AD24" s="283">
        <f t="shared" si="8"/>
        <v>6720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6569</v>
      </c>
      <c r="AJ24" s="283">
        <v>0</v>
      </c>
      <c r="AK24" s="283">
        <v>6569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84</v>
      </c>
      <c r="AR24" s="283">
        <v>0</v>
      </c>
      <c r="AS24" s="283">
        <v>84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67</v>
      </c>
      <c r="AZ24" s="283">
        <v>0</v>
      </c>
      <c r="BA24" s="283">
        <v>67</v>
      </c>
      <c r="BB24" s="283">
        <v>0</v>
      </c>
      <c r="BC24" s="283">
        <f t="shared" si="15"/>
        <v>1467</v>
      </c>
      <c r="BD24" s="283">
        <f t="shared" si="16"/>
        <v>1467</v>
      </c>
      <c r="BE24" s="283">
        <v>0</v>
      </c>
      <c r="BF24" s="283">
        <v>1203</v>
      </c>
      <c r="BG24" s="283">
        <v>0</v>
      </c>
      <c r="BH24" s="283">
        <v>0</v>
      </c>
      <c r="BI24" s="283">
        <v>0</v>
      </c>
      <c r="BJ24" s="283">
        <v>264</v>
      </c>
      <c r="BK24" s="283">
        <f t="shared" si="18"/>
        <v>0</v>
      </c>
      <c r="BL24" s="283">
        <v>0</v>
      </c>
      <c r="BM24" s="283">
        <v>0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20804</v>
      </c>
      <c r="BS24" s="283">
        <f t="shared" si="42"/>
        <v>0</v>
      </c>
      <c r="BT24" s="283">
        <f t="shared" si="43"/>
        <v>15113</v>
      </c>
      <c r="BU24" s="283">
        <f t="shared" si="44"/>
        <v>0</v>
      </c>
      <c r="BV24" s="283">
        <f t="shared" si="45"/>
        <v>2698</v>
      </c>
      <c r="BW24" s="283">
        <f t="shared" si="46"/>
        <v>0</v>
      </c>
      <c r="BX24" s="283">
        <f t="shared" si="47"/>
        <v>2993</v>
      </c>
      <c r="BY24" s="283">
        <f t="shared" si="21"/>
        <v>19337</v>
      </c>
      <c r="BZ24" s="283">
        <f t="shared" si="22"/>
        <v>0</v>
      </c>
      <c r="CA24" s="283">
        <f t="shared" si="23"/>
        <v>13910</v>
      </c>
      <c r="CB24" s="283">
        <f t="shared" si="24"/>
        <v>0</v>
      </c>
      <c r="CC24" s="283">
        <f t="shared" si="25"/>
        <v>2698</v>
      </c>
      <c r="CD24" s="283">
        <f t="shared" si="26"/>
        <v>0</v>
      </c>
      <c r="CE24" s="283">
        <f t="shared" si="27"/>
        <v>2729</v>
      </c>
      <c r="CF24" s="283">
        <f t="shared" si="28"/>
        <v>1467</v>
      </c>
      <c r="CG24" s="283">
        <f t="shared" si="48"/>
        <v>0</v>
      </c>
      <c r="CH24" s="283">
        <f t="shared" si="49"/>
        <v>1203</v>
      </c>
      <c r="CI24" s="283">
        <f t="shared" si="50"/>
        <v>0</v>
      </c>
      <c r="CJ24" s="283">
        <f t="shared" si="51"/>
        <v>0</v>
      </c>
      <c r="CK24" s="283">
        <f t="shared" si="52"/>
        <v>0</v>
      </c>
      <c r="CL24" s="283">
        <f t="shared" si="53"/>
        <v>264</v>
      </c>
      <c r="CM24" s="283">
        <f t="shared" si="54"/>
        <v>6720</v>
      </c>
      <c r="CN24" s="283">
        <f t="shared" si="55"/>
        <v>0</v>
      </c>
      <c r="CO24" s="283">
        <f t="shared" si="56"/>
        <v>6569</v>
      </c>
      <c r="CP24" s="283">
        <f t="shared" si="57"/>
        <v>0</v>
      </c>
      <c r="CQ24" s="283">
        <f t="shared" si="58"/>
        <v>84</v>
      </c>
      <c r="CR24" s="283">
        <f t="shared" si="59"/>
        <v>0</v>
      </c>
      <c r="CS24" s="283">
        <f t="shared" si="60"/>
        <v>67</v>
      </c>
      <c r="CT24" s="283">
        <f t="shared" si="31"/>
        <v>6720</v>
      </c>
      <c r="CU24" s="283">
        <f t="shared" si="32"/>
        <v>0</v>
      </c>
      <c r="CV24" s="283">
        <f t="shared" si="33"/>
        <v>6569</v>
      </c>
      <c r="CW24" s="283">
        <f t="shared" si="34"/>
        <v>0</v>
      </c>
      <c r="CX24" s="283">
        <f t="shared" si="35"/>
        <v>84</v>
      </c>
      <c r="CY24" s="283">
        <f t="shared" si="36"/>
        <v>0</v>
      </c>
      <c r="CZ24" s="283">
        <f t="shared" si="37"/>
        <v>67</v>
      </c>
      <c r="DA24" s="283">
        <f t="shared" si="38"/>
        <v>0</v>
      </c>
      <c r="DB24" s="283">
        <f t="shared" si="61"/>
        <v>0</v>
      </c>
      <c r="DC24" s="283">
        <f t="shared" si="62"/>
        <v>0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5</v>
      </c>
      <c r="DJ24" s="283">
        <v>0</v>
      </c>
      <c r="DK24" s="283">
        <v>5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32438</v>
      </c>
      <c r="E25" s="283">
        <f t="shared" si="1"/>
        <v>23705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18100</v>
      </c>
      <c r="K25" s="283">
        <v>3234</v>
      </c>
      <c r="L25" s="283">
        <v>14866</v>
      </c>
      <c r="M25" s="283">
        <v>0</v>
      </c>
      <c r="N25" s="283">
        <f t="shared" si="4"/>
        <v>298</v>
      </c>
      <c r="O25" s="283">
        <v>17</v>
      </c>
      <c r="P25" s="283">
        <v>281</v>
      </c>
      <c r="Q25" s="283">
        <v>0</v>
      </c>
      <c r="R25" s="283">
        <f t="shared" si="5"/>
        <v>3564</v>
      </c>
      <c r="S25" s="283">
        <v>3564</v>
      </c>
      <c r="T25" s="283">
        <v>0</v>
      </c>
      <c r="U25" s="283">
        <v>0</v>
      </c>
      <c r="V25" s="283">
        <f t="shared" si="6"/>
        <v>19</v>
      </c>
      <c r="W25" s="283">
        <v>19</v>
      </c>
      <c r="X25" s="283">
        <v>0</v>
      </c>
      <c r="Y25" s="283">
        <v>0</v>
      </c>
      <c r="Z25" s="283">
        <f t="shared" si="7"/>
        <v>1724</v>
      </c>
      <c r="AA25" s="283">
        <v>98</v>
      </c>
      <c r="AB25" s="283">
        <v>1626</v>
      </c>
      <c r="AC25" s="283">
        <v>0</v>
      </c>
      <c r="AD25" s="283">
        <f t="shared" si="8"/>
        <v>8338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8324</v>
      </c>
      <c r="AJ25" s="283">
        <v>0</v>
      </c>
      <c r="AK25" s="283">
        <v>0</v>
      </c>
      <c r="AL25" s="283">
        <v>8324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14</v>
      </c>
      <c r="AZ25" s="283">
        <v>0</v>
      </c>
      <c r="BA25" s="283">
        <v>0</v>
      </c>
      <c r="BB25" s="283">
        <v>14</v>
      </c>
      <c r="BC25" s="283">
        <f t="shared" si="15"/>
        <v>395</v>
      </c>
      <c r="BD25" s="283">
        <f t="shared" si="16"/>
        <v>395</v>
      </c>
      <c r="BE25" s="283">
        <v>0</v>
      </c>
      <c r="BF25" s="283">
        <v>0</v>
      </c>
      <c r="BG25" s="283">
        <v>56</v>
      </c>
      <c r="BH25" s="283">
        <v>0</v>
      </c>
      <c r="BI25" s="283">
        <v>0</v>
      </c>
      <c r="BJ25" s="283">
        <v>339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24100</v>
      </c>
      <c r="BS25" s="283">
        <f t="shared" si="42"/>
        <v>0</v>
      </c>
      <c r="BT25" s="283">
        <f t="shared" si="43"/>
        <v>18100</v>
      </c>
      <c r="BU25" s="283">
        <f t="shared" si="44"/>
        <v>354</v>
      </c>
      <c r="BV25" s="283">
        <f t="shared" si="45"/>
        <v>3564</v>
      </c>
      <c r="BW25" s="283">
        <f t="shared" si="46"/>
        <v>19</v>
      </c>
      <c r="BX25" s="283">
        <f t="shared" si="47"/>
        <v>2063</v>
      </c>
      <c r="BY25" s="283">
        <f t="shared" si="21"/>
        <v>23705</v>
      </c>
      <c r="BZ25" s="283">
        <f t="shared" si="22"/>
        <v>0</v>
      </c>
      <c r="CA25" s="283">
        <f t="shared" si="23"/>
        <v>18100</v>
      </c>
      <c r="CB25" s="283">
        <f t="shared" si="24"/>
        <v>298</v>
      </c>
      <c r="CC25" s="283">
        <f t="shared" si="25"/>
        <v>3564</v>
      </c>
      <c r="CD25" s="283">
        <f t="shared" si="26"/>
        <v>19</v>
      </c>
      <c r="CE25" s="283">
        <f t="shared" si="27"/>
        <v>1724</v>
      </c>
      <c r="CF25" s="283">
        <f t="shared" si="28"/>
        <v>395</v>
      </c>
      <c r="CG25" s="283">
        <f t="shared" si="48"/>
        <v>0</v>
      </c>
      <c r="CH25" s="283">
        <f t="shared" si="49"/>
        <v>0</v>
      </c>
      <c r="CI25" s="283">
        <f t="shared" si="50"/>
        <v>56</v>
      </c>
      <c r="CJ25" s="283">
        <f t="shared" si="51"/>
        <v>0</v>
      </c>
      <c r="CK25" s="283">
        <f t="shared" si="52"/>
        <v>0</v>
      </c>
      <c r="CL25" s="283">
        <f t="shared" si="53"/>
        <v>339</v>
      </c>
      <c r="CM25" s="283">
        <f t="shared" si="54"/>
        <v>8338</v>
      </c>
      <c r="CN25" s="283">
        <f t="shared" si="55"/>
        <v>0</v>
      </c>
      <c r="CO25" s="283">
        <f t="shared" si="56"/>
        <v>8324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14</v>
      </c>
      <c r="CT25" s="283">
        <f t="shared" si="31"/>
        <v>8338</v>
      </c>
      <c r="CU25" s="283">
        <f t="shared" si="32"/>
        <v>0</v>
      </c>
      <c r="CV25" s="283">
        <f t="shared" si="33"/>
        <v>8324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14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4</v>
      </c>
      <c r="DJ25" s="283">
        <v>0</v>
      </c>
      <c r="DK25" s="283">
        <v>4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34045</v>
      </c>
      <c r="E26" s="283">
        <f t="shared" si="1"/>
        <v>25203</v>
      </c>
      <c r="F26" s="283">
        <f t="shared" si="2"/>
        <v>21273</v>
      </c>
      <c r="G26" s="283">
        <v>634</v>
      </c>
      <c r="H26" s="283">
        <v>20639</v>
      </c>
      <c r="I26" s="283">
        <v>0</v>
      </c>
      <c r="J26" s="283">
        <f t="shared" si="3"/>
        <v>0</v>
      </c>
      <c r="K26" s="283">
        <v>0</v>
      </c>
      <c r="L26" s="283">
        <v>0</v>
      </c>
      <c r="M26" s="283">
        <v>0</v>
      </c>
      <c r="N26" s="283">
        <f t="shared" si="4"/>
        <v>0</v>
      </c>
      <c r="O26" s="283">
        <v>0</v>
      </c>
      <c r="P26" s="283">
        <v>0</v>
      </c>
      <c r="Q26" s="283">
        <v>0</v>
      </c>
      <c r="R26" s="283">
        <f t="shared" si="5"/>
        <v>2039</v>
      </c>
      <c r="S26" s="283">
        <v>3</v>
      </c>
      <c r="T26" s="283">
        <v>2036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1891</v>
      </c>
      <c r="AA26" s="283">
        <v>411</v>
      </c>
      <c r="AB26" s="283">
        <v>1480</v>
      </c>
      <c r="AC26" s="283">
        <v>0</v>
      </c>
      <c r="AD26" s="283">
        <f t="shared" si="8"/>
        <v>7841</v>
      </c>
      <c r="AE26" s="283">
        <f t="shared" si="9"/>
        <v>7841</v>
      </c>
      <c r="AF26" s="283">
        <v>0</v>
      </c>
      <c r="AG26" s="283">
        <v>7841</v>
      </c>
      <c r="AH26" s="283">
        <v>0</v>
      </c>
      <c r="AI26" s="283">
        <f t="shared" si="10"/>
        <v>0</v>
      </c>
      <c r="AJ26" s="283">
        <v>0</v>
      </c>
      <c r="AK26" s="283">
        <v>0</v>
      </c>
      <c r="AL26" s="283">
        <v>0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1001</v>
      </c>
      <c r="BD26" s="283">
        <f t="shared" si="16"/>
        <v>417</v>
      </c>
      <c r="BE26" s="283">
        <v>0</v>
      </c>
      <c r="BF26" s="283">
        <v>0</v>
      </c>
      <c r="BG26" s="283">
        <v>0</v>
      </c>
      <c r="BH26" s="283">
        <v>5</v>
      </c>
      <c r="BI26" s="283">
        <v>412</v>
      </c>
      <c r="BJ26" s="283">
        <v>0</v>
      </c>
      <c r="BK26" s="283">
        <f t="shared" si="18"/>
        <v>584</v>
      </c>
      <c r="BL26" s="283">
        <v>439</v>
      </c>
      <c r="BM26" s="283">
        <v>0</v>
      </c>
      <c r="BN26" s="283">
        <v>0</v>
      </c>
      <c r="BO26" s="283">
        <v>0</v>
      </c>
      <c r="BP26" s="283">
        <v>0</v>
      </c>
      <c r="BQ26" s="283">
        <v>145</v>
      </c>
      <c r="BR26" s="283">
        <f t="shared" si="41"/>
        <v>25620</v>
      </c>
      <c r="BS26" s="283">
        <f t="shared" si="42"/>
        <v>21273</v>
      </c>
      <c r="BT26" s="283">
        <f t="shared" si="43"/>
        <v>0</v>
      </c>
      <c r="BU26" s="283">
        <f t="shared" si="44"/>
        <v>0</v>
      </c>
      <c r="BV26" s="283">
        <f t="shared" si="45"/>
        <v>2044</v>
      </c>
      <c r="BW26" s="283">
        <f t="shared" si="46"/>
        <v>412</v>
      </c>
      <c r="BX26" s="283">
        <f t="shared" si="47"/>
        <v>1891</v>
      </c>
      <c r="BY26" s="283">
        <f t="shared" si="21"/>
        <v>25203</v>
      </c>
      <c r="BZ26" s="283">
        <f t="shared" si="22"/>
        <v>21273</v>
      </c>
      <c r="CA26" s="283">
        <f t="shared" si="23"/>
        <v>0</v>
      </c>
      <c r="CB26" s="283">
        <f t="shared" si="24"/>
        <v>0</v>
      </c>
      <c r="CC26" s="283">
        <f t="shared" si="25"/>
        <v>2039</v>
      </c>
      <c r="CD26" s="283">
        <f t="shared" si="26"/>
        <v>0</v>
      </c>
      <c r="CE26" s="283">
        <f t="shared" si="27"/>
        <v>1891</v>
      </c>
      <c r="CF26" s="283">
        <f t="shared" si="28"/>
        <v>417</v>
      </c>
      <c r="CG26" s="283">
        <f t="shared" si="48"/>
        <v>0</v>
      </c>
      <c r="CH26" s="283">
        <f t="shared" si="49"/>
        <v>0</v>
      </c>
      <c r="CI26" s="283">
        <f t="shared" si="50"/>
        <v>0</v>
      </c>
      <c r="CJ26" s="283">
        <f t="shared" si="51"/>
        <v>5</v>
      </c>
      <c r="CK26" s="283">
        <f t="shared" si="52"/>
        <v>412</v>
      </c>
      <c r="CL26" s="283">
        <f t="shared" si="53"/>
        <v>0</v>
      </c>
      <c r="CM26" s="283">
        <f t="shared" si="54"/>
        <v>8425</v>
      </c>
      <c r="CN26" s="283">
        <f t="shared" si="55"/>
        <v>8280</v>
      </c>
      <c r="CO26" s="283">
        <f t="shared" si="56"/>
        <v>0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145</v>
      </c>
      <c r="CT26" s="283">
        <f t="shared" si="31"/>
        <v>7841</v>
      </c>
      <c r="CU26" s="283">
        <f t="shared" si="32"/>
        <v>7841</v>
      </c>
      <c r="CV26" s="283">
        <f t="shared" si="33"/>
        <v>0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584</v>
      </c>
      <c r="DB26" s="283">
        <f t="shared" si="61"/>
        <v>439</v>
      </c>
      <c r="DC26" s="283">
        <f t="shared" si="62"/>
        <v>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145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51803</v>
      </c>
      <c r="E27" s="283">
        <f t="shared" si="1"/>
        <v>31932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26986</v>
      </c>
      <c r="K27" s="283">
        <v>0</v>
      </c>
      <c r="L27" s="283">
        <v>26986</v>
      </c>
      <c r="M27" s="283">
        <v>0</v>
      </c>
      <c r="N27" s="283">
        <f t="shared" si="4"/>
        <v>0</v>
      </c>
      <c r="O27" s="283">
        <v>0</v>
      </c>
      <c r="P27" s="283">
        <v>0</v>
      </c>
      <c r="Q27" s="283">
        <v>0</v>
      </c>
      <c r="R27" s="283">
        <f t="shared" si="5"/>
        <v>4314</v>
      </c>
      <c r="S27" s="283">
        <v>0</v>
      </c>
      <c r="T27" s="283">
        <v>4314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632</v>
      </c>
      <c r="AA27" s="283">
        <v>0</v>
      </c>
      <c r="AB27" s="283">
        <v>632</v>
      </c>
      <c r="AC27" s="283">
        <v>0</v>
      </c>
      <c r="AD27" s="283">
        <f t="shared" si="8"/>
        <v>15559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15256</v>
      </c>
      <c r="AJ27" s="283">
        <v>19</v>
      </c>
      <c r="AK27" s="283">
        <v>0</v>
      </c>
      <c r="AL27" s="283">
        <v>15237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92</v>
      </c>
      <c r="AR27" s="283">
        <v>0</v>
      </c>
      <c r="AS27" s="283">
        <v>0</v>
      </c>
      <c r="AT27" s="283">
        <v>92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211</v>
      </c>
      <c r="AZ27" s="283">
        <v>0</v>
      </c>
      <c r="BA27" s="283">
        <v>0</v>
      </c>
      <c r="BB27" s="283">
        <v>211</v>
      </c>
      <c r="BC27" s="283">
        <f t="shared" si="15"/>
        <v>4312</v>
      </c>
      <c r="BD27" s="283">
        <f t="shared" si="16"/>
        <v>1432</v>
      </c>
      <c r="BE27" s="283">
        <v>0</v>
      </c>
      <c r="BF27" s="283">
        <v>204</v>
      </c>
      <c r="BG27" s="283">
        <v>0</v>
      </c>
      <c r="BH27" s="283">
        <v>0</v>
      </c>
      <c r="BI27" s="283">
        <v>0</v>
      </c>
      <c r="BJ27" s="283">
        <v>1228</v>
      </c>
      <c r="BK27" s="283">
        <f t="shared" si="18"/>
        <v>2880</v>
      </c>
      <c r="BL27" s="283">
        <v>0</v>
      </c>
      <c r="BM27" s="283">
        <v>2587</v>
      </c>
      <c r="BN27" s="283">
        <v>0</v>
      </c>
      <c r="BO27" s="283">
        <v>1</v>
      </c>
      <c r="BP27" s="283">
        <v>0</v>
      </c>
      <c r="BQ27" s="283">
        <v>292</v>
      </c>
      <c r="BR27" s="283">
        <f t="shared" si="41"/>
        <v>33364</v>
      </c>
      <c r="BS27" s="283">
        <f t="shared" si="42"/>
        <v>0</v>
      </c>
      <c r="BT27" s="283">
        <f t="shared" si="43"/>
        <v>27190</v>
      </c>
      <c r="BU27" s="283">
        <f t="shared" si="44"/>
        <v>0</v>
      </c>
      <c r="BV27" s="283">
        <f t="shared" si="45"/>
        <v>4314</v>
      </c>
      <c r="BW27" s="283">
        <f t="shared" si="46"/>
        <v>0</v>
      </c>
      <c r="BX27" s="283">
        <f t="shared" si="47"/>
        <v>1860</v>
      </c>
      <c r="BY27" s="283">
        <f t="shared" si="21"/>
        <v>31932</v>
      </c>
      <c r="BZ27" s="283">
        <f t="shared" si="22"/>
        <v>0</v>
      </c>
      <c r="CA27" s="283">
        <f t="shared" si="23"/>
        <v>26986</v>
      </c>
      <c r="CB27" s="283">
        <f t="shared" si="24"/>
        <v>0</v>
      </c>
      <c r="CC27" s="283">
        <f t="shared" si="25"/>
        <v>4314</v>
      </c>
      <c r="CD27" s="283">
        <f t="shared" si="26"/>
        <v>0</v>
      </c>
      <c r="CE27" s="283">
        <f t="shared" si="27"/>
        <v>632</v>
      </c>
      <c r="CF27" s="283">
        <f t="shared" si="28"/>
        <v>1432</v>
      </c>
      <c r="CG27" s="283">
        <f t="shared" si="48"/>
        <v>0</v>
      </c>
      <c r="CH27" s="283">
        <f t="shared" si="49"/>
        <v>204</v>
      </c>
      <c r="CI27" s="283">
        <f t="shared" si="50"/>
        <v>0</v>
      </c>
      <c r="CJ27" s="283">
        <f t="shared" si="51"/>
        <v>0</v>
      </c>
      <c r="CK27" s="283">
        <f t="shared" si="52"/>
        <v>0</v>
      </c>
      <c r="CL27" s="283">
        <f t="shared" si="53"/>
        <v>1228</v>
      </c>
      <c r="CM27" s="283">
        <f t="shared" si="54"/>
        <v>18439</v>
      </c>
      <c r="CN27" s="283">
        <f t="shared" si="55"/>
        <v>0</v>
      </c>
      <c r="CO27" s="283">
        <f t="shared" si="56"/>
        <v>17843</v>
      </c>
      <c r="CP27" s="283">
        <f t="shared" si="57"/>
        <v>0</v>
      </c>
      <c r="CQ27" s="283">
        <f t="shared" si="58"/>
        <v>93</v>
      </c>
      <c r="CR27" s="283">
        <f t="shared" si="59"/>
        <v>0</v>
      </c>
      <c r="CS27" s="283">
        <f t="shared" si="60"/>
        <v>503</v>
      </c>
      <c r="CT27" s="283">
        <f t="shared" si="31"/>
        <v>15559</v>
      </c>
      <c r="CU27" s="283">
        <f t="shared" si="32"/>
        <v>0</v>
      </c>
      <c r="CV27" s="283">
        <f t="shared" si="33"/>
        <v>15256</v>
      </c>
      <c r="CW27" s="283">
        <f t="shared" si="34"/>
        <v>0</v>
      </c>
      <c r="CX27" s="283">
        <f t="shared" si="35"/>
        <v>92</v>
      </c>
      <c r="CY27" s="283">
        <f t="shared" si="36"/>
        <v>0</v>
      </c>
      <c r="CZ27" s="283">
        <f t="shared" si="37"/>
        <v>211</v>
      </c>
      <c r="DA27" s="283">
        <f t="shared" si="38"/>
        <v>2880</v>
      </c>
      <c r="DB27" s="283">
        <f t="shared" si="61"/>
        <v>0</v>
      </c>
      <c r="DC27" s="283">
        <f t="shared" si="62"/>
        <v>2587</v>
      </c>
      <c r="DD27" s="283">
        <f t="shared" si="63"/>
        <v>0</v>
      </c>
      <c r="DE27" s="283">
        <f t="shared" si="64"/>
        <v>1</v>
      </c>
      <c r="DF27" s="283">
        <f t="shared" si="65"/>
        <v>0</v>
      </c>
      <c r="DG27" s="283">
        <f t="shared" si="66"/>
        <v>292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41727</v>
      </c>
      <c r="E28" s="283">
        <f t="shared" si="1"/>
        <v>23633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21170</v>
      </c>
      <c r="K28" s="283">
        <v>0</v>
      </c>
      <c r="L28" s="283">
        <v>21170</v>
      </c>
      <c r="M28" s="283">
        <v>0</v>
      </c>
      <c r="N28" s="283">
        <f t="shared" si="4"/>
        <v>393</v>
      </c>
      <c r="O28" s="283">
        <v>393</v>
      </c>
      <c r="P28" s="283">
        <v>0</v>
      </c>
      <c r="Q28" s="283">
        <v>0</v>
      </c>
      <c r="R28" s="283">
        <f t="shared" si="5"/>
        <v>1259</v>
      </c>
      <c r="S28" s="283">
        <v>266</v>
      </c>
      <c r="T28" s="283">
        <v>993</v>
      </c>
      <c r="U28" s="283">
        <v>0</v>
      </c>
      <c r="V28" s="283">
        <f t="shared" si="6"/>
        <v>63</v>
      </c>
      <c r="W28" s="283">
        <v>63</v>
      </c>
      <c r="X28" s="283">
        <v>0</v>
      </c>
      <c r="Y28" s="283">
        <v>0</v>
      </c>
      <c r="Z28" s="283">
        <f t="shared" si="7"/>
        <v>748</v>
      </c>
      <c r="AA28" s="283">
        <v>748</v>
      </c>
      <c r="AB28" s="283">
        <v>0</v>
      </c>
      <c r="AC28" s="283">
        <v>0</v>
      </c>
      <c r="AD28" s="283">
        <f t="shared" si="8"/>
        <v>11558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11465</v>
      </c>
      <c r="AJ28" s="283">
        <v>0</v>
      </c>
      <c r="AK28" s="283">
        <v>0</v>
      </c>
      <c r="AL28" s="283">
        <v>11465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13</v>
      </c>
      <c r="AR28" s="283">
        <v>0</v>
      </c>
      <c r="AS28" s="283">
        <v>0</v>
      </c>
      <c r="AT28" s="283">
        <v>13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80</v>
      </c>
      <c r="AZ28" s="283">
        <v>0</v>
      </c>
      <c r="BA28" s="283">
        <v>0</v>
      </c>
      <c r="BB28" s="283">
        <v>80</v>
      </c>
      <c r="BC28" s="283">
        <f t="shared" si="15"/>
        <v>6536</v>
      </c>
      <c r="BD28" s="283">
        <f t="shared" si="16"/>
        <v>2443</v>
      </c>
      <c r="BE28" s="283">
        <v>0</v>
      </c>
      <c r="BF28" s="283">
        <v>0</v>
      </c>
      <c r="BG28" s="283">
        <v>0</v>
      </c>
      <c r="BH28" s="283">
        <v>190</v>
      </c>
      <c r="BI28" s="283">
        <v>0</v>
      </c>
      <c r="BJ28" s="283">
        <v>2253</v>
      </c>
      <c r="BK28" s="283">
        <f t="shared" si="18"/>
        <v>4093</v>
      </c>
      <c r="BL28" s="283">
        <v>0</v>
      </c>
      <c r="BM28" s="283">
        <v>408</v>
      </c>
      <c r="BN28" s="283">
        <v>0</v>
      </c>
      <c r="BO28" s="283">
        <v>9</v>
      </c>
      <c r="BP28" s="283">
        <v>0</v>
      </c>
      <c r="BQ28" s="283">
        <v>3676</v>
      </c>
      <c r="BR28" s="283">
        <f t="shared" si="41"/>
        <v>26076</v>
      </c>
      <c r="BS28" s="283">
        <f t="shared" si="42"/>
        <v>0</v>
      </c>
      <c r="BT28" s="283">
        <f t="shared" si="43"/>
        <v>21170</v>
      </c>
      <c r="BU28" s="283">
        <f t="shared" si="44"/>
        <v>393</v>
      </c>
      <c r="BV28" s="283">
        <f t="shared" si="45"/>
        <v>1449</v>
      </c>
      <c r="BW28" s="283">
        <f t="shared" si="46"/>
        <v>63</v>
      </c>
      <c r="BX28" s="283">
        <f t="shared" si="47"/>
        <v>3001</v>
      </c>
      <c r="BY28" s="283">
        <f t="shared" si="21"/>
        <v>23633</v>
      </c>
      <c r="BZ28" s="283">
        <f t="shared" si="22"/>
        <v>0</v>
      </c>
      <c r="CA28" s="283">
        <f t="shared" si="23"/>
        <v>21170</v>
      </c>
      <c r="CB28" s="283">
        <f t="shared" si="24"/>
        <v>393</v>
      </c>
      <c r="CC28" s="283">
        <f t="shared" si="25"/>
        <v>1259</v>
      </c>
      <c r="CD28" s="283">
        <f t="shared" si="26"/>
        <v>63</v>
      </c>
      <c r="CE28" s="283">
        <f t="shared" si="27"/>
        <v>748</v>
      </c>
      <c r="CF28" s="283">
        <f t="shared" si="28"/>
        <v>2443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190</v>
      </c>
      <c r="CK28" s="283">
        <f t="shared" si="52"/>
        <v>0</v>
      </c>
      <c r="CL28" s="283">
        <f t="shared" si="53"/>
        <v>2253</v>
      </c>
      <c r="CM28" s="283">
        <f t="shared" si="54"/>
        <v>15651</v>
      </c>
      <c r="CN28" s="283">
        <f t="shared" si="55"/>
        <v>0</v>
      </c>
      <c r="CO28" s="283">
        <f t="shared" si="56"/>
        <v>11873</v>
      </c>
      <c r="CP28" s="283">
        <f t="shared" si="57"/>
        <v>0</v>
      </c>
      <c r="CQ28" s="283">
        <f t="shared" si="58"/>
        <v>22</v>
      </c>
      <c r="CR28" s="283">
        <f t="shared" si="59"/>
        <v>0</v>
      </c>
      <c r="CS28" s="283">
        <f t="shared" si="60"/>
        <v>3756</v>
      </c>
      <c r="CT28" s="283">
        <f t="shared" si="31"/>
        <v>11558</v>
      </c>
      <c r="CU28" s="283">
        <f t="shared" si="32"/>
        <v>0</v>
      </c>
      <c r="CV28" s="283">
        <f t="shared" si="33"/>
        <v>11465</v>
      </c>
      <c r="CW28" s="283">
        <f t="shared" si="34"/>
        <v>0</v>
      </c>
      <c r="CX28" s="283">
        <f t="shared" si="35"/>
        <v>13</v>
      </c>
      <c r="CY28" s="283">
        <f t="shared" si="36"/>
        <v>0</v>
      </c>
      <c r="CZ28" s="283">
        <f t="shared" si="37"/>
        <v>80</v>
      </c>
      <c r="DA28" s="283">
        <f t="shared" si="38"/>
        <v>4093</v>
      </c>
      <c r="DB28" s="283">
        <f t="shared" si="61"/>
        <v>0</v>
      </c>
      <c r="DC28" s="283">
        <f t="shared" si="62"/>
        <v>408</v>
      </c>
      <c r="DD28" s="283">
        <f t="shared" si="63"/>
        <v>0</v>
      </c>
      <c r="DE28" s="283">
        <f t="shared" si="64"/>
        <v>9</v>
      </c>
      <c r="DF28" s="283">
        <f t="shared" si="65"/>
        <v>0</v>
      </c>
      <c r="DG28" s="283">
        <f t="shared" si="66"/>
        <v>3676</v>
      </c>
      <c r="DH28" s="283">
        <v>0</v>
      </c>
      <c r="DI28" s="283">
        <f t="shared" si="40"/>
        <v>3</v>
      </c>
      <c r="DJ28" s="283">
        <v>0</v>
      </c>
      <c r="DK28" s="283">
        <v>0</v>
      </c>
      <c r="DL28" s="283">
        <v>0</v>
      </c>
      <c r="DM28" s="283">
        <v>3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19941</v>
      </c>
      <c r="E29" s="283">
        <f t="shared" si="1"/>
        <v>14738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13598</v>
      </c>
      <c r="K29" s="283">
        <v>639</v>
      </c>
      <c r="L29" s="283">
        <v>12959</v>
      </c>
      <c r="M29" s="283">
        <v>0</v>
      </c>
      <c r="N29" s="283">
        <f t="shared" si="4"/>
        <v>557</v>
      </c>
      <c r="O29" s="283">
        <v>10</v>
      </c>
      <c r="P29" s="283">
        <v>547</v>
      </c>
      <c r="Q29" s="283">
        <v>0</v>
      </c>
      <c r="R29" s="283">
        <f t="shared" si="5"/>
        <v>570</v>
      </c>
      <c r="S29" s="283">
        <v>136</v>
      </c>
      <c r="T29" s="283">
        <v>434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13</v>
      </c>
      <c r="AA29" s="283">
        <v>7</v>
      </c>
      <c r="AB29" s="283">
        <v>6</v>
      </c>
      <c r="AC29" s="283">
        <v>0</v>
      </c>
      <c r="AD29" s="283">
        <f t="shared" si="8"/>
        <v>4631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4624</v>
      </c>
      <c r="AJ29" s="283">
        <v>0</v>
      </c>
      <c r="AK29" s="283">
        <v>0</v>
      </c>
      <c r="AL29" s="283">
        <v>4624</v>
      </c>
      <c r="AM29" s="283">
        <f t="shared" si="11"/>
        <v>6</v>
      </c>
      <c r="AN29" s="283">
        <v>0</v>
      </c>
      <c r="AO29" s="283">
        <v>0</v>
      </c>
      <c r="AP29" s="283">
        <v>6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1</v>
      </c>
      <c r="AZ29" s="283">
        <v>0</v>
      </c>
      <c r="BA29" s="283">
        <v>0</v>
      </c>
      <c r="BB29" s="283">
        <v>1</v>
      </c>
      <c r="BC29" s="283">
        <f t="shared" si="15"/>
        <v>572</v>
      </c>
      <c r="BD29" s="283">
        <f t="shared" si="16"/>
        <v>572</v>
      </c>
      <c r="BE29" s="283">
        <v>0</v>
      </c>
      <c r="BF29" s="283">
        <v>477</v>
      </c>
      <c r="BG29" s="283">
        <v>15</v>
      </c>
      <c r="BH29" s="283">
        <v>0</v>
      </c>
      <c r="BI29" s="283">
        <v>0</v>
      </c>
      <c r="BJ29" s="283">
        <v>80</v>
      </c>
      <c r="BK29" s="283">
        <f t="shared" si="18"/>
        <v>0</v>
      </c>
      <c r="BL29" s="283">
        <v>0</v>
      </c>
      <c r="BM29" s="283">
        <v>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15310</v>
      </c>
      <c r="BS29" s="283">
        <f t="shared" si="42"/>
        <v>0</v>
      </c>
      <c r="BT29" s="283">
        <f t="shared" si="43"/>
        <v>14075</v>
      </c>
      <c r="BU29" s="283">
        <f t="shared" si="44"/>
        <v>572</v>
      </c>
      <c r="BV29" s="283">
        <f t="shared" si="45"/>
        <v>570</v>
      </c>
      <c r="BW29" s="283">
        <f t="shared" si="46"/>
        <v>0</v>
      </c>
      <c r="BX29" s="283">
        <f t="shared" si="47"/>
        <v>93</v>
      </c>
      <c r="BY29" s="283">
        <f t="shared" si="21"/>
        <v>14738</v>
      </c>
      <c r="BZ29" s="283">
        <f t="shared" si="22"/>
        <v>0</v>
      </c>
      <c r="CA29" s="283">
        <f t="shared" si="23"/>
        <v>13598</v>
      </c>
      <c r="CB29" s="283">
        <f t="shared" si="24"/>
        <v>557</v>
      </c>
      <c r="CC29" s="283">
        <f t="shared" si="25"/>
        <v>570</v>
      </c>
      <c r="CD29" s="283">
        <f t="shared" si="26"/>
        <v>0</v>
      </c>
      <c r="CE29" s="283">
        <f t="shared" si="27"/>
        <v>13</v>
      </c>
      <c r="CF29" s="283">
        <f t="shared" si="28"/>
        <v>572</v>
      </c>
      <c r="CG29" s="283">
        <f t="shared" si="48"/>
        <v>0</v>
      </c>
      <c r="CH29" s="283">
        <f t="shared" si="49"/>
        <v>477</v>
      </c>
      <c r="CI29" s="283">
        <f t="shared" si="50"/>
        <v>15</v>
      </c>
      <c r="CJ29" s="283">
        <f t="shared" si="51"/>
        <v>0</v>
      </c>
      <c r="CK29" s="283">
        <f t="shared" si="52"/>
        <v>0</v>
      </c>
      <c r="CL29" s="283">
        <f t="shared" si="53"/>
        <v>80</v>
      </c>
      <c r="CM29" s="283">
        <f t="shared" si="54"/>
        <v>4631</v>
      </c>
      <c r="CN29" s="283">
        <f t="shared" si="55"/>
        <v>0</v>
      </c>
      <c r="CO29" s="283">
        <f t="shared" si="56"/>
        <v>4624</v>
      </c>
      <c r="CP29" s="283">
        <f t="shared" si="57"/>
        <v>6</v>
      </c>
      <c r="CQ29" s="283">
        <f t="shared" si="58"/>
        <v>0</v>
      </c>
      <c r="CR29" s="283">
        <f t="shared" si="59"/>
        <v>0</v>
      </c>
      <c r="CS29" s="283">
        <f t="shared" si="60"/>
        <v>1</v>
      </c>
      <c r="CT29" s="283">
        <f t="shared" si="31"/>
        <v>4631</v>
      </c>
      <c r="CU29" s="283">
        <f t="shared" si="32"/>
        <v>0</v>
      </c>
      <c r="CV29" s="283">
        <f t="shared" si="33"/>
        <v>4624</v>
      </c>
      <c r="CW29" s="283">
        <f t="shared" si="34"/>
        <v>6</v>
      </c>
      <c r="CX29" s="283">
        <f t="shared" si="35"/>
        <v>0</v>
      </c>
      <c r="CY29" s="283">
        <f t="shared" si="36"/>
        <v>0</v>
      </c>
      <c r="CZ29" s="283">
        <f t="shared" si="37"/>
        <v>1</v>
      </c>
      <c r="DA29" s="283">
        <f t="shared" si="38"/>
        <v>0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31811</v>
      </c>
      <c r="E30" s="283">
        <f t="shared" si="1"/>
        <v>24291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22035</v>
      </c>
      <c r="K30" s="283">
        <v>784</v>
      </c>
      <c r="L30" s="283">
        <v>21251</v>
      </c>
      <c r="M30" s="283">
        <v>0</v>
      </c>
      <c r="N30" s="283">
        <f t="shared" si="4"/>
        <v>703</v>
      </c>
      <c r="O30" s="283">
        <v>15</v>
      </c>
      <c r="P30" s="283">
        <v>688</v>
      </c>
      <c r="Q30" s="283">
        <v>0</v>
      </c>
      <c r="R30" s="283">
        <f t="shared" si="5"/>
        <v>667</v>
      </c>
      <c r="S30" s="283">
        <v>40</v>
      </c>
      <c r="T30" s="283">
        <v>627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886</v>
      </c>
      <c r="AA30" s="283">
        <v>119</v>
      </c>
      <c r="AB30" s="283">
        <v>767</v>
      </c>
      <c r="AC30" s="283">
        <v>0</v>
      </c>
      <c r="AD30" s="283">
        <f t="shared" si="8"/>
        <v>6776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6759</v>
      </c>
      <c r="AJ30" s="283">
        <v>0</v>
      </c>
      <c r="AK30" s="283">
        <v>0</v>
      </c>
      <c r="AL30" s="283">
        <v>6759</v>
      </c>
      <c r="AM30" s="283">
        <f t="shared" si="11"/>
        <v>6</v>
      </c>
      <c r="AN30" s="283">
        <v>0</v>
      </c>
      <c r="AO30" s="283">
        <v>0</v>
      </c>
      <c r="AP30" s="283">
        <v>6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11</v>
      </c>
      <c r="AZ30" s="283">
        <v>0</v>
      </c>
      <c r="BA30" s="283">
        <v>0</v>
      </c>
      <c r="BB30" s="283">
        <v>11</v>
      </c>
      <c r="BC30" s="283">
        <f t="shared" si="15"/>
        <v>744</v>
      </c>
      <c r="BD30" s="283">
        <f t="shared" si="16"/>
        <v>744</v>
      </c>
      <c r="BE30" s="283">
        <v>0</v>
      </c>
      <c r="BF30" s="283">
        <v>656</v>
      </c>
      <c r="BG30" s="283">
        <v>17</v>
      </c>
      <c r="BH30" s="283">
        <v>0</v>
      </c>
      <c r="BI30" s="283">
        <v>0</v>
      </c>
      <c r="BJ30" s="283">
        <v>71</v>
      </c>
      <c r="BK30" s="283">
        <f t="shared" si="18"/>
        <v>0</v>
      </c>
      <c r="BL30" s="283">
        <v>0</v>
      </c>
      <c r="BM30" s="283">
        <v>0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25035</v>
      </c>
      <c r="BS30" s="283">
        <f t="shared" si="42"/>
        <v>0</v>
      </c>
      <c r="BT30" s="283">
        <f t="shared" si="43"/>
        <v>22691</v>
      </c>
      <c r="BU30" s="283">
        <f t="shared" si="44"/>
        <v>720</v>
      </c>
      <c r="BV30" s="283">
        <f t="shared" si="45"/>
        <v>667</v>
      </c>
      <c r="BW30" s="283">
        <f t="shared" si="46"/>
        <v>0</v>
      </c>
      <c r="BX30" s="283">
        <f t="shared" si="47"/>
        <v>957</v>
      </c>
      <c r="BY30" s="283">
        <f t="shared" si="21"/>
        <v>24291</v>
      </c>
      <c r="BZ30" s="283">
        <f t="shared" si="22"/>
        <v>0</v>
      </c>
      <c r="CA30" s="283">
        <f t="shared" si="23"/>
        <v>22035</v>
      </c>
      <c r="CB30" s="283">
        <f t="shared" si="24"/>
        <v>703</v>
      </c>
      <c r="CC30" s="283">
        <f t="shared" si="25"/>
        <v>667</v>
      </c>
      <c r="CD30" s="283">
        <f t="shared" si="26"/>
        <v>0</v>
      </c>
      <c r="CE30" s="283">
        <f t="shared" si="27"/>
        <v>886</v>
      </c>
      <c r="CF30" s="283">
        <f t="shared" si="28"/>
        <v>744</v>
      </c>
      <c r="CG30" s="283">
        <f t="shared" si="48"/>
        <v>0</v>
      </c>
      <c r="CH30" s="283">
        <f t="shared" si="49"/>
        <v>656</v>
      </c>
      <c r="CI30" s="283">
        <f t="shared" si="50"/>
        <v>17</v>
      </c>
      <c r="CJ30" s="283">
        <f t="shared" si="51"/>
        <v>0</v>
      </c>
      <c r="CK30" s="283">
        <f t="shared" si="52"/>
        <v>0</v>
      </c>
      <c r="CL30" s="283">
        <f t="shared" si="53"/>
        <v>71</v>
      </c>
      <c r="CM30" s="283">
        <f t="shared" si="54"/>
        <v>6776</v>
      </c>
      <c r="CN30" s="283">
        <f t="shared" si="55"/>
        <v>0</v>
      </c>
      <c r="CO30" s="283">
        <f t="shared" si="56"/>
        <v>6759</v>
      </c>
      <c r="CP30" s="283">
        <f t="shared" si="57"/>
        <v>6</v>
      </c>
      <c r="CQ30" s="283">
        <f t="shared" si="58"/>
        <v>0</v>
      </c>
      <c r="CR30" s="283">
        <f t="shared" si="59"/>
        <v>0</v>
      </c>
      <c r="CS30" s="283">
        <f t="shared" si="60"/>
        <v>11</v>
      </c>
      <c r="CT30" s="283">
        <f t="shared" si="31"/>
        <v>6776</v>
      </c>
      <c r="CU30" s="283">
        <f t="shared" si="32"/>
        <v>0</v>
      </c>
      <c r="CV30" s="283">
        <f t="shared" si="33"/>
        <v>6759</v>
      </c>
      <c r="CW30" s="283">
        <f t="shared" si="34"/>
        <v>6</v>
      </c>
      <c r="CX30" s="283">
        <f t="shared" si="35"/>
        <v>0</v>
      </c>
      <c r="CY30" s="283">
        <f t="shared" si="36"/>
        <v>0</v>
      </c>
      <c r="CZ30" s="283">
        <f t="shared" si="37"/>
        <v>11</v>
      </c>
      <c r="DA30" s="283">
        <f t="shared" si="38"/>
        <v>0</v>
      </c>
      <c r="DB30" s="283">
        <f t="shared" si="61"/>
        <v>0</v>
      </c>
      <c r="DC30" s="283">
        <f t="shared" si="62"/>
        <v>0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38959</v>
      </c>
      <c r="E31" s="283">
        <f t="shared" si="1"/>
        <v>21613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17173</v>
      </c>
      <c r="K31" s="283">
        <v>2473</v>
      </c>
      <c r="L31" s="283">
        <v>14700</v>
      </c>
      <c r="M31" s="283">
        <v>0</v>
      </c>
      <c r="N31" s="283">
        <f t="shared" si="4"/>
        <v>541</v>
      </c>
      <c r="O31" s="283">
        <v>195</v>
      </c>
      <c r="P31" s="283">
        <v>346</v>
      </c>
      <c r="Q31" s="283">
        <v>0</v>
      </c>
      <c r="R31" s="283">
        <f t="shared" si="5"/>
        <v>3585</v>
      </c>
      <c r="S31" s="283">
        <v>776</v>
      </c>
      <c r="T31" s="283">
        <v>2809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314</v>
      </c>
      <c r="AA31" s="283">
        <v>314</v>
      </c>
      <c r="AB31" s="283">
        <v>0</v>
      </c>
      <c r="AC31" s="283">
        <v>0</v>
      </c>
      <c r="AD31" s="283">
        <f t="shared" si="8"/>
        <v>15225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14699</v>
      </c>
      <c r="AJ31" s="283">
        <v>0</v>
      </c>
      <c r="AK31" s="283">
        <v>0</v>
      </c>
      <c r="AL31" s="283">
        <v>14699</v>
      </c>
      <c r="AM31" s="283">
        <f t="shared" si="11"/>
        <v>477</v>
      </c>
      <c r="AN31" s="283">
        <v>0</v>
      </c>
      <c r="AO31" s="283">
        <v>0</v>
      </c>
      <c r="AP31" s="283">
        <v>477</v>
      </c>
      <c r="AQ31" s="283">
        <f t="shared" si="12"/>
        <v>49</v>
      </c>
      <c r="AR31" s="283">
        <v>0</v>
      </c>
      <c r="AS31" s="283">
        <v>0</v>
      </c>
      <c r="AT31" s="283">
        <v>49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2121</v>
      </c>
      <c r="BD31" s="283">
        <f t="shared" si="16"/>
        <v>1113</v>
      </c>
      <c r="BE31" s="283">
        <v>0</v>
      </c>
      <c r="BF31" s="283">
        <v>984</v>
      </c>
      <c r="BG31" s="283">
        <v>0</v>
      </c>
      <c r="BH31" s="283">
        <v>93</v>
      </c>
      <c r="BI31" s="283">
        <v>0</v>
      </c>
      <c r="BJ31" s="283">
        <v>36</v>
      </c>
      <c r="BK31" s="283">
        <f t="shared" si="18"/>
        <v>1008</v>
      </c>
      <c r="BL31" s="283">
        <v>0</v>
      </c>
      <c r="BM31" s="283">
        <v>974</v>
      </c>
      <c r="BN31" s="283">
        <v>32</v>
      </c>
      <c r="BO31" s="283">
        <v>2</v>
      </c>
      <c r="BP31" s="283">
        <v>0</v>
      </c>
      <c r="BQ31" s="283">
        <v>0</v>
      </c>
      <c r="BR31" s="283">
        <f t="shared" si="41"/>
        <v>22726</v>
      </c>
      <c r="BS31" s="283">
        <f t="shared" si="42"/>
        <v>0</v>
      </c>
      <c r="BT31" s="283">
        <f t="shared" si="43"/>
        <v>18157</v>
      </c>
      <c r="BU31" s="283">
        <f t="shared" si="44"/>
        <v>541</v>
      </c>
      <c r="BV31" s="283">
        <f t="shared" si="45"/>
        <v>3678</v>
      </c>
      <c r="BW31" s="283">
        <f t="shared" si="46"/>
        <v>0</v>
      </c>
      <c r="BX31" s="283">
        <f t="shared" si="47"/>
        <v>350</v>
      </c>
      <c r="BY31" s="283">
        <f t="shared" si="21"/>
        <v>21613</v>
      </c>
      <c r="BZ31" s="283">
        <f t="shared" si="22"/>
        <v>0</v>
      </c>
      <c r="CA31" s="283">
        <f t="shared" si="23"/>
        <v>17173</v>
      </c>
      <c r="CB31" s="283">
        <f t="shared" si="24"/>
        <v>541</v>
      </c>
      <c r="CC31" s="283">
        <f t="shared" si="25"/>
        <v>3585</v>
      </c>
      <c r="CD31" s="283">
        <f t="shared" si="26"/>
        <v>0</v>
      </c>
      <c r="CE31" s="283">
        <f t="shared" si="27"/>
        <v>314</v>
      </c>
      <c r="CF31" s="283">
        <f t="shared" si="28"/>
        <v>1113</v>
      </c>
      <c r="CG31" s="283">
        <f t="shared" si="48"/>
        <v>0</v>
      </c>
      <c r="CH31" s="283">
        <f t="shared" si="49"/>
        <v>984</v>
      </c>
      <c r="CI31" s="283">
        <f t="shared" si="50"/>
        <v>0</v>
      </c>
      <c r="CJ31" s="283">
        <f t="shared" si="51"/>
        <v>93</v>
      </c>
      <c r="CK31" s="283">
        <f t="shared" si="52"/>
        <v>0</v>
      </c>
      <c r="CL31" s="283">
        <f t="shared" si="53"/>
        <v>36</v>
      </c>
      <c r="CM31" s="283">
        <f t="shared" si="54"/>
        <v>16233</v>
      </c>
      <c r="CN31" s="283">
        <f t="shared" si="55"/>
        <v>0</v>
      </c>
      <c r="CO31" s="283">
        <f t="shared" si="56"/>
        <v>15673</v>
      </c>
      <c r="CP31" s="283">
        <f t="shared" si="57"/>
        <v>509</v>
      </c>
      <c r="CQ31" s="283">
        <f t="shared" si="58"/>
        <v>51</v>
      </c>
      <c r="CR31" s="283">
        <f t="shared" si="59"/>
        <v>0</v>
      </c>
      <c r="CS31" s="283">
        <f t="shared" si="60"/>
        <v>0</v>
      </c>
      <c r="CT31" s="283">
        <f t="shared" si="31"/>
        <v>15225</v>
      </c>
      <c r="CU31" s="283">
        <f t="shared" si="32"/>
        <v>0</v>
      </c>
      <c r="CV31" s="283">
        <f t="shared" si="33"/>
        <v>14699</v>
      </c>
      <c r="CW31" s="283">
        <f t="shared" si="34"/>
        <v>477</v>
      </c>
      <c r="CX31" s="283">
        <f t="shared" si="35"/>
        <v>49</v>
      </c>
      <c r="CY31" s="283">
        <f t="shared" si="36"/>
        <v>0</v>
      </c>
      <c r="CZ31" s="283">
        <f t="shared" si="37"/>
        <v>0</v>
      </c>
      <c r="DA31" s="283">
        <f t="shared" si="38"/>
        <v>1008</v>
      </c>
      <c r="DB31" s="283">
        <f t="shared" si="61"/>
        <v>0</v>
      </c>
      <c r="DC31" s="283">
        <f t="shared" si="62"/>
        <v>974</v>
      </c>
      <c r="DD31" s="283">
        <f t="shared" si="63"/>
        <v>32</v>
      </c>
      <c r="DE31" s="283">
        <f t="shared" si="64"/>
        <v>2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28101</v>
      </c>
      <c r="E32" s="283">
        <f t="shared" si="1"/>
        <v>15842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12784</v>
      </c>
      <c r="K32" s="283">
        <v>3996</v>
      </c>
      <c r="L32" s="283">
        <v>8788</v>
      </c>
      <c r="M32" s="283">
        <v>0</v>
      </c>
      <c r="N32" s="283">
        <f t="shared" si="4"/>
        <v>1558</v>
      </c>
      <c r="O32" s="283">
        <v>502</v>
      </c>
      <c r="P32" s="283">
        <v>1056</v>
      </c>
      <c r="Q32" s="283">
        <v>0</v>
      </c>
      <c r="R32" s="283">
        <f t="shared" si="5"/>
        <v>1500</v>
      </c>
      <c r="S32" s="283">
        <v>740</v>
      </c>
      <c r="T32" s="283">
        <v>760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0</v>
      </c>
      <c r="AA32" s="283">
        <v>0</v>
      </c>
      <c r="AB32" s="283">
        <v>0</v>
      </c>
      <c r="AC32" s="283">
        <v>0</v>
      </c>
      <c r="AD32" s="283">
        <f t="shared" si="8"/>
        <v>9560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9527</v>
      </c>
      <c r="AJ32" s="283">
        <v>28</v>
      </c>
      <c r="AK32" s="283">
        <v>0</v>
      </c>
      <c r="AL32" s="283">
        <v>9499</v>
      </c>
      <c r="AM32" s="283">
        <f t="shared" si="11"/>
        <v>33</v>
      </c>
      <c r="AN32" s="283">
        <v>33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2699</v>
      </c>
      <c r="BD32" s="283">
        <f t="shared" si="16"/>
        <v>0</v>
      </c>
      <c r="BE32" s="283">
        <v>0</v>
      </c>
      <c r="BF32" s="283"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f t="shared" si="18"/>
        <v>2699</v>
      </c>
      <c r="BL32" s="283">
        <v>0</v>
      </c>
      <c r="BM32" s="283">
        <v>2316</v>
      </c>
      <c r="BN32" s="283">
        <v>13</v>
      </c>
      <c r="BO32" s="283">
        <v>370</v>
      </c>
      <c r="BP32" s="283">
        <v>0</v>
      </c>
      <c r="BQ32" s="283">
        <v>0</v>
      </c>
      <c r="BR32" s="283">
        <f t="shared" si="41"/>
        <v>15842</v>
      </c>
      <c r="BS32" s="283">
        <f t="shared" si="42"/>
        <v>0</v>
      </c>
      <c r="BT32" s="283">
        <f t="shared" si="43"/>
        <v>12784</v>
      </c>
      <c r="BU32" s="283">
        <f t="shared" si="44"/>
        <v>1558</v>
      </c>
      <c r="BV32" s="283">
        <f t="shared" si="45"/>
        <v>1500</v>
      </c>
      <c r="BW32" s="283">
        <f t="shared" si="46"/>
        <v>0</v>
      </c>
      <c r="BX32" s="283">
        <f t="shared" si="47"/>
        <v>0</v>
      </c>
      <c r="BY32" s="283">
        <f t="shared" si="21"/>
        <v>15842</v>
      </c>
      <c r="BZ32" s="283">
        <f t="shared" si="22"/>
        <v>0</v>
      </c>
      <c r="CA32" s="283">
        <f t="shared" si="23"/>
        <v>12784</v>
      </c>
      <c r="CB32" s="283">
        <f t="shared" si="24"/>
        <v>1558</v>
      </c>
      <c r="CC32" s="283">
        <f t="shared" si="25"/>
        <v>1500</v>
      </c>
      <c r="CD32" s="283">
        <f t="shared" si="26"/>
        <v>0</v>
      </c>
      <c r="CE32" s="283">
        <f t="shared" si="27"/>
        <v>0</v>
      </c>
      <c r="CF32" s="283">
        <f t="shared" si="28"/>
        <v>0</v>
      </c>
      <c r="CG32" s="283">
        <f t="shared" si="48"/>
        <v>0</v>
      </c>
      <c r="CH32" s="283">
        <f t="shared" si="49"/>
        <v>0</v>
      </c>
      <c r="CI32" s="283">
        <f t="shared" si="50"/>
        <v>0</v>
      </c>
      <c r="CJ32" s="283">
        <f t="shared" si="51"/>
        <v>0</v>
      </c>
      <c r="CK32" s="283">
        <f t="shared" si="52"/>
        <v>0</v>
      </c>
      <c r="CL32" s="283">
        <f t="shared" si="53"/>
        <v>0</v>
      </c>
      <c r="CM32" s="283">
        <f t="shared" si="54"/>
        <v>12259</v>
      </c>
      <c r="CN32" s="283">
        <f t="shared" si="55"/>
        <v>0</v>
      </c>
      <c r="CO32" s="283">
        <f t="shared" si="56"/>
        <v>11843</v>
      </c>
      <c r="CP32" s="283">
        <f t="shared" si="57"/>
        <v>46</v>
      </c>
      <c r="CQ32" s="283">
        <f t="shared" si="58"/>
        <v>370</v>
      </c>
      <c r="CR32" s="283">
        <f t="shared" si="59"/>
        <v>0</v>
      </c>
      <c r="CS32" s="283">
        <f t="shared" si="60"/>
        <v>0</v>
      </c>
      <c r="CT32" s="283">
        <f t="shared" si="31"/>
        <v>9560</v>
      </c>
      <c r="CU32" s="283">
        <f t="shared" si="32"/>
        <v>0</v>
      </c>
      <c r="CV32" s="283">
        <f t="shared" si="33"/>
        <v>9527</v>
      </c>
      <c r="CW32" s="283">
        <f t="shared" si="34"/>
        <v>33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2699</v>
      </c>
      <c r="DB32" s="283">
        <f t="shared" si="61"/>
        <v>0</v>
      </c>
      <c r="DC32" s="283">
        <f t="shared" si="62"/>
        <v>2316</v>
      </c>
      <c r="DD32" s="283">
        <f t="shared" si="63"/>
        <v>13</v>
      </c>
      <c r="DE32" s="283">
        <f t="shared" si="64"/>
        <v>370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14022</v>
      </c>
      <c r="E33" s="283">
        <f t="shared" si="1"/>
        <v>8711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7387</v>
      </c>
      <c r="K33" s="283">
        <v>0</v>
      </c>
      <c r="L33" s="283">
        <v>7387</v>
      </c>
      <c r="M33" s="283">
        <v>0</v>
      </c>
      <c r="N33" s="283">
        <f t="shared" si="4"/>
        <v>0</v>
      </c>
      <c r="O33" s="283">
        <v>0</v>
      </c>
      <c r="P33" s="283">
        <v>0</v>
      </c>
      <c r="Q33" s="283">
        <v>0</v>
      </c>
      <c r="R33" s="283">
        <f t="shared" si="5"/>
        <v>1182</v>
      </c>
      <c r="S33" s="283">
        <v>0</v>
      </c>
      <c r="T33" s="283">
        <v>1182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142</v>
      </c>
      <c r="AA33" s="283">
        <v>0</v>
      </c>
      <c r="AB33" s="283">
        <v>142</v>
      </c>
      <c r="AC33" s="283">
        <v>0</v>
      </c>
      <c r="AD33" s="283">
        <f t="shared" si="8"/>
        <v>4119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3893</v>
      </c>
      <c r="AJ33" s="283">
        <v>0</v>
      </c>
      <c r="AK33" s="283">
        <v>0</v>
      </c>
      <c r="AL33" s="283">
        <v>3893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226</v>
      </c>
      <c r="AZ33" s="283">
        <v>0</v>
      </c>
      <c r="BA33" s="283">
        <v>0</v>
      </c>
      <c r="BB33" s="283">
        <v>226</v>
      </c>
      <c r="BC33" s="283">
        <f t="shared" si="15"/>
        <v>1192</v>
      </c>
      <c r="BD33" s="283">
        <f t="shared" si="16"/>
        <v>666</v>
      </c>
      <c r="BE33" s="283">
        <v>0</v>
      </c>
      <c r="BF33" s="283">
        <v>227</v>
      </c>
      <c r="BG33" s="283">
        <v>0</v>
      </c>
      <c r="BH33" s="283">
        <v>1</v>
      </c>
      <c r="BI33" s="283">
        <v>0</v>
      </c>
      <c r="BJ33" s="283">
        <v>438</v>
      </c>
      <c r="BK33" s="283">
        <f t="shared" si="18"/>
        <v>526</v>
      </c>
      <c r="BL33" s="283">
        <v>0</v>
      </c>
      <c r="BM33" s="283">
        <v>487</v>
      </c>
      <c r="BN33" s="283">
        <v>0</v>
      </c>
      <c r="BO33" s="283">
        <v>0</v>
      </c>
      <c r="BP33" s="283">
        <v>0</v>
      </c>
      <c r="BQ33" s="283">
        <v>39</v>
      </c>
      <c r="BR33" s="283">
        <f t="shared" si="41"/>
        <v>9377</v>
      </c>
      <c r="BS33" s="283">
        <f t="shared" si="42"/>
        <v>0</v>
      </c>
      <c r="BT33" s="283">
        <f t="shared" si="43"/>
        <v>7614</v>
      </c>
      <c r="BU33" s="283">
        <f t="shared" si="44"/>
        <v>0</v>
      </c>
      <c r="BV33" s="283">
        <f t="shared" si="45"/>
        <v>1183</v>
      </c>
      <c r="BW33" s="283">
        <f t="shared" si="46"/>
        <v>0</v>
      </c>
      <c r="BX33" s="283">
        <f t="shared" si="47"/>
        <v>580</v>
      </c>
      <c r="BY33" s="283">
        <f t="shared" si="21"/>
        <v>8711</v>
      </c>
      <c r="BZ33" s="283">
        <f t="shared" si="22"/>
        <v>0</v>
      </c>
      <c r="CA33" s="283">
        <f t="shared" si="23"/>
        <v>7387</v>
      </c>
      <c r="CB33" s="283">
        <f t="shared" si="24"/>
        <v>0</v>
      </c>
      <c r="CC33" s="283">
        <f t="shared" si="25"/>
        <v>1182</v>
      </c>
      <c r="CD33" s="283">
        <f t="shared" si="26"/>
        <v>0</v>
      </c>
      <c r="CE33" s="283">
        <f t="shared" si="27"/>
        <v>142</v>
      </c>
      <c r="CF33" s="283">
        <f t="shared" si="28"/>
        <v>666</v>
      </c>
      <c r="CG33" s="283">
        <f t="shared" si="48"/>
        <v>0</v>
      </c>
      <c r="CH33" s="283">
        <f t="shared" si="49"/>
        <v>227</v>
      </c>
      <c r="CI33" s="283">
        <f t="shared" si="50"/>
        <v>0</v>
      </c>
      <c r="CJ33" s="283">
        <f t="shared" si="51"/>
        <v>1</v>
      </c>
      <c r="CK33" s="283">
        <f t="shared" si="52"/>
        <v>0</v>
      </c>
      <c r="CL33" s="283">
        <f t="shared" si="53"/>
        <v>438</v>
      </c>
      <c r="CM33" s="283">
        <f t="shared" si="54"/>
        <v>4645</v>
      </c>
      <c r="CN33" s="283">
        <f t="shared" si="55"/>
        <v>0</v>
      </c>
      <c r="CO33" s="283">
        <f t="shared" si="56"/>
        <v>4380</v>
      </c>
      <c r="CP33" s="283">
        <f t="shared" si="57"/>
        <v>0</v>
      </c>
      <c r="CQ33" s="283">
        <f t="shared" si="58"/>
        <v>0</v>
      </c>
      <c r="CR33" s="283">
        <f t="shared" si="59"/>
        <v>0</v>
      </c>
      <c r="CS33" s="283">
        <f t="shared" si="60"/>
        <v>265</v>
      </c>
      <c r="CT33" s="283">
        <f t="shared" si="31"/>
        <v>4119</v>
      </c>
      <c r="CU33" s="283">
        <f t="shared" si="32"/>
        <v>0</v>
      </c>
      <c r="CV33" s="283">
        <f t="shared" si="33"/>
        <v>3893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226</v>
      </c>
      <c r="DA33" s="283">
        <f t="shared" si="38"/>
        <v>526</v>
      </c>
      <c r="DB33" s="283">
        <f t="shared" si="61"/>
        <v>0</v>
      </c>
      <c r="DC33" s="283">
        <f t="shared" si="62"/>
        <v>487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39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22092</v>
      </c>
      <c r="E34" s="283">
        <f t="shared" si="1"/>
        <v>12876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10522</v>
      </c>
      <c r="K34" s="283">
        <v>553</v>
      </c>
      <c r="L34" s="283">
        <v>9969</v>
      </c>
      <c r="M34" s="283">
        <v>0</v>
      </c>
      <c r="N34" s="283">
        <f t="shared" si="4"/>
        <v>356</v>
      </c>
      <c r="O34" s="283">
        <v>17</v>
      </c>
      <c r="P34" s="283">
        <v>339</v>
      </c>
      <c r="Q34" s="283">
        <v>0</v>
      </c>
      <c r="R34" s="283">
        <f t="shared" si="5"/>
        <v>559</v>
      </c>
      <c r="S34" s="283">
        <v>93</v>
      </c>
      <c r="T34" s="283">
        <v>466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1439</v>
      </c>
      <c r="AA34" s="283">
        <v>110</v>
      </c>
      <c r="AB34" s="283">
        <v>1329</v>
      </c>
      <c r="AC34" s="283">
        <v>0</v>
      </c>
      <c r="AD34" s="283">
        <f t="shared" si="8"/>
        <v>8665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8536</v>
      </c>
      <c r="AJ34" s="283">
        <v>0</v>
      </c>
      <c r="AK34" s="283">
        <v>0</v>
      </c>
      <c r="AL34" s="283">
        <v>8536</v>
      </c>
      <c r="AM34" s="283">
        <f t="shared" si="11"/>
        <v>3</v>
      </c>
      <c r="AN34" s="283">
        <v>0</v>
      </c>
      <c r="AO34" s="283">
        <v>0</v>
      </c>
      <c r="AP34" s="283">
        <v>3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126</v>
      </c>
      <c r="AZ34" s="283">
        <v>0</v>
      </c>
      <c r="BA34" s="283">
        <v>0</v>
      </c>
      <c r="BB34" s="283">
        <v>126</v>
      </c>
      <c r="BC34" s="283">
        <f t="shared" si="15"/>
        <v>551</v>
      </c>
      <c r="BD34" s="283">
        <f t="shared" si="16"/>
        <v>551</v>
      </c>
      <c r="BE34" s="283">
        <v>0</v>
      </c>
      <c r="BF34" s="283">
        <v>502</v>
      </c>
      <c r="BG34" s="283">
        <v>8</v>
      </c>
      <c r="BH34" s="283">
        <v>0</v>
      </c>
      <c r="BI34" s="283">
        <v>0</v>
      </c>
      <c r="BJ34" s="283">
        <v>41</v>
      </c>
      <c r="BK34" s="283">
        <f t="shared" si="18"/>
        <v>0</v>
      </c>
      <c r="BL34" s="283">
        <v>0</v>
      </c>
      <c r="BM34" s="283">
        <v>0</v>
      </c>
      <c r="BN34" s="283">
        <v>0</v>
      </c>
      <c r="BO34" s="283">
        <v>0</v>
      </c>
      <c r="BP34" s="283">
        <v>0</v>
      </c>
      <c r="BQ34" s="283">
        <v>0</v>
      </c>
      <c r="BR34" s="283">
        <f t="shared" si="41"/>
        <v>13427</v>
      </c>
      <c r="BS34" s="283">
        <f t="shared" si="42"/>
        <v>0</v>
      </c>
      <c r="BT34" s="283">
        <f t="shared" si="43"/>
        <v>11024</v>
      </c>
      <c r="BU34" s="283">
        <f t="shared" si="44"/>
        <v>364</v>
      </c>
      <c r="BV34" s="283">
        <f t="shared" si="45"/>
        <v>559</v>
      </c>
      <c r="BW34" s="283">
        <f t="shared" si="46"/>
        <v>0</v>
      </c>
      <c r="BX34" s="283">
        <f t="shared" si="47"/>
        <v>1480</v>
      </c>
      <c r="BY34" s="283">
        <f t="shared" si="21"/>
        <v>12876</v>
      </c>
      <c r="BZ34" s="283">
        <f t="shared" si="22"/>
        <v>0</v>
      </c>
      <c r="CA34" s="283">
        <f t="shared" si="23"/>
        <v>10522</v>
      </c>
      <c r="CB34" s="283">
        <f t="shared" si="24"/>
        <v>356</v>
      </c>
      <c r="CC34" s="283">
        <f t="shared" si="25"/>
        <v>559</v>
      </c>
      <c r="CD34" s="283">
        <f t="shared" si="26"/>
        <v>0</v>
      </c>
      <c r="CE34" s="283">
        <f t="shared" si="27"/>
        <v>1439</v>
      </c>
      <c r="CF34" s="283">
        <f t="shared" si="28"/>
        <v>551</v>
      </c>
      <c r="CG34" s="283">
        <f t="shared" si="48"/>
        <v>0</v>
      </c>
      <c r="CH34" s="283">
        <f t="shared" si="49"/>
        <v>502</v>
      </c>
      <c r="CI34" s="283">
        <f t="shared" si="50"/>
        <v>8</v>
      </c>
      <c r="CJ34" s="283">
        <f t="shared" si="51"/>
        <v>0</v>
      </c>
      <c r="CK34" s="283">
        <f t="shared" si="52"/>
        <v>0</v>
      </c>
      <c r="CL34" s="283">
        <f t="shared" si="53"/>
        <v>41</v>
      </c>
      <c r="CM34" s="283">
        <f t="shared" si="54"/>
        <v>8665</v>
      </c>
      <c r="CN34" s="283">
        <f t="shared" si="55"/>
        <v>0</v>
      </c>
      <c r="CO34" s="283">
        <f t="shared" si="56"/>
        <v>8536</v>
      </c>
      <c r="CP34" s="283">
        <f t="shared" si="57"/>
        <v>3</v>
      </c>
      <c r="CQ34" s="283">
        <f t="shared" si="58"/>
        <v>0</v>
      </c>
      <c r="CR34" s="283">
        <f t="shared" si="59"/>
        <v>0</v>
      </c>
      <c r="CS34" s="283">
        <f t="shared" si="60"/>
        <v>126</v>
      </c>
      <c r="CT34" s="283">
        <f t="shared" si="31"/>
        <v>8665</v>
      </c>
      <c r="CU34" s="283">
        <f t="shared" si="32"/>
        <v>0</v>
      </c>
      <c r="CV34" s="283">
        <f t="shared" si="33"/>
        <v>8536</v>
      </c>
      <c r="CW34" s="283">
        <f t="shared" si="34"/>
        <v>3</v>
      </c>
      <c r="CX34" s="283">
        <f t="shared" si="35"/>
        <v>0</v>
      </c>
      <c r="CY34" s="283">
        <f t="shared" si="36"/>
        <v>0</v>
      </c>
      <c r="CZ34" s="283">
        <f t="shared" si="37"/>
        <v>126</v>
      </c>
      <c r="DA34" s="283">
        <f t="shared" si="38"/>
        <v>0</v>
      </c>
      <c r="DB34" s="283">
        <f t="shared" si="61"/>
        <v>0</v>
      </c>
      <c r="DC34" s="283">
        <f t="shared" si="62"/>
        <v>0</v>
      </c>
      <c r="DD34" s="283">
        <f t="shared" si="63"/>
        <v>0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165481</v>
      </c>
      <c r="E35" s="283">
        <f t="shared" si="1"/>
        <v>94660</v>
      </c>
      <c r="F35" s="283">
        <f t="shared" si="2"/>
        <v>83196</v>
      </c>
      <c r="G35" s="283">
        <v>11263</v>
      </c>
      <c r="H35" s="283">
        <v>71933</v>
      </c>
      <c r="I35" s="283">
        <v>0</v>
      </c>
      <c r="J35" s="283">
        <f t="shared" si="3"/>
        <v>0</v>
      </c>
      <c r="K35" s="283">
        <v>0</v>
      </c>
      <c r="L35" s="283">
        <v>0</v>
      </c>
      <c r="M35" s="283">
        <v>0</v>
      </c>
      <c r="N35" s="283">
        <f t="shared" si="4"/>
        <v>0</v>
      </c>
      <c r="O35" s="283">
        <v>0</v>
      </c>
      <c r="P35" s="283">
        <v>0</v>
      </c>
      <c r="Q35" s="283">
        <v>0</v>
      </c>
      <c r="R35" s="283">
        <f t="shared" si="5"/>
        <v>6950</v>
      </c>
      <c r="S35" s="283">
        <v>4381</v>
      </c>
      <c r="T35" s="283">
        <v>2569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4514</v>
      </c>
      <c r="AA35" s="283">
        <v>2547</v>
      </c>
      <c r="AB35" s="283">
        <v>1967</v>
      </c>
      <c r="AC35" s="283">
        <v>0</v>
      </c>
      <c r="AD35" s="283">
        <f t="shared" si="8"/>
        <v>65302</v>
      </c>
      <c r="AE35" s="283">
        <f t="shared" si="9"/>
        <v>64712</v>
      </c>
      <c r="AF35" s="283">
        <v>646</v>
      </c>
      <c r="AG35" s="283">
        <v>0</v>
      </c>
      <c r="AH35" s="283">
        <v>64066</v>
      </c>
      <c r="AI35" s="283">
        <f t="shared" si="10"/>
        <v>0</v>
      </c>
      <c r="AJ35" s="283">
        <v>0</v>
      </c>
      <c r="AK35" s="283">
        <v>0</v>
      </c>
      <c r="AL35" s="283">
        <v>0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427</v>
      </c>
      <c r="AR35" s="283">
        <v>335</v>
      </c>
      <c r="AS35" s="283">
        <v>0</v>
      </c>
      <c r="AT35" s="283">
        <v>92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163</v>
      </c>
      <c r="AZ35" s="283">
        <v>163</v>
      </c>
      <c r="BA35" s="283">
        <v>0</v>
      </c>
      <c r="BB35" s="283">
        <v>0</v>
      </c>
      <c r="BC35" s="283">
        <f t="shared" si="15"/>
        <v>5519</v>
      </c>
      <c r="BD35" s="283">
        <f t="shared" si="16"/>
        <v>0</v>
      </c>
      <c r="BE35" s="283">
        <v>0</v>
      </c>
      <c r="BF35" s="283"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f t="shared" si="18"/>
        <v>5519</v>
      </c>
      <c r="BL35" s="283">
        <v>4184</v>
      </c>
      <c r="BM35" s="283">
        <v>0</v>
      </c>
      <c r="BN35" s="283">
        <v>0</v>
      </c>
      <c r="BO35" s="283">
        <v>0</v>
      </c>
      <c r="BP35" s="283">
        <v>0</v>
      </c>
      <c r="BQ35" s="283">
        <v>1335</v>
      </c>
      <c r="BR35" s="283">
        <f t="shared" si="41"/>
        <v>94660</v>
      </c>
      <c r="BS35" s="283">
        <f t="shared" si="42"/>
        <v>83196</v>
      </c>
      <c r="BT35" s="283">
        <f t="shared" si="43"/>
        <v>0</v>
      </c>
      <c r="BU35" s="283">
        <f t="shared" si="44"/>
        <v>0</v>
      </c>
      <c r="BV35" s="283">
        <f t="shared" si="45"/>
        <v>6950</v>
      </c>
      <c r="BW35" s="283">
        <f t="shared" si="46"/>
        <v>0</v>
      </c>
      <c r="BX35" s="283">
        <f t="shared" si="47"/>
        <v>4514</v>
      </c>
      <c r="BY35" s="283">
        <f t="shared" si="21"/>
        <v>94660</v>
      </c>
      <c r="BZ35" s="283">
        <f t="shared" si="22"/>
        <v>83196</v>
      </c>
      <c r="CA35" s="283">
        <f t="shared" si="23"/>
        <v>0</v>
      </c>
      <c r="CB35" s="283">
        <f t="shared" si="24"/>
        <v>0</v>
      </c>
      <c r="CC35" s="283">
        <f t="shared" si="25"/>
        <v>6950</v>
      </c>
      <c r="CD35" s="283">
        <f t="shared" si="26"/>
        <v>0</v>
      </c>
      <c r="CE35" s="283">
        <f t="shared" si="27"/>
        <v>4514</v>
      </c>
      <c r="CF35" s="283">
        <f t="shared" si="28"/>
        <v>0</v>
      </c>
      <c r="CG35" s="283">
        <f t="shared" si="48"/>
        <v>0</v>
      </c>
      <c r="CH35" s="283">
        <f t="shared" si="49"/>
        <v>0</v>
      </c>
      <c r="CI35" s="283">
        <f t="shared" si="50"/>
        <v>0</v>
      </c>
      <c r="CJ35" s="283">
        <f t="shared" si="51"/>
        <v>0</v>
      </c>
      <c r="CK35" s="283">
        <f t="shared" si="52"/>
        <v>0</v>
      </c>
      <c r="CL35" s="283">
        <f t="shared" si="53"/>
        <v>0</v>
      </c>
      <c r="CM35" s="283">
        <f t="shared" si="54"/>
        <v>70821</v>
      </c>
      <c r="CN35" s="283">
        <f t="shared" si="55"/>
        <v>68896</v>
      </c>
      <c r="CO35" s="283">
        <f t="shared" si="56"/>
        <v>0</v>
      </c>
      <c r="CP35" s="283">
        <f t="shared" si="57"/>
        <v>0</v>
      </c>
      <c r="CQ35" s="283">
        <f t="shared" si="58"/>
        <v>427</v>
      </c>
      <c r="CR35" s="283">
        <f t="shared" si="59"/>
        <v>0</v>
      </c>
      <c r="CS35" s="283">
        <f t="shared" si="60"/>
        <v>1498</v>
      </c>
      <c r="CT35" s="283">
        <f t="shared" si="31"/>
        <v>65302</v>
      </c>
      <c r="CU35" s="283">
        <f t="shared" si="32"/>
        <v>64712</v>
      </c>
      <c r="CV35" s="283">
        <f t="shared" si="33"/>
        <v>0</v>
      </c>
      <c r="CW35" s="283">
        <f t="shared" si="34"/>
        <v>0</v>
      </c>
      <c r="CX35" s="283">
        <f t="shared" si="35"/>
        <v>427</v>
      </c>
      <c r="CY35" s="283">
        <f t="shared" si="36"/>
        <v>0</v>
      </c>
      <c r="CZ35" s="283">
        <f t="shared" si="37"/>
        <v>163</v>
      </c>
      <c r="DA35" s="283">
        <f t="shared" si="38"/>
        <v>5519</v>
      </c>
      <c r="DB35" s="283">
        <f t="shared" si="61"/>
        <v>4184</v>
      </c>
      <c r="DC35" s="283">
        <f t="shared" si="62"/>
        <v>0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1335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20403</v>
      </c>
      <c r="E36" s="283">
        <f t="shared" si="1"/>
        <v>10400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8490</v>
      </c>
      <c r="K36" s="283">
        <v>8490</v>
      </c>
      <c r="L36" s="283">
        <v>0</v>
      </c>
      <c r="M36" s="283">
        <v>0</v>
      </c>
      <c r="N36" s="283">
        <f t="shared" si="4"/>
        <v>0</v>
      </c>
      <c r="O36" s="283">
        <v>0</v>
      </c>
      <c r="P36" s="283">
        <v>0</v>
      </c>
      <c r="Q36" s="283">
        <v>0</v>
      </c>
      <c r="R36" s="283">
        <f t="shared" si="5"/>
        <v>1806</v>
      </c>
      <c r="S36" s="283">
        <v>1805</v>
      </c>
      <c r="T36" s="283">
        <v>0</v>
      </c>
      <c r="U36" s="283">
        <v>1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104</v>
      </c>
      <c r="AA36" s="283">
        <v>104</v>
      </c>
      <c r="AB36" s="283">
        <v>0</v>
      </c>
      <c r="AC36" s="283">
        <v>0</v>
      </c>
      <c r="AD36" s="283">
        <f t="shared" si="8"/>
        <v>7355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6918</v>
      </c>
      <c r="AJ36" s="283">
        <v>0</v>
      </c>
      <c r="AK36" s="283">
        <v>0</v>
      </c>
      <c r="AL36" s="283">
        <v>6918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383</v>
      </c>
      <c r="AR36" s="283">
        <v>0</v>
      </c>
      <c r="AS36" s="283">
        <v>0</v>
      </c>
      <c r="AT36" s="283">
        <v>383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54</v>
      </c>
      <c r="AZ36" s="283">
        <v>0</v>
      </c>
      <c r="BA36" s="283">
        <v>0</v>
      </c>
      <c r="BB36" s="283">
        <v>54</v>
      </c>
      <c r="BC36" s="283">
        <f t="shared" si="15"/>
        <v>2648</v>
      </c>
      <c r="BD36" s="283">
        <f t="shared" si="16"/>
        <v>1177</v>
      </c>
      <c r="BE36" s="283">
        <v>0</v>
      </c>
      <c r="BF36" s="283">
        <v>860</v>
      </c>
      <c r="BG36" s="283">
        <v>0</v>
      </c>
      <c r="BH36" s="283">
        <v>0</v>
      </c>
      <c r="BI36" s="283">
        <v>0</v>
      </c>
      <c r="BJ36" s="283">
        <v>317</v>
      </c>
      <c r="BK36" s="283">
        <f t="shared" si="18"/>
        <v>1471</v>
      </c>
      <c r="BL36" s="283">
        <v>0</v>
      </c>
      <c r="BM36" s="283">
        <v>1308</v>
      </c>
      <c r="BN36" s="283">
        <v>0</v>
      </c>
      <c r="BO36" s="283">
        <v>4</v>
      </c>
      <c r="BP36" s="283">
        <v>0</v>
      </c>
      <c r="BQ36" s="283">
        <v>159</v>
      </c>
      <c r="BR36" s="283">
        <f t="shared" si="41"/>
        <v>11577</v>
      </c>
      <c r="BS36" s="283">
        <f t="shared" si="42"/>
        <v>0</v>
      </c>
      <c r="BT36" s="283">
        <f t="shared" si="43"/>
        <v>9350</v>
      </c>
      <c r="BU36" s="283">
        <f t="shared" si="44"/>
        <v>0</v>
      </c>
      <c r="BV36" s="283">
        <f t="shared" si="45"/>
        <v>1806</v>
      </c>
      <c r="BW36" s="283">
        <f t="shared" si="46"/>
        <v>0</v>
      </c>
      <c r="BX36" s="283">
        <f t="shared" si="47"/>
        <v>421</v>
      </c>
      <c r="BY36" s="283">
        <f t="shared" si="21"/>
        <v>10400</v>
      </c>
      <c r="BZ36" s="283">
        <f t="shared" si="22"/>
        <v>0</v>
      </c>
      <c r="CA36" s="283">
        <f t="shared" si="23"/>
        <v>8490</v>
      </c>
      <c r="CB36" s="283">
        <f t="shared" si="24"/>
        <v>0</v>
      </c>
      <c r="CC36" s="283">
        <f t="shared" si="25"/>
        <v>1806</v>
      </c>
      <c r="CD36" s="283">
        <f t="shared" si="26"/>
        <v>0</v>
      </c>
      <c r="CE36" s="283">
        <f t="shared" si="27"/>
        <v>104</v>
      </c>
      <c r="CF36" s="283">
        <f t="shared" si="28"/>
        <v>1177</v>
      </c>
      <c r="CG36" s="283">
        <f t="shared" si="48"/>
        <v>0</v>
      </c>
      <c r="CH36" s="283">
        <f t="shared" si="49"/>
        <v>860</v>
      </c>
      <c r="CI36" s="283">
        <f t="shared" si="50"/>
        <v>0</v>
      </c>
      <c r="CJ36" s="283">
        <f t="shared" si="51"/>
        <v>0</v>
      </c>
      <c r="CK36" s="283">
        <f t="shared" si="52"/>
        <v>0</v>
      </c>
      <c r="CL36" s="283">
        <f t="shared" si="53"/>
        <v>317</v>
      </c>
      <c r="CM36" s="283">
        <f t="shared" si="54"/>
        <v>8826</v>
      </c>
      <c r="CN36" s="283">
        <f t="shared" si="55"/>
        <v>0</v>
      </c>
      <c r="CO36" s="283">
        <f t="shared" si="56"/>
        <v>8226</v>
      </c>
      <c r="CP36" s="283">
        <f t="shared" si="57"/>
        <v>0</v>
      </c>
      <c r="CQ36" s="283">
        <f t="shared" si="58"/>
        <v>387</v>
      </c>
      <c r="CR36" s="283">
        <f t="shared" si="59"/>
        <v>0</v>
      </c>
      <c r="CS36" s="283">
        <f t="shared" si="60"/>
        <v>213</v>
      </c>
      <c r="CT36" s="283">
        <f t="shared" si="31"/>
        <v>7355</v>
      </c>
      <c r="CU36" s="283">
        <f t="shared" si="32"/>
        <v>0</v>
      </c>
      <c r="CV36" s="283">
        <f t="shared" si="33"/>
        <v>6918</v>
      </c>
      <c r="CW36" s="283">
        <f t="shared" si="34"/>
        <v>0</v>
      </c>
      <c r="CX36" s="283">
        <f t="shared" si="35"/>
        <v>383</v>
      </c>
      <c r="CY36" s="283">
        <f t="shared" si="36"/>
        <v>0</v>
      </c>
      <c r="CZ36" s="283">
        <f t="shared" si="37"/>
        <v>54</v>
      </c>
      <c r="DA36" s="283">
        <f t="shared" si="38"/>
        <v>1471</v>
      </c>
      <c r="DB36" s="283">
        <f t="shared" si="61"/>
        <v>0</v>
      </c>
      <c r="DC36" s="283">
        <f t="shared" si="62"/>
        <v>1308</v>
      </c>
      <c r="DD36" s="283">
        <f t="shared" si="63"/>
        <v>0</v>
      </c>
      <c r="DE36" s="283">
        <f t="shared" si="64"/>
        <v>4</v>
      </c>
      <c r="DF36" s="283">
        <f t="shared" si="65"/>
        <v>0</v>
      </c>
      <c r="DG36" s="283">
        <f t="shared" si="66"/>
        <v>159</v>
      </c>
      <c r="DH36" s="283">
        <v>0</v>
      </c>
      <c r="DI36" s="283">
        <f t="shared" si="40"/>
        <v>1</v>
      </c>
      <c r="DJ36" s="283">
        <v>1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14211</v>
      </c>
      <c r="E37" s="283">
        <f t="shared" si="1"/>
        <v>10427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8929</v>
      </c>
      <c r="K37" s="283">
        <v>0</v>
      </c>
      <c r="L37" s="283">
        <v>8929</v>
      </c>
      <c r="M37" s="283">
        <v>0</v>
      </c>
      <c r="N37" s="283">
        <f t="shared" si="4"/>
        <v>11</v>
      </c>
      <c r="O37" s="283">
        <v>11</v>
      </c>
      <c r="P37" s="283">
        <v>0</v>
      </c>
      <c r="Q37" s="283">
        <v>0</v>
      </c>
      <c r="R37" s="283">
        <f t="shared" si="5"/>
        <v>897</v>
      </c>
      <c r="S37" s="283">
        <v>16</v>
      </c>
      <c r="T37" s="283">
        <v>881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590</v>
      </c>
      <c r="AA37" s="283">
        <v>0</v>
      </c>
      <c r="AB37" s="283">
        <v>590</v>
      </c>
      <c r="AC37" s="283">
        <v>0</v>
      </c>
      <c r="AD37" s="283">
        <f t="shared" si="8"/>
        <v>3745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3670</v>
      </c>
      <c r="AJ37" s="283">
        <v>324</v>
      </c>
      <c r="AK37" s="283">
        <v>0</v>
      </c>
      <c r="AL37" s="283">
        <v>3346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24</v>
      </c>
      <c r="AR37" s="283">
        <v>2</v>
      </c>
      <c r="AS37" s="283">
        <v>0</v>
      </c>
      <c r="AT37" s="283">
        <v>22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51</v>
      </c>
      <c r="AZ37" s="283">
        <v>0</v>
      </c>
      <c r="BA37" s="283">
        <v>0</v>
      </c>
      <c r="BB37" s="283">
        <v>51</v>
      </c>
      <c r="BC37" s="283">
        <f t="shared" si="15"/>
        <v>39</v>
      </c>
      <c r="BD37" s="283">
        <f t="shared" si="16"/>
        <v>39</v>
      </c>
      <c r="BE37" s="283">
        <v>0</v>
      </c>
      <c r="BF37" s="283">
        <v>0</v>
      </c>
      <c r="BG37" s="283">
        <v>0</v>
      </c>
      <c r="BH37" s="283">
        <v>0</v>
      </c>
      <c r="BI37" s="283">
        <v>0</v>
      </c>
      <c r="BJ37" s="283">
        <v>39</v>
      </c>
      <c r="BK37" s="283">
        <f t="shared" si="18"/>
        <v>0</v>
      </c>
      <c r="BL37" s="283">
        <v>0</v>
      </c>
      <c r="BM37" s="283">
        <v>0</v>
      </c>
      <c r="BN37" s="283">
        <v>0</v>
      </c>
      <c r="BO37" s="283">
        <v>0</v>
      </c>
      <c r="BP37" s="283">
        <v>0</v>
      </c>
      <c r="BQ37" s="283">
        <v>0</v>
      </c>
      <c r="BR37" s="283">
        <f t="shared" si="41"/>
        <v>10466</v>
      </c>
      <c r="BS37" s="283">
        <f t="shared" si="42"/>
        <v>0</v>
      </c>
      <c r="BT37" s="283">
        <f t="shared" si="43"/>
        <v>8929</v>
      </c>
      <c r="BU37" s="283">
        <f t="shared" si="44"/>
        <v>11</v>
      </c>
      <c r="BV37" s="283">
        <f t="shared" si="45"/>
        <v>897</v>
      </c>
      <c r="BW37" s="283">
        <f t="shared" si="46"/>
        <v>0</v>
      </c>
      <c r="BX37" s="283">
        <f t="shared" si="47"/>
        <v>629</v>
      </c>
      <c r="BY37" s="283">
        <f t="shared" si="21"/>
        <v>10427</v>
      </c>
      <c r="BZ37" s="283">
        <f t="shared" si="22"/>
        <v>0</v>
      </c>
      <c r="CA37" s="283">
        <f t="shared" si="23"/>
        <v>8929</v>
      </c>
      <c r="CB37" s="283">
        <f t="shared" si="24"/>
        <v>11</v>
      </c>
      <c r="CC37" s="283">
        <f t="shared" si="25"/>
        <v>897</v>
      </c>
      <c r="CD37" s="283">
        <f t="shared" si="26"/>
        <v>0</v>
      </c>
      <c r="CE37" s="283">
        <f t="shared" si="27"/>
        <v>590</v>
      </c>
      <c r="CF37" s="283">
        <f t="shared" si="28"/>
        <v>39</v>
      </c>
      <c r="CG37" s="283">
        <f t="shared" si="48"/>
        <v>0</v>
      </c>
      <c r="CH37" s="283">
        <f t="shared" si="49"/>
        <v>0</v>
      </c>
      <c r="CI37" s="283">
        <f t="shared" si="50"/>
        <v>0</v>
      </c>
      <c r="CJ37" s="283">
        <f t="shared" si="51"/>
        <v>0</v>
      </c>
      <c r="CK37" s="283">
        <f t="shared" si="52"/>
        <v>0</v>
      </c>
      <c r="CL37" s="283">
        <f t="shared" si="53"/>
        <v>39</v>
      </c>
      <c r="CM37" s="283">
        <f t="shared" si="54"/>
        <v>3745</v>
      </c>
      <c r="CN37" s="283">
        <f t="shared" si="55"/>
        <v>0</v>
      </c>
      <c r="CO37" s="283">
        <f t="shared" si="56"/>
        <v>3670</v>
      </c>
      <c r="CP37" s="283">
        <f t="shared" si="57"/>
        <v>0</v>
      </c>
      <c r="CQ37" s="283">
        <f t="shared" si="58"/>
        <v>24</v>
      </c>
      <c r="CR37" s="283">
        <f t="shared" si="59"/>
        <v>0</v>
      </c>
      <c r="CS37" s="283">
        <f t="shared" si="60"/>
        <v>51</v>
      </c>
      <c r="CT37" s="283">
        <f t="shared" si="31"/>
        <v>3745</v>
      </c>
      <c r="CU37" s="283">
        <f t="shared" si="32"/>
        <v>0</v>
      </c>
      <c r="CV37" s="283">
        <f t="shared" si="33"/>
        <v>3670</v>
      </c>
      <c r="CW37" s="283">
        <f t="shared" si="34"/>
        <v>0</v>
      </c>
      <c r="CX37" s="283">
        <f t="shared" si="35"/>
        <v>24</v>
      </c>
      <c r="CY37" s="283">
        <f t="shared" si="36"/>
        <v>0</v>
      </c>
      <c r="CZ37" s="283">
        <f t="shared" si="37"/>
        <v>51</v>
      </c>
      <c r="DA37" s="283">
        <f t="shared" si="38"/>
        <v>0</v>
      </c>
      <c r="DB37" s="283">
        <f t="shared" si="61"/>
        <v>0</v>
      </c>
      <c r="DC37" s="283">
        <f t="shared" si="62"/>
        <v>0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1</v>
      </c>
      <c r="DJ37" s="283">
        <v>1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18825</v>
      </c>
      <c r="E38" s="283">
        <f t="shared" si="1"/>
        <v>14684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11564</v>
      </c>
      <c r="K38" s="283">
        <v>9679</v>
      </c>
      <c r="L38" s="283">
        <v>1885</v>
      </c>
      <c r="M38" s="283">
        <v>0</v>
      </c>
      <c r="N38" s="283">
        <f t="shared" si="4"/>
        <v>0</v>
      </c>
      <c r="O38" s="283">
        <v>0</v>
      </c>
      <c r="P38" s="283">
        <v>0</v>
      </c>
      <c r="Q38" s="283">
        <v>0</v>
      </c>
      <c r="R38" s="283">
        <f t="shared" si="5"/>
        <v>2163</v>
      </c>
      <c r="S38" s="283">
        <v>1151</v>
      </c>
      <c r="T38" s="283">
        <v>1012</v>
      </c>
      <c r="U38" s="283">
        <v>0</v>
      </c>
      <c r="V38" s="283">
        <f t="shared" si="6"/>
        <v>27</v>
      </c>
      <c r="W38" s="283">
        <v>27</v>
      </c>
      <c r="X38" s="283">
        <v>0</v>
      </c>
      <c r="Y38" s="283">
        <v>0</v>
      </c>
      <c r="Z38" s="283">
        <f t="shared" si="7"/>
        <v>930</v>
      </c>
      <c r="AA38" s="283">
        <v>930</v>
      </c>
      <c r="AB38" s="283">
        <v>0</v>
      </c>
      <c r="AC38" s="283">
        <v>0</v>
      </c>
      <c r="AD38" s="283">
        <f t="shared" si="8"/>
        <v>3626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3626</v>
      </c>
      <c r="AJ38" s="283">
        <v>0</v>
      </c>
      <c r="AK38" s="283">
        <v>0</v>
      </c>
      <c r="AL38" s="283">
        <v>3626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515</v>
      </c>
      <c r="BD38" s="283">
        <f t="shared" si="16"/>
        <v>94</v>
      </c>
      <c r="BE38" s="283">
        <v>0</v>
      </c>
      <c r="BF38" s="283">
        <v>0</v>
      </c>
      <c r="BG38" s="283">
        <v>0</v>
      </c>
      <c r="BH38" s="283">
        <v>0</v>
      </c>
      <c r="BI38" s="283">
        <v>0</v>
      </c>
      <c r="BJ38" s="283">
        <v>94</v>
      </c>
      <c r="BK38" s="283">
        <f t="shared" si="18"/>
        <v>421</v>
      </c>
      <c r="BL38" s="283">
        <v>0</v>
      </c>
      <c r="BM38" s="283">
        <v>396</v>
      </c>
      <c r="BN38" s="283">
        <v>0</v>
      </c>
      <c r="BO38" s="283">
        <v>0</v>
      </c>
      <c r="BP38" s="283">
        <v>0</v>
      </c>
      <c r="BQ38" s="283">
        <v>25</v>
      </c>
      <c r="BR38" s="283">
        <f t="shared" si="41"/>
        <v>14778</v>
      </c>
      <c r="BS38" s="283">
        <f t="shared" si="42"/>
        <v>0</v>
      </c>
      <c r="BT38" s="283">
        <f t="shared" si="43"/>
        <v>11564</v>
      </c>
      <c r="BU38" s="283">
        <f t="shared" si="44"/>
        <v>0</v>
      </c>
      <c r="BV38" s="283">
        <f t="shared" si="45"/>
        <v>2163</v>
      </c>
      <c r="BW38" s="283">
        <f t="shared" si="46"/>
        <v>27</v>
      </c>
      <c r="BX38" s="283">
        <f t="shared" si="47"/>
        <v>1024</v>
      </c>
      <c r="BY38" s="283">
        <f t="shared" si="21"/>
        <v>14684</v>
      </c>
      <c r="BZ38" s="283">
        <f t="shared" si="22"/>
        <v>0</v>
      </c>
      <c r="CA38" s="283">
        <f t="shared" si="23"/>
        <v>11564</v>
      </c>
      <c r="CB38" s="283">
        <f t="shared" si="24"/>
        <v>0</v>
      </c>
      <c r="CC38" s="283">
        <f t="shared" si="25"/>
        <v>2163</v>
      </c>
      <c r="CD38" s="283">
        <f t="shared" si="26"/>
        <v>27</v>
      </c>
      <c r="CE38" s="283">
        <f t="shared" si="27"/>
        <v>930</v>
      </c>
      <c r="CF38" s="283">
        <f t="shared" si="28"/>
        <v>94</v>
      </c>
      <c r="CG38" s="283">
        <f t="shared" si="48"/>
        <v>0</v>
      </c>
      <c r="CH38" s="283">
        <f t="shared" si="49"/>
        <v>0</v>
      </c>
      <c r="CI38" s="283">
        <f t="shared" si="50"/>
        <v>0</v>
      </c>
      <c r="CJ38" s="283">
        <f t="shared" si="51"/>
        <v>0</v>
      </c>
      <c r="CK38" s="283">
        <f t="shared" si="52"/>
        <v>0</v>
      </c>
      <c r="CL38" s="283">
        <f t="shared" si="53"/>
        <v>94</v>
      </c>
      <c r="CM38" s="283">
        <f t="shared" si="54"/>
        <v>4047</v>
      </c>
      <c r="CN38" s="283">
        <f t="shared" si="55"/>
        <v>0</v>
      </c>
      <c r="CO38" s="283">
        <f t="shared" si="56"/>
        <v>4022</v>
      </c>
      <c r="CP38" s="283">
        <f t="shared" si="57"/>
        <v>0</v>
      </c>
      <c r="CQ38" s="283">
        <f t="shared" si="58"/>
        <v>0</v>
      </c>
      <c r="CR38" s="283">
        <f t="shared" si="59"/>
        <v>0</v>
      </c>
      <c r="CS38" s="283">
        <f t="shared" si="60"/>
        <v>25</v>
      </c>
      <c r="CT38" s="283">
        <f t="shared" si="31"/>
        <v>3626</v>
      </c>
      <c r="CU38" s="283">
        <f t="shared" si="32"/>
        <v>0</v>
      </c>
      <c r="CV38" s="283">
        <f t="shared" si="33"/>
        <v>3626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421</v>
      </c>
      <c r="DB38" s="283">
        <f t="shared" si="61"/>
        <v>0</v>
      </c>
      <c r="DC38" s="283">
        <f t="shared" si="62"/>
        <v>396</v>
      </c>
      <c r="DD38" s="283">
        <f t="shared" si="63"/>
        <v>0</v>
      </c>
      <c r="DE38" s="283">
        <f t="shared" si="64"/>
        <v>0</v>
      </c>
      <c r="DF38" s="283">
        <f t="shared" si="65"/>
        <v>0</v>
      </c>
      <c r="DG38" s="283">
        <f t="shared" si="66"/>
        <v>25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15582</v>
      </c>
      <c r="E39" s="283">
        <f t="shared" si="1"/>
        <v>10698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8536</v>
      </c>
      <c r="K39" s="283">
        <v>855</v>
      </c>
      <c r="L39" s="283">
        <v>7681</v>
      </c>
      <c r="M39" s="283">
        <v>0</v>
      </c>
      <c r="N39" s="283">
        <f t="shared" si="4"/>
        <v>0</v>
      </c>
      <c r="O39" s="283">
        <v>0</v>
      </c>
      <c r="P39" s="283">
        <v>0</v>
      </c>
      <c r="Q39" s="283">
        <v>0</v>
      </c>
      <c r="R39" s="283">
        <f t="shared" si="5"/>
        <v>747</v>
      </c>
      <c r="S39" s="283">
        <v>0</v>
      </c>
      <c r="T39" s="283">
        <v>747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1415</v>
      </c>
      <c r="AA39" s="283">
        <v>1379</v>
      </c>
      <c r="AB39" s="283">
        <v>36</v>
      </c>
      <c r="AC39" s="283">
        <v>0</v>
      </c>
      <c r="AD39" s="283">
        <f t="shared" si="8"/>
        <v>3671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3671</v>
      </c>
      <c r="AJ39" s="283">
        <v>0</v>
      </c>
      <c r="AK39" s="283">
        <v>0</v>
      </c>
      <c r="AL39" s="283">
        <v>3671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0</v>
      </c>
      <c r="AR39" s="283">
        <v>0</v>
      </c>
      <c r="AS39" s="283">
        <v>0</v>
      </c>
      <c r="AT39" s="283">
        <v>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1213</v>
      </c>
      <c r="BD39" s="283">
        <f t="shared" si="16"/>
        <v>1213</v>
      </c>
      <c r="BE39" s="283">
        <v>0</v>
      </c>
      <c r="BF39" s="283">
        <v>1035</v>
      </c>
      <c r="BG39" s="283">
        <v>0</v>
      </c>
      <c r="BH39" s="283">
        <v>0</v>
      </c>
      <c r="BI39" s="283">
        <v>0</v>
      </c>
      <c r="BJ39" s="283">
        <v>178</v>
      </c>
      <c r="BK39" s="283">
        <f t="shared" si="18"/>
        <v>0</v>
      </c>
      <c r="BL39" s="283">
        <v>0</v>
      </c>
      <c r="BM39" s="283">
        <v>0</v>
      </c>
      <c r="BN39" s="283">
        <v>0</v>
      </c>
      <c r="BO39" s="283">
        <v>0</v>
      </c>
      <c r="BP39" s="283">
        <v>0</v>
      </c>
      <c r="BQ39" s="283">
        <v>0</v>
      </c>
      <c r="BR39" s="283">
        <f t="shared" si="41"/>
        <v>11911</v>
      </c>
      <c r="BS39" s="283">
        <f t="shared" si="42"/>
        <v>0</v>
      </c>
      <c r="BT39" s="283">
        <f t="shared" si="43"/>
        <v>9571</v>
      </c>
      <c r="BU39" s="283">
        <f t="shared" si="44"/>
        <v>0</v>
      </c>
      <c r="BV39" s="283">
        <f t="shared" si="45"/>
        <v>747</v>
      </c>
      <c r="BW39" s="283">
        <f t="shared" si="46"/>
        <v>0</v>
      </c>
      <c r="BX39" s="283">
        <f t="shared" si="47"/>
        <v>1593</v>
      </c>
      <c r="BY39" s="283">
        <f t="shared" si="21"/>
        <v>10698</v>
      </c>
      <c r="BZ39" s="283">
        <f t="shared" si="22"/>
        <v>0</v>
      </c>
      <c r="CA39" s="283">
        <f t="shared" si="23"/>
        <v>8536</v>
      </c>
      <c r="CB39" s="283">
        <f t="shared" si="24"/>
        <v>0</v>
      </c>
      <c r="CC39" s="283">
        <f t="shared" si="25"/>
        <v>747</v>
      </c>
      <c r="CD39" s="283">
        <f t="shared" si="26"/>
        <v>0</v>
      </c>
      <c r="CE39" s="283">
        <f t="shared" si="27"/>
        <v>1415</v>
      </c>
      <c r="CF39" s="283">
        <f t="shared" si="28"/>
        <v>1213</v>
      </c>
      <c r="CG39" s="283">
        <f t="shared" si="48"/>
        <v>0</v>
      </c>
      <c r="CH39" s="283">
        <f t="shared" si="49"/>
        <v>1035</v>
      </c>
      <c r="CI39" s="283">
        <f t="shared" si="50"/>
        <v>0</v>
      </c>
      <c r="CJ39" s="283">
        <f t="shared" si="51"/>
        <v>0</v>
      </c>
      <c r="CK39" s="283">
        <f t="shared" si="52"/>
        <v>0</v>
      </c>
      <c r="CL39" s="283">
        <f t="shared" si="53"/>
        <v>178</v>
      </c>
      <c r="CM39" s="283">
        <f t="shared" si="54"/>
        <v>3671</v>
      </c>
      <c r="CN39" s="283">
        <f t="shared" si="55"/>
        <v>0</v>
      </c>
      <c r="CO39" s="283">
        <f t="shared" si="56"/>
        <v>3671</v>
      </c>
      <c r="CP39" s="283">
        <f t="shared" si="57"/>
        <v>0</v>
      </c>
      <c r="CQ39" s="283">
        <f t="shared" si="58"/>
        <v>0</v>
      </c>
      <c r="CR39" s="283">
        <f t="shared" si="59"/>
        <v>0</v>
      </c>
      <c r="CS39" s="283">
        <f t="shared" si="60"/>
        <v>0</v>
      </c>
      <c r="CT39" s="283">
        <f t="shared" si="31"/>
        <v>3671</v>
      </c>
      <c r="CU39" s="283">
        <f t="shared" si="32"/>
        <v>0</v>
      </c>
      <c r="CV39" s="283">
        <f t="shared" si="33"/>
        <v>3671</v>
      </c>
      <c r="CW39" s="283">
        <f t="shared" si="34"/>
        <v>0</v>
      </c>
      <c r="CX39" s="283">
        <f t="shared" si="35"/>
        <v>0</v>
      </c>
      <c r="CY39" s="283">
        <f t="shared" si="36"/>
        <v>0</v>
      </c>
      <c r="CZ39" s="283">
        <f t="shared" si="37"/>
        <v>0</v>
      </c>
      <c r="DA39" s="283">
        <f t="shared" si="38"/>
        <v>0</v>
      </c>
      <c r="DB39" s="283">
        <f t="shared" si="61"/>
        <v>0</v>
      </c>
      <c r="DC39" s="283">
        <f t="shared" si="62"/>
        <v>0</v>
      </c>
      <c r="DD39" s="283">
        <f t="shared" si="63"/>
        <v>0</v>
      </c>
      <c r="DE39" s="283">
        <f t="shared" si="64"/>
        <v>0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si="40"/>
        <v>4</v>
      </c>
      <c r="DJ39" s="283">
        <v>4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15881</v>
      </c>
      <c r="E40" s="283">
        <f t="shared" si="1"/>
        <v>10025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7720</v>
      </c>
      <c r="K40" s="283">
        <v>6882</v>
      </c>
      <c r="L40" s="283">
        <v>838</v>
      </c>
      <c r="M40" s="283">
        <v>0</v>
      </c>
      <c r="N40" s="283">
        <f t="shared" si="4"/>
        <v>0</v>
      </c>
      <c r="O40" s="283">
        <v>0</v>
      </c>
      <c r="P40" s="283">
        <v>0</v>
      </c>
      <c r="Q40" s="283">
        <v>0</v>
      </c>
      <c r="R40" s="283">
        <f t="shared" si="5"/>
        <v>2189</v>
      </c>
      <c r="S40" s="283">
        <v>1963</v>
      </c>
      <c r="T40" s="283">
        <v>226</v>
      </c>
      <c r="U40" s="283">
        <v>0</v>
      </c>
      <c r="V40" s="283">
        <f t="shared" si="6"/>
        <v>7</v>
      </c>
      <c r="W40" s="283">
        <v>7</v>
      </c>
      <c r="X40" s="283">
        <v>0</v>
      </c>
      <c r="Y40" s="283">
        <v>0</v>
      </c>
      <c r="Z40" s="283">
        <f t="shared" si="7"/>
        <v>109</v>
      </c>
      <c r="AA40" s="283">
        <v>0</v>
      </c>
      <c r="AB40" s="283">
        <v>109</v>
      </c>
      <c r="AC40" s="283">
        <v>0</v>
      </c>
      <c r="AD40" s="283">
        <f t="shared" si="8"/>
        <v>3173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3075</v>
      </c>
      <c r="AJ40" s="283">
        <v>0</v>
      </c>
      <c r="AK40" s="283">
        <v>0</v>
      </c>
      <c r="AL40" s="283">
        <v>3075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6</v>
      </c>
      <c r="AR40" s="283">
        <v>0</v>
      </c>
      <c r="AS40" s="283">
        <v>0</v>
      </c>
      <c r="AT40" s="283">
        <v>6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92</v>
      </c>
      <c r="AZ40" s="283">
        <v>0</v>
      </c>
      <c r="BA40" s="283">
        <v>0</v>
      </c>
      <c r="BB40" s="283">
        <v>92</v>
      </c>
      <c r="BC40" s="283">
        <f t="shared" si="15"/>
        <v>2683</v>
      </c>
      <c r="BD40" s="283">
        <f t="shared" si="16"/>
        <v>1229</v>
      </c>
      <c r="BE40" s="283">
        <v>0</v>
      </c>
      <c r="BF40" s="283">
        <v>941</v>
      </c>
      <c r="BG40" s="283">
        <v>0</v>
      </c>
      <c r="BH40" s="283">
        <v>0</v>
      </c>
      <c r="BI40" s="283">
        <v>0</v>
      </c>
      <c r="BJ40" s="283">
        <v>288</v>
      </c>
      <c r="BK40" s="283">
        <f t="shared" si="18"/>
        <v>1454</v>
      </c>
      <c r="BL40" s="283">
        <v>0</v>
      </c>
      <c r="BM40" s="283">
        <v>1293</v>
      </c>
      <c r="BN40" s="283">
        <v>0</v>
      </c>
      <c r="BO40" s="283">
        <v>0</v>
      </c>
      <c r="BP40" s="283">
        <v>3</v>
      </c>
      <c r="BQ40" s="283">
        <v>158</v>
      </c>
      <c r="BR40" s="283">
        <f t="shared" si="41"/>
        <v>11254</v>
      </c>
      <c r="BS40" s="283">
        <f t="shared" si="42"/>
        <v>0</v>
      </c>
      <c r="BT40" s="283">
        <f t="shared" si="43"/>
        <v>8661</v>
      </c>
      <c r="BU40" s="283">
        <f t="shared" si="44"/>
        <v>0</v>
      </c>
      <c r="BV40" s="283">
        <f t="shared" si="45"/>
        <v>2189</v>
      </c>
      <c r="BW40" s="283">
        <f t="shared" si="46"/>
        <v>7</v>
      </c>
      <c r="BX40" s="283">
        <f t="shared" si="47"/>
        <v>397</v>
      </c>
      <c r="BY40" s="283">
        <f t="shared" si="21"/>
        <v>10025</v>
      </c>
      <c r="BZ40" s="283">
        <f t="shared" si="22"/>
        <v>0</v>
      </c>
      <c r="CA40" s="283">
        <f t="shared" si="23"/>
        <v>7720</v>
      </c>
      <c r="CB40" s="283">
        <f t="shared" si="24"/>
        <v>0</v>
      </c>
      <c r="CC40" s="283">
        <f t="shared" si="25"/>
        <v>2189</v>
      </c>
      <c r="CD40" s="283">
        <f t="shared" si="26"/>
        <v>7</v>
      </c>
      <c r="CE40" s="283">
        <f t="shared" si="27"/>
        <v>109</v>
      </c>
      <c r="CF40" s="283">
        <f t="shared" si="28"/>
        <v>1229</v>
      </c>
      <c r="CG40" s="283">
        <f t="shared" si="48"/>
        <v>0</v>
      </c>
      <c r="CH40" s="283">
        <f t="shared" si="49"/>
        <v>941</v>
      </c>
      <c r="CI40" s="283">
        <f t="shared" si="50"/>
        <v>0</v>
      </c>
      <c r="CJ40" s="283">
        <f t="shared" si="51"/>
        <v>0</v>
      </c>
      <c r="CK40" s="283">
        <f t="shared" si="52"/>
        <v>0</v>
      </c>
      <c r="CL40" s="283">
        <f t="shared" si="53"/>
        <v>288</v>
      </c>
      <c r="CM40" s="283">
        <f t="shared" si="54"/>
        <v>4627</v>
      </c>
      <c r="CN40" s="283">
        <f t="shared" si="55"/>
        <v>0</v>
      </c>
      <c r="CO40" s="283">
        <f t="shared" si="56"/>
        <v>4368</v>
      </c>
      <c r="CP40" s="283">
        <f t="shared" si="57"/>
        <v>0</v>
      </c>
      <c r="CQ40" s="283">
        <f t="shared" si="58"/>
        <v>6</v>
      </c>
      <c r="CR40" s="283">
        <f t="shared" si="59"/>
        <v>3</v>
      </c>
      <c r="CS40" s="283">
        <f t="shared" si="60"/>
        <v>250</v>
      </c>
      <c r="CT40" s="283">
        <f t="shared" si="31"/>
        <v>3173</v>
      </c>
      <c r="CU40" s="283">
        <f t="shared" si="32"/>
        <v>0</v>
      </c>
      <c r="CV40" s="283">
        <f t="shared" si="33"/>
        <v>3075</v>
      </c>
      <c r="CW40" s="283">
        <f t="shared" si="34"/>
        <v>0</v>
      </c>
      <c r="CX40" s="283">
        <f t="shared" si="35"/>
        <v>6</v>
      </c>
      <c r="CY40" s="283">
        <f t="shared" si="36"/>
        <v>0</v>
      </c>
      <c r="CZ40" s="283">
        <f t="shared" si="37"/>
        <v>92</v>
      </c>
      <c r="DA40" s="283">
        <f t="shared" si="38"/>
        <v>1454</v>
      </c>
      <c r="DB40" s="283">
        <f t="shared" si="61"/>
        <v>0</v>
      </c>
      <c r="DC40" s="283">
        <f t="shared" si="62"/>
        <v>1293</v>
      </c>
      <c r="DD40" s="283">
        <f t="shared" si="63"/>
        <v>0</v>
      </c>
      <c r="DE40" s="283">
        <f t="shared" si="64"/>
        <v>0</v>
      </c>
      <c r="DF40" s="283">
        <f t="shared" si="65"/>
        <v>3</v>
      </c>
      <c r="DG40" s="283">
        <f t="shared" si="66"/>
        <v>158</v>
      </c>
      <c r="DH40" s="283">
        <v>0</v>
      </c>
      <c r="DI40" s="283">
        <f t="shared" si="40"/>
        <v>3</v>
      </c>
      <c r="DJ40" s="283">
        <v>3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7323</v>
      </c>
      <c r="E41" s="283">
        <f t="shared" si="1"/>
        <v>5745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4851</v>
      </c>
      <c r="K41" s="283">
        <v>0</v>
      </c>
      <c r="L41" s="283">
        <v>4851</v>
      </c>
      <c r="M41" s="283">
        <v>0</v>
      </c>
      <c r="N41" s="283">
        <f t="shared" si="4"/>
        <v>167</v>
      </c>
      <c r="O41" s="283">
        <v>0</v>
      </c>
      <c r="P41" s="283">
        <v>167</v>
      </c>
      <c r="Q41" s="283">
        <v>0</v>
      </c>
      <c r="R41" s="283">
        <f t="shared" si="5"/>
        <v>624</v>
      </c>
      <c r="S41" s="283">
        <v>0</v>
      </c>
      <c r="T41" s="283">
        <v>624</v>
      </c>
      <c r="U41" s="283">
        <v>0</v>
      </c>
      <c r="V41" s="283">
        <f t="shared" si="6"/>
        <v>0</v>
      </c>
      <c r="W41" s="283">
        <v>0</v>
      </c>
      <c r="X41" s="283">
        <v>0</v>
      </c>
      <c r="Y41" s="283">
        <v>0</v>
      </c>
      <c r="Z41" s="283">
        <f t="shared" si="7"/>
        <v>103</v>
      </c>
      <c r="AA41" s="283">
        <v>0</v>
      </c>
      <c r="AB41" s="283">
        <v>103</v>
      </c>
      <c r="AC41" s="283">
        <v>0</v>
      </c>
      <c r="AD41" s="283">
        <f t="shared" si="8"/>
        <v>924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924</v>
      </c>
      <c r="AJ41" s="283">
        <v>0</v>
      </c>
      <c r="AK41" s="283">
        <v>0</v>
      </c>
      <c r="AL41" s="283">
        <v>924</v>
      </c>
      <c r="AM41" s="283">
        <f t="shared" si="11"/>
        <v>0</v>
      </c>
      <c r="AN41" s="283">
        <v>0</v>
      </c>
      <c r="AO41" s="283">
        <v>0</v>
      </c>
      <c r="AP41" s="283">
        <v>0</v>
      </c>
      <c r="AQ41" s="283">
        <f t="shared" si="12"/>
        <v>0</v>
      </c>
      <c r="AR41" s="283">
        <v>0</v>
      </c>
      <c r="AS41" s="283">
        <v>0</v>
      </c>
      <c r="AT41" s="283">
        <v>0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0</v>
      </c>
      <c r="AZ41" s="283">
        <v>0</v>
      </c>
      <c r="BA41" s="283">
        <v>0</v>
      </c>
      <c r="BB41" s="283">
        <v>0</v>
      </c>
      <c r="BC41" s="283">
        <f t="shared" si="15"/>
        <v>654</v>
      </c>
      <c r="BD41" s="283">
        <f t="shared" si="16"/>
        <v>654</v>
      </c>
      <c r="BE41" s="283">
        <v>0</v>
      </c>
      <c r="BF41" s="283">
        <v>317</v>
      </c>
      <c r="BG41" s="283">
        <v>337</v>
      </c>
      <c r="BH41" s="283">
        <v>0</v>
      </c>
      <c r="BI41" s="283">
        <v>0</v>
      </c>
      <c r="BJ41" s="283">
        <v>0</v>
      </c>
      <c r="BK41" s="283">
        <f t="shared" si="18"/>
        <v>0</v>
      </c>
      <c r="BL41" s="283">
        <v>0</v>
      </c>
      <c r="BM41" s="283">
        <v>0</v>
      </c>
      <c r="BN41" s="283">
        <v>0</v>
      </c>
      <c r="BO41" s="283">
        <v>0</v>
      </c>
      <c r="BP41" s="283">
        <v>0</v>
      </c>
      <c r="BQ41" s="283">
        <v>0</v>
      </c>
      <c r="BR41" s="283">
        <f t="shared" si="41"/>
        <v>6399</v>
      </c>
      <c r="BS41" s="283">
        <f t="shared" si="42"/>
        <v>0</v>
      </c>
      <c r="BT41" s="283">
        <f t="shared" si="43"/>
        <v>5168</v>
      </c>
      <c r="BU41" s="283">
        <f t="shared" si="44"/>
        <v>504</v>
      </c>
      <c r="BV41" s="283">
        <f t="shared" si="45"/>
        <v>624</v>
      </c>
      <c r="BW41" s="283">
        <f t="shared" si="46"/>
        <v>0</v>
      </c>
      <c r="BX41" s="283">
        <f t="shared" si="47"/>
        <v>103</v>
      </c>
      <c r="BY41" s="283">
        <f t="shared" si="21"/>
        <v>5745</v>
      </c>
      <c r="BZ41" s="283">
        <f t="shared" si="22"/>
        <v>0</v>
      </c>
      <c r="CA41" s="283">
        <f t="shared" si="23"/>
        <v>4851</v>
      </c>
      <c r="CB41" s="283">
        <f t="shared" si="24"/>
        <v>167</v>
      </c>
      <c r="CC41" s="283">
        <f t="shared" si="25"/>
        <v>624</v>
      </c>
      <c r="CD41" s="283">
        <f t="shared" si="26"/>
        <v>0</v>
      </c>
      <c r="CE41" s="283">
        <f t="shared" si="27"/>
        <v>103</v>
      </c>
      <c r="CF41" s="283">
        <f t="shared" si="28"/>
        <v>654</v>
      </c>
      <c r="CG41" s="283">
        <f t="shared" si="48"/>
        <v>0</v>
      </c>
      <c r="CH41" s="283">
        <f t="shared" si="49"/>
        <v>317</v>
      </c>
      <c r="CI41" s="283">
        <f t="shared" si="50"/>
        <v>337</v>
      </c>
      <c r="CJ41" s="283">
        <f t="shared" si="51"/>
        <v>0</v>
      </c>
      <c r="CK41" s="283">
        <f t="shared" si="52"/>
        <v>0</v>
      </c>
      <c r="CL41" s="283">
        <f t="shared" si="53"/>
        <v>0</v>
      </c>
      <c r="CM41" s="283">
        <f t="shared" si="54"/>
        <v>924</v>
      </c>
      <c r="CN41" s="283">
        <f t="shared" si="55"/>
        <v>0</v>
      </c>
      <c r="CO41" s="283">
        <f t="shared" si="56"/>
        <v>924</v>
      </c>
      <c r="CP41" s="283">
        <f t="shared" si="57"/>
        <v>0</v>
      </c>
      <c r="CQ41" s="283">
        <f t="shared" si="58"/>
        <v>0</v>
      </c>
      <c r="CR41" s="283">
        <f t="shared" si="59"/>
        <v>0</v>
      </c>
      <c r="CS41" s="283">
        <f t="shared" si="60"/>
        <v>0</v>
      </c>
      <c r="CT41" s="283">
        <f t="shared" si="31"/>
        <v>924</v>
      </c>
      <c r="CU41" s="283">
        <f t="shared" si="32"/>
        <v>0</v>
      </c>
      <c r="CV41" s="283">
        <f t="shared" si="33"/>
        <v>924</v>
      </c>
      <c r="CW41" s="283">
        <f t="shared" si="34"/>
        <v>0</v>
      </c>
      <c r="CX41" s="283">
        <f t="shared" si="35"/>
        <v>0</v>
      </c>
      <c r="CY41" s="283">
        <f t="shared" si="36"/>
        <v>0</v>
      </c>
      <c r="CZ41" s="283">
        <f t="shared" si="37"/>
        <v>0</v>
      </c>
      <c r="DA41" s="283">
        <f t="shared" si="38"/>
        <v>0</v>
      </c>
      <c r="DB41" s="283">
        <f t="shared" si="61"/>
        <v>0</v>
      </c>
      <c r="DC41" s="283">
        <f t="shared" si="62"/>
        <v>0</v>
      </c>
      <c r="DD41" s="283">
        <f t="shared" si="63"/>
        <v>0</v>
      </c>
      <c r="DE41" s="283">
        <f t="shared" si="64"/>
        <v>0</v>
      </c>
      <c r="DF41" s="283">
        <f t="shared" si="65"/>
        <v>0</v>
      </c>
      <c r="DG41" s="283">
        <f t="shared" si="66"/>
        <v>0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5185</v>
      </c>
      <c r="E42" s="283">
        <f t="shared" si="1"/>
        <v>4248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3148</v>
      </c>
      <c r="K42" s="283">
        <v>3148</v>
      </c>
      <c r="L42" s="283">
        <v>0</v>
      </c>
      <c r="M42" s="283">
        <v>0</v>
      </c>
      <c r="N42" s="283">
        <f t="shared" si="4"/>
        <v>161</v>
      </c>
      <c r="O42" s="283">
        <v>0</v>
      </c>
      <c r="P42" s="283">
        <v>161</v>
      </c>
      <c r="Q42" s="283">
        <v>0</v>
      </c>
      <c r="R42" s="283">
        <f t="shared" si="5"/>
        <v>872</v>
      </c>
      <c r="S42" s="283">
        <v>95</v>
      </c>
      <c r="T42" s="283">
        <v>777</v>
      </c>
      <c r="U42" s="283">
        <v>0</v>
      </c>
      <c r="V42" s="283">
        <f t="shared" si="6"/>
        <v>0</v>
      </c>
      <c r="W42" s="283">
        <v>0</v>
      </c>
      <c r="X42" s="283">
        <v>0</v>
      </c>
      <c r="Y42" s="283">
        <v>0</v>
      </c>
      <c r="Z42" s="283">
        <f t="shared" si="7"/>
        <v>67</v>
      </c>
      <c r="AA42" s="283">
        <v>67</v>
      </c>
      <c r="AB42" s="283">
        <v>0</v>
      </c>
      <c r="AC42" s="283">
        <v>0</v>
      </c>
      <c r="AD42" s="283">
        <f t="shared" si="8"/>
        <v>638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604</v>
      </c>
      <c r="AJ42" s="283">
        <v>86</v>
      </c>
      <c r="AK42" s="283">
        <v>0</v>
      </c>
      <c r="AL42" s="283">
        <v>518</v>
      </c>
      <c r="AM42" s="283">
        <f t="shared" si="11"/>
        <v>3</v>
      </c>
      <c r="AN42" s="283">
        <v>0</v>
      </c>
      <c r="AO42" s="283">
        <v>0</v>
      </c>
      <c r="AP42" s="283">
        <v>3</v>
      </c>
      <c r="AQ42" s="283">
        <f t="shared" si="12"/>
        <v>3</v>
      </c>
      <c r="AR42" s="283">
        <v>1</v>
      </c>
      <c r="AS42" s="283">
        <v>0</v>
      </c>
      <c r="AT42" s="283">
        <v>2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28</v>
      </c>
      <c r="AZ42" s="283">
        <v>0</v>
      </c>
      <c r="BA42" s="283">
        <v>0</v>
      </c>
      <c r="BB42" s="283">
        <v>28</v>
      </c>
      <c r="BC42" s="283">
        <f t="shared" si="15"/>
        <v>299</v>
      </c>
      <c r="BD42" s="283">
        <f t="shared" si="16"/>
        <v>122</v>
      </c>
      <c r="BE42" s="283">
        <v>0</v>
      </c>
      <c r="BF42" s="283">
        <v>14</v>
      </c>
      <c r="BG42" s="283">
        <v>11</v>
      </c>
      <c r="BH42" s="283">
        <v>0</v>
      </c>
      <c r="BI42" s="283">
        <v>0</v>
      </c>
      <c r="BJ42" s="283">
        <v>97</v>
      </c>
      <c r="BK42" s="283">
        <f t="shared" si="18"/>
        <v>177</v>
      </c>
      <c r="BL42" s="283">
        <v>0</v>
      </c>
      <c r="BM42" s="283">
        <v>174</v>
      </c>
      <c r="BN42" s="283">
        <v>1</v>
      </c>
      <c r="BO42" s="283">
        <v>1</v>
      </c>
      <c r="BP42" s="283">
        <v>0</v>
      </c>
      <c r="BQ42" s="283">
        <v>1</v>
      </c>
      <c r="BR42" s="283">
        <f t="shared" si="41"/>
        <v>4370</v>
      </c>
      <c r="BS42" s="283">
        <f t="shared" si="42"/>
        <v>0</v>
      </c>
      <c r="BT42" s="283">
        <f t="shared" si="43"/>
        <v>3162</v>
      </c>
      <c r="BU42" s="283">
        <f t="shared" si="44"/>
        <v>172</v>
      </c>
      <c r="BV42" s="283">
        <f t="shared" si="45"/>
        <v>872</v>
      </c>
      <c r="BW42" s="283">
        <f t="shared" si="46"/>
        <v>0</v>
      </c>
      <c r="BX42" s="283">
        <f t="shared" si="47"/>
        <v>164</v>
      </c>
      <c r="BY42" s="283">
        <f t="shared" si="21"/>
        <v>4248</v>
      </c>
      <c r="BZ42" s="283">
        <f t="shared" si="22"/>
        <v>0</v>
      </c>
      <c r="CA42" s="283">
        <f t="shared" si="23"/>
        <v>3148</v>
      </c>
      <c r="CB42" s="283">
        <f t="shared" si="24"/>
        <v>161</v>
      </c>
      <c r="CC42" s="283">
        <f t="shared" si="25"/>
        <v>872</v>
      </c>
      <c r="CD42" s="283">
        <f t="shared" si="26"/>
        <v>0</v>
      </c>
      <c r="CE42" s="283">
        <f t="shared" si="27"/>
        <v>67</v>
      </c>
      <c r="CF42" s="283">
        <f t="shared" si="28"/>
        <v>122</v>
      </c>
      <c r="CG42" s="283">
        <f t="shared" si="48"/>
        <v>0</v>
      </c>
      <c r="CH42" s="283">
        <f t="shared" si="49"/>
        <v>14</v>
      </c>
      <c r="CI42" s="283">
        <f t="shared" si="50"/>
        <v>11</v>
      </c>
      <c r="CJ42" s="283">
        <f t="shared" si="51"/>
        <v>0</v>
      </c>
      <c r="CK42" s="283">
        <f t="shared" si="52"/>
        <v>0</v>
      </c>
      <c r="CL42" s="283">
        <f t="shared" si="53"/>
        <v>97</v>
      </c>
      <c r="CM42" s="283">
        <f t="shared" si="54"/>
        <v>815</v>
      </c>
      <c r="CN42" s="283">
        <f t="shared" si="55"/>
        <v>0</v>
      </c>
      <c r="CO42" s="283">
        <f t="shared" si="56"/>
        <v>778</v>
      </c>
      <c r="CP42" s="283">
        <f t="shared" si="57"/>
        <v>4</v>
      </c>
      <c r="CQ42" s="283">
        <f t="shared" si="58"/>
        <v>4</v>
      </c>
      <c r="CR42" s="283">
        <f t="shared" si="59"/>
        <v>0</v>
      </c>
      <c r="CS42" s="283">
        <f t="shared" si="60"/>
        <v>29</v>
      </c>
      <c r="CT42" s="283">
        <f t="shared" si="31"/>
        <v>638</v>
      </c>
      <c r="CU42" s="283">
        <f t="shared" si="32"/>
        <v>0</v>
      </c>
      <c r="CV42" s="283">
        <f t="shared" si="33"/>
        <v>604</v>
      </c>
      <c r="CW42" s="283">
        <f t="shared" si="34"/>
        <v>3</v>
      </c>
      <c r="CX42" s="283">
        <f t="shared" si="35"/>
        <v>3</v>
      </c>
      <c r="CY42" s="283">
        <f t="shared" si="36"/>
        <v>0</v>
      </c>
      <c r="CZ42" s="283">
        <f t="shared" si="37"/>
        <v>28</v>
      </c>
      <c r="DA42" s="283">
        <f t="shared" si="38"/>
        <v>177</v>
      </c>
      <c r="DB42" s="283">
        <f t="shared" si="61"/>
        <v>0</v>
      </c>
      <c r="DC42" s="283">
        <f t="shared" si="62"/>
        <v>174</v>
      </c>
      <c r="DD42" s="283">
        <f t="shared" si="63"/>
        <v>1</v>
      </c>
      <c r="DE42" s="283">
        <f t="shared" si="64"/>
        <v>1</v>
      </c>
      <c r="DF42" s="283">
        <f t="shared" si="65"/>
        <v>0</v>
      </c>
      <c r="DG42" s="283">
        <f t="shared" si="66"/>
        <v>1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3131</v>
      </c>
      <c r="E43" s="283">
        <f t="shared" si="1"/>
        <v>1587</v>
      </c>
      <c r="F43" s="283">
        <f t="shared" si="2"/>
        <v>0</v>
      </c>
      <c r="G43" s="283">
        <v>0</v>
      </c>
      <c r="H43" s="283">
        <v>0</v>
      </c>
      <c r="I43" s="283">
        <v>0</v>
      </c>
      <c r="J43" s="283">
        <f t="shared" si="3"/>
        <v>1215</v>
      </c>
      <c r="K43" s="283">
        <v>421</v>
      </c>
      <c r="L43" s="283">
        <v>794</v>
      </c>
      <c r="M43" s="283">
        <v>0</v>
      </c>
      <c r="N43" s="283">
        <f t="shared" si="4"/>
        <v>37</v>
      </c>
      <c r="O43" s="283">
        <v>8</v>
      </c>
      <c r="P43" s="283">
        <v>29</v>
      </c>
      <c r="Q43" s="283">
        <v>0</v>
      </c>
      <c r="R43" s="283">
        <f t="shared" si="5"/>
        <v>321</v>
      </c>
      <c r="S43" s="283">
        <v>1</v>
      </c>
      <c r="T43" s="283">
        <v>320</v>
      </c>
      <c r="U43" s="283">
        <v>0</v>
      </c>
      <c r="V43" s="283">
        <f t="shared" si="6"/>
        <v>0</v>
      </c>
      <c r="W43" s="283">
        <v>0</v>
      </c>
      <c r="X43" s="283">
        <v>0</v>
      </c>
      <c r="Y43" s="283">
        <v>0</v>
      </c>
      <c r="Z43" s="283">
        <f t="shared" si="7"/>
        <v>14</v>
      </c>
      <c r="AA43" s="283">
        <v>0</v>
      </c>
      <c r="AB43" s="283">
        <v>14</v>
      </c>
      <c r="AC43" s="283">
        <v>0</v>
      </c>
      <c r="AD43" s="283">
        <f t="shared" si="8"/>
        <v>1016</v>
      </c>
      <c r="AE43" s="283">
        <f t="shared" si="9"/>
        <v>0</v>
      </c>
      <c r="AF43" s="283">
        <v>0</v>
      </c>
      <c r="AG43" s="283">
        <v>0</v>
      </c>
      <c r="AH43" s="283">
        <v>0</v>
      </c>
      <c r="AI43" s="283">
        <f t="shared" si="10"/>
        <v>984</v>
      </c>
      <c r="AJ43" s="283">
        <v>0</v>
      </c>
      <c r="AK43" s="283">
        <v>0</v>
      </c>
      <c r="AL43" s="283">
        <v>984</v>
      </c>
      <c r="AM43" s="283">
        <f t="shared" si="11"/>
        <v>2</v>
      </c>
      <c r="AN43" s="283">
        <v>0</v>
      </c>
      <c r="AO43" s="283">
        <v>0</v>
      </c>
      <c r="AP43" s="283">
        <v>2</v>
      </c>
      <c r="AQ43" s="283">
        <f t="shared" si="12"/>
        <v>20</v>
      </c>
      <c r="AR43" s="283">
        <v>0</v>
      </c>
      <c r="AS43" s="283">
        <v>0</v>
      </c>
      <c r="AT43" s="283">
        <v>20</v>
      </c>
      <c r="AU43" s="283">
        <f t="shared" si="13"/>
        <v>0</v>
      </c>
      <c r="AV43" s="283">
        <v>0</v>
      </c>
      <c r="AW43" s="283">
        <v>0</v>
      </c>
      <c r="AX43" s="283">
        <v>0</v>
      </c>
      <c r="AY43" s="283">
        <f t="shared" si="14"/>
        <v>10</v>
      </c>
      <c r="AZ43" s="283">
        <v>0</v>
      </c>
      <c r="BA43" s="283">
        <v>0</v>
      </c>
      <c r="BB43" s="283">
        <v>10</v>
      </c>
      <c r="BC43" s="283">
        <f t="shared" si="15"/>
        <v>528</v>
      </c>
      <c r="BD43" s="283">
        <f t="shared" si="16"/>
        <v>237</v>
      </c>
      <c r="BE43" s="283">
        <v>0</v>
      </c>
      <c r="BF43" s="283">
        <v>34</v>
      </c>
      <c r="BG43" s="283">
        <v>24</v>
      </c>
      <c r="BH43" s="283">
        <v>2</v>
      </c>
      <c r="BI43" s="283">
        <v>0</v>
      </c>
      <c r="BJ43" s="283">
        <v>177</v>
      </c>
      <c r="BK43" s="283">
        <f t="shared" si="18"/>
        <v>291</v>
      </c>
      <c r="BL43" s="283">
        <v>0</v>
      </c>
      <c r="BM43" s="283">
        <v>289</v>
      </c>
      <c r="BN43" s="283">
        <v>0</v>
      </c>
      <c r="BO43" s="283">
        <v>0</v>
      </c>
      <c r="BP43" s="283">
        <v>0</v>
      </c>
      <c r="BQ43" s="283">
        <v>2</v>
      </c>
      <c r="BR43" s="283">
        <f t="shared" si="41"/>
        <v>1824</v>
      </c>
      <c r="BS43" s="283">
        <f t="shared" si="42"/>
        <v>0</v>
      </c>
      <c r="BT43" s="283">
        <f t="shared" si="43"/>
        <v>1249</v>
      </c>
      <c r="BU43" s="283">
        <f t="shared" si="44"/>
        <v>61</v>
      </c>
      <c r="BV43" s="283">
        <f t="shared" si="45"/>
        <v>323</v>
      </c>
      <c r="BW43" s="283">
        <f t="shared" si="46"/>
        <v>0</v>
      </c>
      <c r="BX43" s="283">
        <f t="shared" si="47"/>
        <v>191</v>
      </c>
      <c r="BY43" s="283">
        <f t="shared" si="21"/>
        <v>1587</v>
      </c>
      <c r="BZ43" s="283">
        <f t="shared" si="22"/>
        <v>0</v>
      </c>
      <c r="CA43" s="283">
        <f t="shared" si="23"/>
        <v>1215</v>
      </c>
      <c r="CB43" s="283">
        <f t="shared" si="24"/>
        <v>37</v>
      </c>
      <c r="CC43" s="283">
        <f t="shared" si="25"/>
        <v>321</v>
      </c>
      <c r="CD43" s="283">
        <f t="shared" si="26"/>
        <v>0</v>
      </c>
      <c r="CE43" s="283">
        <f t="shared" si="27"/>
        <v>14</v>
      </c>
      <c r="CF43" s="283">
        <f t="shared" si="28"/>
        <v>237</v>
      </c>
      <c r="CG43" s="283">
        <f t="shared" si="48"/>
        <v>0</v>
      </c>
      <c r="CH43" s="283">
        <f t="shared" si="49"/>
        <v>34</v>
      </c>
      <c r="CI43" s="283">
        <f t="shared" si="50"/>
        <v>24</v>
      </c>
      <c r="CJ43" s="283">
        <f t="shared" si="51"/>
        <v>2</v>
      </c>
      <c r="CK43" s="283">
        <f t="shared" si="52"/>
        <v>0</v>
      </c>
      <c r="CL43" s="283">
        <f t="shared" si="53"/>
        <v>177</v>
      </c>
      <c r="CM43" s="283">
        <f t="shared" si="54"/>
        <v>1307</v>
      </c>
      <c r="CN43" s="283">
        <f t="shared" si="55"/>
        <v>0</v>
      </c>
      <c r="CO43" s="283">
        <f t="shared" si="56"/>
        <v>1273</v>
      </c>
      <c r="CP43" s="283">
        <f t="shared" si="57"/>
        <v>2</v>
      </c>
      <c r="CQ43" s="283">
        <f t="shared" si="58"/>
        <v>20</v>
      </c>
      <c r="CR43" s="283">
        <f t="shared" si="59"/>
        <v>0</v>
      </c>
      <c r="CS43" s="283">
        <f t="shared" si="60"/>
        <v>12</v>
      </c>
      <c r="CT43" s="283">
        <f t="shared" si="31"/>
        <v>1016</v>
      </c>
      <c r="CU43" s="283">
        <f t="shared" si="32"/>
        <v>0</v>
      </c>
      <c r="CV43" s="283">
        <f t="shared" si="33"/>
        <v>984</v>
      </c>
      <c r="CW43" s="283">
        <f t="shared" si="34"/>
        <v>2</v>
      </c>
      <c r="CX43" s="283">
        <f t="shared" si="35"/>
        <v>20</v>
      </c>
      <c r="CY43" s="283">
        <f t="shared" si="36"/>
        <v>0</v>
      </c>
      <c r="CZ43" s="283">
        <f t="shared" si="37"/>
        <v>10</v>
      </c>
      <c r="DA43" s="283">
        <f t="shared" si="38"/>
        <v>291</v>
      </c>
      <c r="DB43" s="283">
        <f t="shared" si="61"/>
        <v>0</v>
      </c>
      <c r="DC43" s="283">
        <f t="shared" si="62"/>
        <v>289</v>
      </c>
      <c r="DD43" s="283">
        <f t="shared" si="63"/>
        <v>0</v>
      </c>
      <c r="DE43" s="283">
        <f t="shared" si="64"/>
        <v>0</v>
      </c>
      <c r="DF43" s="283">
        <f t="shared" si="65"/>
        <v>0</v>
      </c>
      <c r="DG43" s="283">
        <f t="shared" si="66"/>
        <v>2</v>
      </c>
      <c r="DH43" s="283">
        <v>0</v>
      </c>
      <c r="DI43" s="283">
        <f t="shared" si="40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4622</v>
      </c>
      <c r="E44" s="283">
        <f t="shared" si="1"/>
        <v>3799</v>
      </c>
      <c r="F44" s="283">
        <f t="shared" si="2"/>
        <v>0</v>
      </c>
      <c r="G44" s="283">
        <v>0</v>
      </c>
      <c r="H44" s="283">
        <v>0</v>
      </c>
      <c r="I44" s="283">
        <v>0</v>
      </c>
      <c r="J44" s="283">
        <f t="shared" si="3"/>
        <v>2751</v>
      </c>
      <c r="K44" s="283">
        <v>0</v>
      </c>
      <c r="L44" s="283">
        <v>2751</v>
      </c>
      <c r="M44" s="283">
        <v>0</v>
      </c>
      <c r="N44" s="283">
        <f t="shared" si="4"/>
        <v>0</v>
      </c>
      <c r="O44" s="283">
        <v>0</v>
      </c>
      <c r="P44" s="283">
        <v>0</v>
      </c>
      <c r="Q44" s="283">
        <v>0</v>
      </c>
      <c r="R44" s="283">
        <f t="shared" si="5"/>
        <v>442</v>
      </c>
      <c r="S44" s="283">
        <v>0</v>
      </c>
      <c r="T44" s="283">
        <v>442</v>
      </c>
      <c r="U44" s="283">
        <v>0</v>
      </c>
      <c r="V44" s="283">
        <f t="shared" si="6"/>
        <v>309</v>
      </c>
      <c r="W44" s="283">
        <v>0</v>
      </c>
      <c r="X44" s="283">
        <v>309</v>
      </c>
      <c r="Y44" s="283">
        <v>0</v>
      </c>
      <c r="Z44" s="283">
        <f t="shared" si="7"/>
        <v>297</v>
      </c>
      <c r="AA44" s="283">
        <v>0</v>
      </c>
      <c r="AB44" s="283">
        <v>297</v>
      </c>
      <c r="AC44" s="283">
        <v>0</v>
      </c>
      <c r="AD44" s="283">
        <f t="shared" si="8"/>
        <v>353</v>
      </c>
      <c r="AE44" s="283">
        <f t="shared" si="9"/>
        <v>0</v>
      </c>
      <c r="AF44" s="283">
        <v>0</v>
      </c>
      <c r="AG44" s="283">
        <v>0</v>
      </c>
      <c r="AH44" s="283">
        <v>0</v>
      </c>
      <c r="AI44" s="283">
        <f t="shared" si="10"/>
        <v>353</v>
      </c>
      <c r="AJ44" s="283">
        <v>0</v>
      </c>
      <c r="AK44" s="283">
        <v>0</v>
      </c>
      <c r="AL44" s="283">
        <v>353</v>
      </c>
      <c r="AM44" s="283">
        <f t="shared" si="11"/>
        <v>0</v>
      </c>
      <c r="AN44" s="283">
        <v>0</v>
      </c>
      <c r="AO44" s="283">
        <v>0</v>
      </c>
      <c r="AP44" s="283">
        <v>0</v>
      </c>
      <c r="AQ44" s="283">
        <f t="shared" si="12"/>
        <v>0</v>
      </c>
      <c r="AR44" s="283">
        <v>0</v>
      </c>
      <c r="AS44" s="283">
        <v>0</v>
      </c>
      <c r="AT44" s="283">
        <v>0</v>
      </c>
      <c r="AU44" s="283">
        <f t="shared" si="13"/>
        <v>0</v>
      </c>
      <c r="AV44" s="283">
        <v>0</v>
      </c>
      <c r="AW44" s="283">
        <v>0</v>
      </c>
      <c r="AX44" s="283">
        <v>0</v>
      </c>
      <c r="AY44" s="283">
        <f t="shared" si="14"/>
        <v>0</v>
      </c>
      <c r="AZ44" s="283">
        <v>0</v>
      </c>
      <c r="BA44" s="283">
        <v>0</v>
      </c>
      <c r="BB44" s="283">
        <v>0</v>
      </c>
      <c r="BC44" s="283">
        <f t="shared" si="15"/>
        <v>470</v>
      </c>
      <c r="BD44" s="283">
        <f t="shared" si="16"/>
        <v>0</v>
      </c>
      <c r="BE44" s="283">
        <v>0</v>
      </c>
      <c r="BF44" s="283"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f t="shared" si="18"/>
        <v>470</v>
      </c>
      <c r="BL44" s="283">
        <v>0</v>
      </c>
      <c r="BM44" s="283">
        <v>0</v>
      </c>
      <c r="BN44" s="283">
        <v>0</v>
      </c>
      <c r="BO44" s="283">
        <v>0</v>
      </c>
      <c r="BP44" s="283">
        <v>470</v>
      </c>
      <c r="BQ44" s="283">
        <v>0</v>
      </c>
      <c r="BR44" s="283">
        <f t="shared" si="41"/>
        <v>3799</v>
      </c>
      <c r="BS44" s="283">
        <f t="shared" si="42"/>
        <v>0</v>
      </c>
      <c r="BT44" s="283">
        <f t="shared" si="43"/>
        <v>2751</v>
      </c>
      <c r="BU44" s="283">
        <f t="shared" si="44"/>
        <v>0</v>
      </c>
      <c r="BV44" s="283">
        <f t="shared" si="45"/>
        <v>442</v>
      </c>
      <c r="BW44" s="283">
        <f t="shared" si="46"/>
        <v>309</v>
      </c>
      <c r="BX44" s="283">
        <f t="shared" si="47"/>
        <v>297</v>
      </c>
      <c r="BY44" s="283">
        <f t="shared" si="21"/>
        <v>3799</v>
      </c>
      <c r="BZ44" s="283">
        <f t="shared" si="22"/>
        <v>0</v>
      </c>
      <c r="CA44" s="283">
        <f t="shared" si="23"/>
        <v>2751</v>
      </c>
      <c r="CB44" s="283">
        <f t="shared" si="24"/>
        <v>0</v>
      </c>
      <c r="CC44" s="283">
        <f t="shared" si="25"/>
        <v>442</v>
      </c>
      <c r="CD44" s="283">
        <f t="shared" si="26"/>
        <v>309</v>
      </c>
      <c r="CE44" s="283">
        <f t="shared" si="27"/>
        <v>297</v>
      </c>
      <c r="CF44" s="283">
        <f t="shared" si="28"/>
        <v>0</v>
      </c>
      <c r="CG44" s="283">
        <f t="shared" si="48"/>
        <v>0</v>
      </c>
      <c r="CH44" s="283">
        <f t="shared" si="49"/>
        <v>0</v>
      </c>
      <c r="CI44" s="283">
        <f t="shared" si="50"/>
        <v>0</v>
      </c>
      <c r="CJ44" s="283">
        <f t="shared" si="51"/>
        <v>0</v>
      </c>
      <c r="CK44" s="283">
        <f t="shared" si="52"/>
        <v>0</v>
      </c>
      <c r="CL44" s="283">
        <f t="shared" si="53"/>
        <v>0</v>
      </c>
      <c r="CM44" s="283">
        <f t="shared" si="54"/>
        <v>823</v>
      </c>
      <c r="CN44" s="283">
        <f t="shared" si="55"/>
        <v>0</v>
      </c>
      <c r="CO44" s="283">
        <f t="shared" si="56"/>
        <v>353</v>
      </c>
      <c r="CP44" s="283">
        <f t="shared" si="57"/>
        <v>0</v>
      </c>
      <c r="CQ44" s="283">
        <f t="shared" si="58"/>
        <v>0</v>
      </c>
      <c r="CR44" s="283">
        <f t="shared" si="59"/>
        <v>470</v>
      </c>
      <c r="CS44" s="283">
        <f t="shared" si="60"/>
        <v>0</v>
      </c>
      <c r="CT44" s="283">
        <f t="shared" si="31"/>
        <v>353</v>
      </c>
      <c r="CU44" s="283">
        <f t="shared" si="32"/>
        <v>0</v>
      </c>
      <c r="CV44" s="283">
        <f t="shared" si="33"/>
        <v>353</v>
      </c>
      <c r="CW44" s="283">
        <f t="shared" si="34"/>
        <v>0</v>
      </c>
      <c r="CX44" s="283">
        <f t="shared" si="35"/>
        <v>0</v>
      </c>
      <c r="CY44" s="283">
        <f t="shared" si="36"/>
        <v>0</v>
      </c>
      <c r="CZ44" s="283">
        <f t="shared" si="37"/>
        <v>0</v>
      </c>
      <c r="DA44" s="283">
        <f t="shared" si="38"/>
        <v>470</v>
      </c>
      <c r="DB44" s="283">
        <f t="shared" si="61"/>
        <v>0</v>
      </c>
      <c r="DC44" s="283">
        <f t="shared" si="62"/>
        <v>0</v>
      </c>
      <c r="DD44" s="283">
        <f t="shared" si="63"/>
        <v>0</v>
      </c>
      <c r="DE44" s="283">
        <f t="shared" si="64"/>
        <v>0</v>
      </c>
      <c r="DF44" s="283">
        <f t="shared" si="65"/>
        <v>470</v>
      </c>
      <c r="DG44" s="283">
        <f t="shared" si="66"/>
        <v>0</v>
      </c>
      <c r="DH44" s="283">
        <v>0</v>
      </c>
      <c r="DI44" s="283">
        <f t="shared" si="40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12240</v>
      </c>
      <c r="E45" s="283">
        <f t="shared" si="1"/>
        <v>7273</v>
      </c>
      <c r="F45" s="283">
        <f t="shared" si="2"/>
        <v>0</v>
      </c>
      <c r="G45" s="283">
        <v>0</v>
      </c>
      <c r="H45" s="283">
        <v>0</v>
      </c>
      <c r="I45" s="283">
        <v>0</v>
      </c>
      <c r="J45" s="283">
        <f t="shared" si="3"/>
        <v>5982</v>
      </c>
      <c r="K45" s="283">
        <v>0</v>
      </c>
      <c r="L45" s="283">
        <v>5966</v>
      </c>
      <c r="M45" s="283">
        <v>16</v>
      </c>
      <c r="N45" s="283">
        <f t="shared" si="4"/>
        <v>33</v>
      </c>
      <c r="O45" s="283">
        <v>0</v>
      </c>
      <c r="P45" s="283">
        <v>24</v>
      </c>
      <c r="Q45" s="283">
        <v>9</v>
      </c>
      <c r="R45" s="283">
        <f t="shared" si="5"/>
        <v>1220</v>
      </c>
      <c r="S45" s="283">
        <v>2</v>
      </c>
      <c r="T45" s="283">
        <v>1218</v>
      </c>
      <c r="U45" s="283">
        <v>0</v>
      </c>
      <c r="V45" s="283">
        <f t="shared" si="6"/>
        <v>0</v>
      </c>
      <c r="W45" s="283">
        <v>0</v>
      </c>
      <c r="X45" s="283">
        <v>0</v>
      </c>
      <c r="Y45" s="283">
        <v>0</v>
      </c>
      <c r="Z45" s="283">
        <f t="shared" si="7"/>
        <v>38</v>
      </c>
      <c r="AA45" s="283">
        <v>0</v>
      </c>
      <c r="AB45" s="283">
        <v>27</v>
      </c>
      <c r="AC45" s="283">
        <v>11</v>
      </c>
      <c r="AD45" s="283">
        <f t="shared" si="8"/>
        <v>2435</v>
      </c>
      <c r="AE45" s="283">
        <f t="shared" si="9"/>
        <v>0</v>
      </c>
      <c r="AF45" s="283">
        <v>0</v>
      </c>
      <c r="AG45" s="283">
        <v>0</v>
      </c>
      <c r="AH45" s="283">
        <v>0</v>
      </c>
      <c r="AI45" s="283">
        <f t="shared" si="10"/>
        <v>2276</v>
      </c>
      <c r="AJ45" s="283">
        <v>251</v>
      </c>
      <c r="AK45" s="283">
        <v>150</v>
      </c>
      <c r="AL45" s="283">
        <v>1875</v>
      </c>
      <c r="AM45" s="283">
        <f t="shared" si="11"/>
        <v>51</v>
      </c>
      <c r="AN45" s="283">
        <v>32</v>
      </c>
      <c r="AO45" s="283">
        <v>0</v>
      </c>
      <c r="AP45" s="283">
        <v>19</v>
      </c>
      <c r="AQ45" s="283">
        <f t="shared" si="12"/>
        <v>57</v>
      </c>
      <c r="AR45" s="283">
        <v>5</v>
      </c>
      <c r="AS45" s="283">
        <v>25</v>
      </c>
      <c r="AT45" s="283">
        <v>27</v>
      </c>
      <c r="AU45" s="283">
        <f t="shared" si="13"/>
        <v>0</v>
      </c>
      <c r="AV45" s="283">
        <v>0</v>
      </c>
      <c r="AW45" s="283">
        <v>0</v>
      </c>
      <c r="AX45" s="283">
        <v>0</v>
      </c>
      <c r="AY45" s="283">
        <f t="shared" si="14"/>
        <v>51</v>
      </c>
      <c r="AZ45" s="283">
        <v>31</v>
      </c>
      <c r="BA45" s="283">
        <v>0</v>
      </c>
      <c r="BB45" s="283">
        <v>20</v>
      </c>
      <c r="BC45" s="283">
        <f t="shared" si="15"/>
        <v>2532</v>
      </c>
      <c r="BD45" s="283">
        <f t="shared" si="16"/>
        <v>1463</v>
      </c>
      <c r="BE45" s="283">
        <v>0</v>
      </c>
      <c r="BF45" s="283">
        <v>255</v>
      </c>
      <c r="BG45" s="283">
        <v>597</v>
      </c>
      <c r="BH45" s="283">
        <v>12</v>
      </c>
      <c r="BI45" s="283">
        <v>0</v>
      </c>
      <c r="BJ45" s="283">
        <v>599</v>
      </c>
      <c r="BK45" s="283">
        <f t="shared" si="18"/>
        <v>1069</v>
      </c>
      <c r="BL45" s="283">
        <v>0</v>
      </c>
      <c r="BM45" s="283">
        <v>977</v>
      </c>
      <c r="BN45" s="283">
        <v>41</v>
      </c>
      <c r="BO45" s="283">
        <v>8</v>
      </c>
      <c r="BP45" s="283">
        <v>0</v>
      </c>
      <c r="BQ45" s="283">
        <v>43</v>
      </c>
      <c r="BR45" s="283">
        <f t="shared" si="41"/>
        <v>8736</v>
      </c>
      <c r="BS45" s="283">
        <f t="shared" si="42"/>
        <v>0</v>
      </c>
      <c r="BT45" s="283">
        <f t="shared" si="43"/>
        <v>6237</v>
      </c>
      <c r="BU45" s="283">
        <f t="shared" si="44"/>
        <v>630</v>
      </c>
      <c r="BV45" s="283">
        <f t="shared" si="45"/>
        <v>1232</v>
      </c>
      <c r="BW45" s="283">
        <f t="shared" si="46"/>
        <v>0</v>
      </c>
      <c r="BX45" s="283">
        <f t="shared" si="47"/>
        <v>637</v>
      </c>
      <c r="BY45" s="283">
        <f t="shared" si="21"/>
        <v>7273</v>
      </c>
      <c r="BZ45" s="283">
        <f t="shared" si="22"/>
        <v>0</v>
      </c>
      <c r="CA45" s="283">
        <f t="shared" si="23"/>
        <v>5982</v>
      </c>
      <c r="CB45" s="283">
        <f t="shared" si="24"/>
        <v>33</v>
      </c>
      <c r="CC45" s="283">
        <f t="shared" si="25"/>
        <v>1220</v>
      </c>
      <c r="CD45" s="283">
        <f t="shared" si="26"/>
        <v>0</v>
      </c>
      <c r="CE45" s="283">
        <f t="shared" si="27"/>
        <v>38</v>
      </c>
      <c r="CF45" s="283">
        <f t="shared" si="28"/>
        <v>1463</v>
      </c>
      <c r="CG45" s="283">
        <f t="shared" si="48"/>
        <v>0</v>
      </c>
      <c r="CH45" s="283">
        <f t="shared" si="49"/>
        <v>255</v>
      </c>
      <c r="CI45" s="283">
        <f t="shared" si="50"/>
        <v>597</v>
      </c>
      <c r="CJ45" s="283">
        <f t="shared" si="51"/>
        <v>12</v>
      </c>
      <c r="CK45" s="283">
        <f t="shared" si="52"/>
        <v>0</v>
      </c>
      <c r="CL45" s="283">
        <f t="shared" si="53"/>
        <v>599</v>
      </c>
      <c r="CM45" s="283">
        <f t="shared" si="54"/>
        <v>3504</v>
      </c>
      <c r="CN45" s="283">
        <f t="shared" si="55"/>
        <v>0</v>
      </c>
      <c r="CO45" s="283">
        <f t="shared" si="56"/>
        <v>3253</v>
      </c>
      <c r="CP45" s="283">
        <f t="shared" si="57"/>
        <v>92</v>
      </c>
      <c r="CQ45" s="283">
        <f t="shared" si="58"/>
        <v>65</v>
      </c>
      <c r="CR45" s="283">
        <f t="shared" si="59"/>
        <v>0</v>
      </c>
      <c r="CS45" s="283">
        <f t="shared" si="60"/>
        <v>94</v>
      </c>
      <c r="CT45" s="283">
        <f t="shared" si="31"/>
        <v>2435</v>
      </c>
      <c r="CU45" s="283">
        <f t="shared" si="32"/>
        <v>0</v>
      </c>
      <c r="CV45" s="283">
        <f t="shared" si="33"/>
        <v>2276</v>
      </c>
      <c r="CW45" s="283">
        <f t="shared" si="34"/>
        <v>51</v>
      </c>
      <c r="CX45" s="283">
        <f t="shared" si="35"/>
        <v>57</v>
      </c>
      <c r="CY45" s="283">
        <f t="shared" si="36"/>
        <v>0</v>
      </c>
      <c r="CZ45" s="283">
        <f t="shared" si="37"/>
        <v>51</v>
      </c>
      <c r="DA45" s="283">
        <f t="shared" si="38"/>
        <v>1069</v>
      </c>
      <c r="DB45" s="283">
        <f t="shared" si="61"/>
        <v>0</v>
      </c>
      <c r="DC45" s="283">
        <f t="shared" si="62"/>
        <v>977</v>
      </c>
      <c r="DD45" s="283">
        <f t="shared" si="63"/>
        <v>41</v>
      </c>
      <c r="DE45" s="283">
        <f t="shared" si="64"/>
        <v>8</v>
      </c>
      <c r="DF45" s="283">
        <f t="shared" si="65"/>
        <v>0</v>
      </c>
      <c r="DG45" s="283">
        <f t="shared" si="66"/>
        <v>43</v>
      </c>
      <c r="DH45" s="283">
        <v>0</v>
      </c>
      <c r="DI45" s="283">
        <f t="shared" si="40"/>
        <v>2</v>
      </c>
      <c r="DJ45" s="283">
        <v>0</v>
      </c>
      <c r="DK45" s="283">
        <v>2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2764</v>
      </c>
      <c r="E46" s="283">
        <f t="shared" si="1"/>
        <v>1523</v>
      </c>
      <c r="F46" s="283">
        <f t="shared" si="2"/>
        <v>0</v>
      </c>
      <c r="G46" s="283">
        <v>0</v>
      </c>
      <c r="H46" s="283">
        <v>0</v>
      </c>
      <c r="I46" s="283">
        <v>0</v>
      </c>
      <c r="J46" s="283">
        <f t="shared" si="3"/>
        <v>1294</v>
      </c>
      <c r="K46" s="283">
        <v>0</v>
      </c>
      <c r="L46" s="283">
        <v>1294</v>
      </c>
      <c r="M46" s="283">
        <v>0</v>
      </c>
      <c r="N46" s="283">
        <f t="shared" si="4"/>
        <v>0</v>
      </c>
      <c r="O46" s="283">
        <v>0</v>
      </c>
      <c r="P46" s="283">
        <v>0</v>
      </c>
      <c r="Q46" s="283">
        <v>0</v>
      </c>
      <c r="R46" s="283">
        <f t="shared" si="5"/>
        <v>203</v>
      </c>
      <c r="S46" s="283">
        <v>0</v>
      </c>
      <c r="T46" s="283">
        <v>203</v>
      </c>
      <c r="U46" s="283">
        <v>0</v>
      </c>
      <c r="V46" s="283">
        <f t="shared" si="6"/>
        <v>0</v>
      </c>
      <c r="W46" s="283">
        <v>0</v>
      </c>
      <c r="X46" s="283">
        <v>0</v>
      </c>
      <c r="Y46" s="283">
        <v>0</v>
      </c>
      <c r="Z46" s="283">
        <f t="shared" si="7"/>
        <v>26</v>
      </c>
      <c r="AA46" s="283">
        <v>0</v>
      </c>
      <c r="AB46" s="283">
        <v>26</v>
      </c>
      <c r="AC46" s="283">
        <v>0</v>
      </c>
      <c r="AD46" s="283">
        <f t="shared" si="8"/>
        <v>352</v>
      </c>
      <c r="AE46" s="283">
        <f t="shared" si="9"/>
        <v>0</v>
      </c>
      <c r="AF46" s="283">
        <v>0</v>
      </c>
      <c r="AG46" s="283">
        <v>0</v>
      </c>
      <c r="AH46" s="283">
        <v>0</v>
      </c>
      <c r="AI46" s="283">
        <f t="shared" si="10"/>
        <v>332</v>
      </c>
      <c r="AJ46" s="283">
        <v>116</v>
      </c>
      <c r="AK46" s="283">
        <v>216</v>
      </c>
      <c r="AL46" s="283">
        <v>0</v>
      </c>
      <c r="AM46" s="283">
        <f t="shared" si="11"/>
        <v>0</v>
      </c>
      <c r="AN46" s="283">
        <v>0</v>
      </c>
      <c r="AO46" s="283">
        <v>0</v>
      </c>
      <c r="AP46" s="283">
        <v>0</v>
      </c>
      <c r="AQ46" s="283">
        <f t="shared" si="12"/>
        <v>11</v>
      </c>
      <c r="AR46" s="283">
        <v>2</v>
      </c>
      <c r="AS46" s="283">
        <v>9</v>
      </c>
      <c r="AT46" s="283">
        <v>0</v>
      </c>
      <c r="AU46" s="283">
        <f t="shared" si="13"/>
        <v>0</v>
      </c>
      <c r="AV46" s="283">
        <v>0</v>
      </c>
      <c r="AW46" s="283">
        <v>0</v>
      </c>
      <c r="AX46" s="283">
        <v>0</v>
      </c>
      <c r="AY46" s="283">
        <f t="shared" si="14"/>
        <v>9</v>
      </c>
      <c r="AZ46" s="283">
        <v>1</v>
      </c>
      <c r="BA46" s="283">
        <v>8</v>
      </c>
      <c r="BB46" s="283">
        <v>0</v>
      </c>
      <c r="BC46" s="283">
        <f t="shared" si="15"/>
        <v>889</v>
      </c>
      <c r="BD46" s="283">
        <f t="shared" si="16"/>
        <v>326</v>
      </c>
      <c r="BE46" s="283">
        <v>0</v>
      </c>
      <c r="BF46" s="283">
        <v>178</v>
      </c>
      <c r="BG46" s="283">
        <v>0</v>
      </c>
      <c r="BH46" s="283">
        <v>1</v>
      </c>
      <c r="BI46" s="283">
        <v>0</v>
      </c>
      <c r="BJ46" s="283">
        <v>147</v>
      </c>
      <c r="BK46" s="283">
        <f t="shared" si="18"/>
        <v>563</v>
      </c>
      <c r="BL46" s="283">
        <v>0</v>
      </c>
      <c r="BM46" s="283">
        <v>380</v>
      </c>
      <c r="BN46" s="283">
        <v>0</v>
      </c>
      <c r="BO46" s="283">
        <v>29</v>
      </c>
      <c r="BP46" s="283">
        <v>0</v>
      </c>
      <c r="BQ46" s="283">
        <v>154</v>
      </c>
      <c r="BR46" s="283">
        <f t="shared" si="41"/>
        <v>1849</v>
      </c>
      <c r="BS46" s="283">
        <f t="shared" si="42"/>
        <v>0</v>
      </c>
      <c r="BT46" s="283">
        <f t="shared" si="43"/>
        <v>1472</v>
      </c>
      <c r="BU46" s="283">
        <f t="shared" si="44"/>
        <v>0</v>
      </c>
      <c r="BV46" s="283">
        <f t="shared" si="45"/>
        <v>204</v>
      </c>
      <c r="BW46" s="283">
        <f t="shared" si="46"/>
        <v>0</v>
      </c>
      <c r="BX46" s="283">
        <f t="shared" si="47"/>
        <v>173</v>
      </c>
      <c r="BY46" s="283">
        <f t="shared" si="21"/>
        <v>1523</v>
      </c>
      <c r="BZ46" s="283">
        <f t="shared" si="22"/>
        <v>0</v>
      </c>
      <c r="CA46" s="283">
        <f t="shared" si="23"/>
        <v>1294</v>
      </c>
      <c r="CB46" s="283">
        <f t="shared" si="24"/>
        <v>0</v>
      </c>
      <c r="CC46" s="283">
        <f t="shared" si="25"/>
        <v>203</v>
      </c>
      <c r="CD46" s="283">
        <f t="shared" si="26"/>
        <v>0</v>
      </c>
      <c r="CE46" s="283">
        <f t="shared" si="27"/>
        <v>26</v>
      </c>
      <c r="CF46" s="283">
        <f t="shared" si="28"/>
        <v>326</v>
      </c>
      <c r="CG46" s="283">
        <f t="shared" si="48"/>
        <v>0</v>
      </c>
      <c r="CH46" s="283">
        <f t="shared" si="49"/>
        <v>178</v>
      </c>
      <c r="CI46" s="283">
        <f t="shared" si="50"/>
        <v>0</v>
      </c>
      <c r="CJ46" s="283">
        <f t="shared" si="51"/>
        <v>1</v>
      </c>
      <c r="CK46" s="283">
        <f t="shared" si="52"/>
        <v>0</v>
      </c>
      <c r="CL46" s="283">
        <f t="shared" si="53"/>
        <v>147</v>
      </c>
      <c r="CM46" s="283">
        <f t="shared" si="54"/>
        <v>915</v>
      </c>
      <c r="CN46" s="283">
        <f t="shared" si="55"/>
        <v>0</v>
      </c>
      <c r="CO46" s="283">
        <f t="shared" si="56"/>
        <v>712</v>
      </c>
      <c r="CP46" s="283">
        <f t="shared" si="57"/>
        <v>0</v>
      </c>
      <c r="CQ46" s="283">
        <f t="shared" si="58"/>
        <v>40</v>
      </c>
      <c r="CR46" s="283">
        <f t="shared" si="59"/>
        <v>0</v>
      </c>
      <c r="CS46" s="283">
        <f t="shared" si="60"/>
        <v>163</v>
      </c>
      <c r="CT46" s="283">
        <f t="shared" si="31"/>
        <v>352</v>
      </c>
      <c r="CU46" s="283">
        <f t="shared" si="32"/>
        <v>0</v>
      </c>
      <c r="CV46" s="283">
        <f t="shared" si="33"/>
        <v>332</v>
      </c>
      <c r="CW46" s="283">
        <f t="shared" si="34"/>
        <v>0</v>
      </c>
      <c r="CX46" s="283">
        <f t="shared" si="35"/>
        <v>11</v>
      </c>
      <c r="CY46" s="283">
        <f t="shared" si="36"/>
        <v>0</v>
      </c>
      <c r="CZ46" s="283">
        <f t="shared" si="37"/>
        <v>9</v>
      </c>
      <c r="DA46" s="283">
        <f t="shared" si="38"/>
        <v>563</v>
      </c>
      <c r="DB46" s="283">
        <f t="shared" si="61"/>
        <v>0</v>
      </c>
      <c r="DC46" s="283">
        <f t="shared" si="62"/>
        <v>380</v>
      </c>
      <c r="DD46" s="283">
        <f t="shared" si="63"/>
        <v>0</v>
      </c>
      <c r="DE46" s="283">
        <f t="shared" si="64"/>
        <v>29</v>
      </c>
      <c r="DF46" s="283">
        <f t="shared" si="65"/>
        <v>0</v>
      </c>
      <c r="DG46" s="283">
        <f t="shared" si="66"/>
        <v>154</v>
      </c>
      <c r="DH46" s="283">
        <v>0</v>
      </c>
      <c r="DI46" s="283">
        <f t="shared" si="40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5492</v>
      </c>
      <c r="E47" s="283">
        <f t="shared" si="1"/>
        <v>3939</v>
      </c>
      <c r="F47" s="283">
        <f t="shared" si="2"/>
        <v>0</v>
      </c>
      <c r="G47" s="283">
        <v>0</v>
      </c>
      <c r="H47" s="283">
        <v>0</v>
      </c>
      <c r="I47" s="283">
        <v>0</v>
      </c>
      <c r="J47" s="283">
        <f t="shared" si="3"/>
        <v>3515</v>
      </c>
      <c r="K47" s="283">
        <v>0</v>
      </c>
      <c r="L47" s="283">
        <v>3515</v>
      </c>
      <c r="M47" s="283">
        <v>0</v>
      </c>
      <c r="N47" s="283">
        <f t="shared" si="4"/>
        <v>0</v>
      </c>
      <c r="O47" s="283">
        <v>0</v>
      </c>
      <c r="P47" s="283">
        <v>0</v>
      </c>
      <c r="Q47" s="283">
        <v>0</v>
      </c>
      <c r="R47" s="283">
        <f t="shared" si="5"/>
        <v>293</v>
      </c>
      <c r="S47" s="283">
        <v>0</v>
      </c>
      <c r="T47" s="283">
        <v>293</v>
      </c>
      <c r="U47" s="283">
        <v>0</v>
      </c>
      <c r="V47" s="283">
        <f t="shared" si="6"/>
        <v>0</v>
      </c>
      <c r="W47" s="283">
        <v>0</v>
      </c>
      <c r="X47" s="283">
        <v>0</v>
      </c>
      <c r="Y47" s="283">
        <v>0</v>
      </c>
      <c r="Z47" s="283">
        <f t="shared" si="7"/>
        <v>131</v>
      </c>
      <c r="AA47" s="283">
        <v>0</v>
      </c>
      <c r="AB47" s="283">
        <v>131</v>
      </c>
      <c r="AC47" s="283">
        <v>0</v>
      </c>
      <c r="AD47" s="283">
        <f t="shared" si="8"/>
        <v>351</v>
      </c>
      <c r="AE47" s="283">
        <f t="shared" si="9"/>
        <v>0</v>
      </c>
      <c r="AF47" s="283">
        <v>0</v>
      </c>
      <c r="AG47" s="283">
        <v>0</v>
      </c>
      <c r="AH47" s="283">
        <v>0</v>
      </c>
      <c r="AI47" s="283">
        <f t="shared" si="10"/>
        <v>351</v>
      </c>
      <c r="AJ47" s="283">
        <v>351</v>
      </c>
      <c r="AK47" s="283">
        <v>0</v>
      </c>
      <c r="AL47" s="283">
        <v>0</v>
      </c>
      <c r="AM47" s="283">
        <f t="shared" si="11"/>
        <v>0</v>
      </c>
      <c r="AN47" s="283">
        <v>0</v>
      </c>
      <c r="AO47" s="283">
        <v>0</v>
      </c>
      <c r="AP47" s="283">
        <v>0</v>
      </c>
      <c r="AQ47" s="283">
        <f t="shared" si="12"/>
        <v>0</v>
      </c>
      <c r="AR47" s="283">
        <v>0</v>
      </c>
      <c r="AS47" s="283">
        <v>0</v>
      </c>
      <c r="AT47" s="283">
        <v>0</v>
      </c>
      <c r="AU47" s="283">
        <f t="shared" si="13"/>
        <v>0</v>
      </c>
      <c r="AV47" s="283">
        <v>0</v>
      </c>
      <c r="AW47" s="283">
        <v>0</v>
      </c>
      <c r="AX47" s="283">
        <v>0</v>
      </c>
      <c r="AY47" s="283">
        <f t="shared" si="14"/>
        <v>0</v>
      </c>
      <c r="AZ47" s="283">
        <v>0</v>
      </c>
      <c r="BA47" s="283">
        <v>0</v>
      </c>
      <c r="BB47" s="283">
        <v>0</v>
      </c>
      <c r="BC47" s="283">
        <f t="shared" si="15"/>
        <v>1202</v>
      </c>
      <c r="BD47" s="283">
        <f t="shared" si="16"/>
        <v>402</v>
      </c>
      <c r="BE47" s="283">
        <v>0</v>
      </c>
      <c r="BF47" s="283">
        <v>252</v>
      </c>
      <c r="BG47" s="283">
        <v>150</v>
      </c>
      <c r="BH47" s="283">
        <v>0</v>
      </c>
      <c r="BI47" s="283">
        <v>0</v>
      </c>
      <c r="BJ47" s="283">
        <v>0</v>
      </c>
      <c r="BK47" s="283">
        <f t="shared" si="18"/>
        <v>800</v>
      </c>
      <c r="BL47" s="283">
        <v>0</v>
      </c>
      <c r="BM47" s="283">
        <v>789</v>
      </c>
      <c r="BN47" s="283">
        <v>0</v>
      </c>
      <c r="BO47" s="283">
        <v>0</v>
      </c>
      <c r="BP47" s="283">
        <v>0</v>
      </c>
      <c r="BQ47" s="283">
        <v>11</v>
      </c>
      <c r="BR47" s="283">
        <f t="shared" si="41"/>
        <v>4341</v>
      </c>
      <c r="BS47" s="283">
        <f t="shared" si="42"/>
        <v>0</v>
      </c>
      <c r="BT47" s="283">
        <f t="shared" si="43"/>
        <v>3767</v>
      </c>
      <c r="BU47" s="283">
        <f t="shared" si="44"/>
        <v>150</v>
      </c>
      <c r="BV47" s="283">
        <f t="shared" si="45"/>
        <v>293</v>
      </c>
      <c r="BW47" s="283">
        <f t="shared" si="46"/>
        <v>0</v>
      </c>
      <c r="BX47" s="283">
        <f t="shared" si="47"/>
        <v>131</v>
      </c>
      <c r="BY47" s="283">
        <f t="shared" si="21"/>
        <v>3939</v>
      </c>
      <c r="BZ47" s="283">
        <f t="shared" si="22"/>
        <v>0</v>
      </c>
      <c r="CA47" s="283">
        <f t="shared" si="23"/>
        <v>3515</v>
      </c>
      <c r="CB47" s="283">
        <f t="shared" si="24"/>
        <v>0</v>
      </c>
      <c r="CC47" s="283">
        <f t="shared" si="25"/>
        <v>293</v>
      </c>
      <c r="CD47" s="283">
        <f t="shared" si="26"/>
        <v>0</v>
      </c>
      <c r="CE47" s="283">
        <f t="shared" si="27"/>
        <v>131</v>
      </c>
      <c r="CF47" s="283">
        <f t="shared" si="28"/>
        <v>402</v>
      </c>
      <c r="CG47" s="283">
        <f t="shared" si="48"/>
        <v>0</v>
      </c>
      <c r="CH47" s="283">
        <f t="shared" si="49"/>
        <v>252</v>
      </c>
      <c r="CI47" s="283">
        <f t="shared" si="50"/>
        <v>150</v>
      </c>
      <c r="CJ47" s="283">
        <f t="shared" si="51"/>
        <v>0</v>
      </c>
      <c r="CK47" s="283">
        <f t="shared" si="52"/>
        <v>0</v>
      </c>
      <c r="CL47" s="283">
        <f t="shared" si="53"/>
        <v>0</v>
      </c>
      <c r="CM47" s="283">
        <f t="shared" si="54"/>
        <v>1151</v>
      </c>
      <c r="CN47" s="283">
        <f t="shared" si="55"/>
        <v>0</v>
      </c>
      <c r="CO47" s="283">
        <f t="shared" si="56"/>
        <v>1140</v>
      </c>
      <c r="CP47" s="283">
        <f t="shared" si="57"/>
        <v>0</v>
      </c>
      <c r="CQ47" s="283">
        <f t="shared" si="58"/>
        <v>0</v>
      </c>
      <c r="CR47" s="283">
        <f t="shared" si="59"/>
        <v>0</v>
      </c>
      <c r="CS47" s="283">
        <f t="shared" si="60"/>
        <v>11</v>
      </c>
      <c r="CT47" s="283">
        <f t="shared" si="31"/>
        <v>351</v>
      </c>
      <c r="CU47" s="283">
        <f t="shared" si="32"/>
        <v>0</v>
      </c>
      <c r="CV47" s="283">
        <f t="shared" si="33"/>
        <v>351</v>
      </c>
      <c r="CW47" s="283">
        <f t="shared" si="34"/>
        <v>0</v>
      </c>
      <c r="CX47" s="283">
        <f t="shared" si="35"/>
        <v>0</v>
      </c>
      <c r="CY47" s="283">
        <f t="shared" si="36"/>
        <v>0</v>
      </c>
      <c r="CZ47" s="283">
        <f t="shared" si="37"/>
        <v>0</v>
      </c>
      <c r="DA47" s="283">
        <f t="shared" si="38"/>
        <v>800</v>
      </c>
      <c r="DB47" s="283">
        <f t="shared" si="61"/>
        <v>0</v>
      </c>
      <c r="DC47" s="283">
        <f t="shared" si="62"/>
        <v>789</v>
      </c>
      <c r="DD47" s="283">
        <f t="shared" si="63"/>
        <v>0</v>
      </c>
      <c r="DE47" s="283">
        <f t="shared" si="64"/>
        <v>0</v>
      </c>
      <c r="DF47" s="283">
        <f t="shared" si="65"/>
        <v>0</v>
      </c>
      <c r="DG47" s="283">
        <f t="shared" si="66"/>
        <v>11</v>
      </c>
      <c r="DH47" s="283">
        <v>0</v>
      </c>
      <c r="DI47" s="283">
        <f t="shared" si="40"/>
        <v>0</v>
      </c>
      <c r="DJ47" s="283">
        <v>0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3422</v>
      </c>
      <c r="E48" s="283">
        <f t="shared" si="1"/>
        <v>2782</v>
      </c>
      <c r="F48" s="283">
        <f t="shared" si="2"/>
        <v>0</v>
      </c>
      <c r="G48" s="283">
        <v>0</v>
      </c>
      <c r="H48" s="283">
        <v>0</v>
      </c>
      <c r="I48" s="283">
        <v>0</v>
      </c>
      <c r="J48" s="283">
        <f t="shared" si="3"/>
        <v>1920</v>
      </c>
      <c r="K48" s="283">
        <v>0</v>
      </c>
      <c r="L48" s="283">
        <v>1920</v>
      </c>
      <c r="M48" s="283">
        <v>0</v>
      </c>
      <c r="N48" s="283">
        <f t="shared" si="4"/>
        <v>0</v>
      </c>
      <c r="O48" s="283">
        <v>0</v>
      </c>
      <c r="P48" s="283">
        <v>0</v>
      </c>
      <c r="Q48" s="283">
        <v>0</v>
      </c>
      <c r="R48" s="283">
        <f t="shared" si="5"/>
        <v>239</v>
      </c>
      <c r="S48" s="283">
        <v>0</v>
      </c>
      <c r="T48" s="283">
        <v>239</v>
      </c>
      <c r="U48" s="283">
        <v>0</v>
      </c>
      <c r="V48" s="283">
        <f t="shared" si="6"/>
        <v>0</v>
      </c>
      <c r="W48" s="283">
        <v>0</v>
      </c>
      <c r="X48" s="283">
        <v>0</v>
      </c>
      <c r="Y48" s="283">
        <v>0</v>
      </c>
      <c r="Z48" s="283">
        <f t="shared" si="7"/>
        <v>623</v>
      </c>
      <c r="AA48" s="283">
        <v>0</v>
      </c>
      <c r="AB48" s="283">
        <v>623</v>
      </c>
      <c r="AC48" s="283">
        <v>0</v>
      </c>
      <c r="AD48" s="283">
        <f t="shared" si="8"/>
        <v>357</v>
      </c>
      <c r="AE48" s="283">
        <f t="shared" si="9"/>
        <v>0</v>
      </c>
      <c r="AF48" s="283">
        <v>0</v>
      </c>
      <c r="AG48" s="283">
        <v>0</v>
      </c>
      <c r="AH48" s="283">
        <v>0</v>
      </c>
      <c r="AI48" s="283">
        <f t="shared" si="10"/>
        <v>357</v>
      </c>
      <c r="AJ48" s="283">
        <v>0</v>
      </c>
      <c r="AK48" s="283">
        <v>357</v>
      </c>
      <c r="AL48" s="283">
        <v>0</v>
      </c>
      <c r="AM48" s="283">
        <f t="shared" si="11"/>
        <v>0</v>
      </c>
      <c r="AN48" s="283">
        <v>0</v>
      </c>
      <c r="AO48" s="283">
        <v>0</v>
      </c>
      <c r="AP48" s="283">
        <v>0</v>
      </c>
      <c r="AQ48" s="283">
        <f t="shared" si="12"/>
        <v>0</v>
      </c>
      <c r="AR48" s="283">
        <v>0</v>
      </c>
      <c r="AS48" s="283">
        <v>0</v>
      </c>
      <c r="AT48" s="283">
        <v>0</v>
      </c>
      <c r="AU48" s="283">
        <f t="shared" si="13"/>
        <v>0</v>
      </c>
      <c r="AV48" s="283">
        <v>0</v>
      </c>
      <c r="AW48" s="283">
        <v>0</v>
      </c>
      <c r="AX48" s="283">
        <v>0</v>
      </c>
      <c r="AY48" s="283">
        <f t="shared" si="14"/>
        <v>0</v>
      </c>
      <c r="AZ48" s="283">
        <v>0</v>
      </c>
      <c r="BA48" s="283">
        <v>0</v>
      </c>
      <c r="BB48" s="283">
        <v>0</v>
      </c>
      <c r="BC48" s="283">
        <f t="shared" si="15"/>
        <v>283</v>
      </c>
      <c r="BD48" s="283">
        <f t="shared" si="16"/>
        <v>283</v>
      </c>
      <c r="BE48" s="283">
        <v>0</v>
      </c>
      <c r="BF48" s="283">
        <v>236</v>
      </c>
      <c r="BG48" s="283">
        <v>0</v>
      </c>
      <c r="BH48" s="283">
        <v>0</v>
      </c>
      <c r="BI48" s="283">
        <v>0</v>
      </c>
      <c r="BJ48" s="283">
        <v>47</v>
      </c>
      <c r="BK48" s="283">
        <f t="shared" si="18"/>
        <v>0</v>
      </c>
      <c r="BL48" s="283">
        <v>0</v>
      </c>
      <c r="BM48" s="283">
        <v>0</v>
      </c>
      <c r="BN48" s="283">
        <v>0</v>
      </c>
      <c r="BO48" s="283">
        <v>0</v>
      </c>
      <c r="BP48" s="283">
        <v>0</v>
      </c>
      <c r="BQ48" s="283">
        <v>0</v>
      </c>
      <c r="BR48" s="283">
        <f t="shared" si="41"/>
        <v>3065</v>
      </c>
      <c r="BS48" s="283">
        <f t="shared" si="42"/>
        <v>0</v>
      </c>
      <c r="BT48" s="283">
        <f t="shared" si="43"/>
        <v>2156</v>
      </c>
      <c r="BU48" s="283">
        <f t="shared" si="44"/>
        <v>0</v>
      </c>
      <c r="BV48" s="283">
        <f t="shared" si="45"/>
        <v>239</v>
      </c>
      <c r="BW48" s="283">
        <f t="shared" si="46"/>
        <v>0</v>
      </c>
      <c r="BX48" s="283">
        <f t="shared" si="47"/>
        <v>670</v>
      </c>
      <c r="BY48" s="283">
        <f t="shared" si="21"/>
        <v>2782</v>
      </c>
      <c r="BZ48" s="283">
        <f t="shared" si="22"/>
        <v>0</v>
      </c>
      <c r="CA48" s="283">
        <f t="shared" si="23"/>
        <v>1920</v>
      </c>
      <c r="CB48" s="283">
        <f t="shared" si="24"/>
        <v>0</v>
      </c>
      <c r="CC48" s="283">
        <f t="shared" si="25"/>
        <v>239</v>
      </c>
      <c r="CD48" s="283">
        <f t="shared" si="26"/>
        <v>0</v>
      </c>
      <c r="CE48" s="283">
        <f t="shared" si="27"/>
        <v>623</v>
      </c>
      <c r="CF48" s="283">
        <f t="shared" si="28"/>
        <v>283</v>
      </c>
      <c r="CG48" s="283">
        <f t="shared" si="48"/>
        <v>0</v>
      </c>
      <c r="CH48" s="283">
        <f t="shared" si="49"/>
        <v>236</v>
      </c>
      <c r="CI48" s="283">
        <f t="shared" si="50"/>
        <v>0</v>
      </c>
      <c r="CJ48" s="283">
        <f t="shared" si="51"/>
        <v>0</v>
      </c>
      <c r="CK48" s="283">
        <f t="shared" si="52"/>
        <v>0</v>
      </c>
      <c r="CL48" s="283">
        <f t="shared" si="53"/>
        <v>47</v>
      </c>
      <c r="CM48" s="283">
        <f t="shared" si="54"/>
        <v>357</v>
      </c>
      <c r="CN48" s="283">
        <f t="shared" si="55"/>
        <v>0</v>
      </c>
      <c r="CO48" s="283">
        <f t="shared" si="56"/>
        <v>357</v>
      </c>
      <c r="CP48" s="283">
        <f t="shared" si="57"/>
        <v>0</v>
      </c>
      <c r="CQ48" s="283">
        <f t="shared" si="58"/>
        <v>0</v>
      </c>
      <c r="CR48" s="283">
        <f t="shared" si="59"/>
        <v>0</v>
      </c>
      <c r="CS48" s="283">
        <f t="shared" si="60"/>
        <v>0</v>
      </c>
      <c r="CT48" s="283">
        <f t="shared" si="31"/>
        <v>357</v>
      </c>
      <c r="CU48" s="283">
        <f t="shared" si="32"/>
        <v>0</v>
      </c>
      <c r="CV48" s="283">
        <f t="shared" si="33"/>
        <v>357</v>
      </c>
      <c r="CW48" s="283">
        <f t="shared" si="34"/>
        <v>0</v>
      </c>
      <c r="CX48" s="283">
        <f t="shared" si="35"/>
        <v>0</v>
      </c>
      <c r="CY48" s="283">
        <f t="shared" si="36"/>
        <v>0</v>
      </c>
      <c r="CZ48" s="283">
        <f t="shared" si="37"/>
        <v>0</v>
      </c>
      <c r="DA48" s="283">
        <f t="shared" si="38"/>
        <v>0</v>
      </c>
      <c r="DB48" s="283">
        <f t="shared" si="61"/>
        <v>0</v>
      </c>
      <c r="DC48" s="283">
        <f t="shared" si="62"/>
        <v>0</v>
      </c>
      <c r="DD48" s="283">
        <f t="shared" si="63"/>
        <v>0</v>
      </c>
      <c r="DE48" s="283">
        <f t="shared" si="64"/>
        <v>0</v>
      </c>
      <c r="DF48" s="283">
        <f t="shared" si="65"/>
        <v>0</v>
      </c>
      <c r="DG48" s="283">
        <f t="shared" si="66"/>
        <v>0</v>
      </c>
      <c r="DH48" s="283">
        <v>0</v>
      </c>
      <c r="DI48" s="283">
        <f t="shared" si="40"/>
        <v>1</v>
      </c>
      <c r="DJ48" s="283">
        <v>0</v>
      </c>
      <c r="DK48" s="283">
        <v>1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4773</v>
      </c>
      <c r="E49" s="283">
        <f t="shared" si="1"/>
        <v>3468</v>
      </c>
      <c r="F49" s="283">
        <f t="shared" si="2"/>
        <v>0</v>
      </c>
      <c r="G49" s="283">
        <v>0</v>
      </c>
      <c r="H49" s="283">
        <v>0</v>
      </c>
      <c r="I49" s="283">
        <v>0</v>
      </c>
      <c r="J49" s="283">
        <f t="shared" si="3"/>
        <v>2556</v>
      </c>
      <c r="K49" s="283">
        <v>0</v>
      </c>
      <c r="L49" s="283">
        <v>2556</v>
      </c>
      <c r="M49" s="283">
        <v>0</v>
      </c>
      <c r="N49" s="283">
        <f t="shared" si="4"/>
        <v>0</v>
      </c>
      <c r="O49" s="283">
        <v>0</v>
      </c>
      <c r="P49" s="283">
        <v>0</v>
      </c>
      <c r="Q49" s="283">
        <v>0</v>
      </c>
      <c r="R49" s="283">
        <f t="shared" si="5"/>
        <v>250</v>
      </c>
      <c r="S49" s="283">
        <v>0</v>
      </c>
      <c r="T49" s="283">
        <v>250</v>
      </c>
      <c r="U49" s="283">
        <v>0</v>
      </c>
      <c r="V49" s="283">
        <f t="shared" si="6"/>
        <v>0</v>
      </c>
      <c r="W49" s="283">
        <v>0</v>
      </c>
      <c r="X49" s="283">
        <v>0</v>
      </c>
      <c r="Y49" s="283">
        <v>0</v>
      </c>
      <c r="Z49" s="283">
        <f t="shared" si="7"/>
        <v>662</v>
      </c>
      <c r="AA49" s="283">
        <v>0</v>
      </c>
      <c r="AB49" s="283">
        <v>662</v>
      </c>
      <c r="AC49" s="283">
        <v>0</v>
      </c>
      <c r="AD49" s="283">
        <f t="shared" si="8"/>
        <v>866</v>
      </c>
      <c r="AE49" s="283">
        <f t="shared" si="9"/>
        <v>0</v>
      </c>
      <c r="AF49" s="283">
        <v>0</v>
      </c>
      <c r="AG49" s="283">
        <v>0</v>
      </c>
      <c r="AH49" s="283">
        <v>0</v>
      </c>
      <c r="AI49" s="283">
        <f t="shared" si="10"/>
        <v>866</v>
      </c>
      <c r="AJ49" s="283">
        <v>0</v>
      </c>
      <c r="AK49" s="283">
        <v>866</v>
      </c>
      <c r="AL49" s="283">
        <v>0</v>
      </c>
      <c r="AM49" s="283">
        <f t="shared" si="11"/>
        <v>0</v>
      </c>
      <c r="AN49" s="283">
        <v>0</v>
      </c>
      <c r="AO49" s="283">
        <v>0</v>
      </c>
      <c r="AP49" s="283">
        <v>0</v>
      </c>
      <c r="AQ49" s="283">
        <f t="shared" si="12"/>
        <v>0</v>
      </c>
      <c r="AR49" s="283">
        <v>0</v>
      </c>
      <c r="AS49" s="283">
        <v>0</v>
      </c>
      <c r="AT49" s="283">
        <v>0</v>
      </c>
      <c r="AU49" s="283">
        <f t="shared" si="13"/>
        <v>0</v>
      </c>
      <c r="AV49" s="283">
        <v>0</v>
      </c>
      <c r="AW49" s="283">
        <v>0</v>
      </c>
      <c r="AX49" s="283">
        <v>0</v>
      </c>
      <c r="AY49" s="283">
        <f t="shared" si="14"/>
        <v>0</v>
      </c>
      <c r="AZ49" s="283">
        <v>0</v>
      </c>
      <c r="BA49" s="283">
        <v>0</v>
      </c>
      <c r="BB49" s="283">
        <v>0</v>
      </c>
      <c r="BC49" s="283">
        <f t="shared" si="15"/>
        <v>439</v>
      </c>
      <c r="BD49" s="283">
        <f t="shared" si="16"/>
        <v>439</v>
      </c>
      <c r="BE49" s="283">
        <v>0</v>
      </c>
      <c r="BF49" s="283">
        <v>387</v>
      </c>
      <c r="BG49" s="283">
        <v>0</v>
      </c>
      <c r="BH49" s="283">
        <v>0</v>
      </c>
      <c r="BI49" s="283">
        <v>0</v>
      </c>
      <c r="BJ49" s="283">
        <v>52</v>
      </c>
      <c r="BK49" s="283">
        <f t="shared" si="18"/>
        <v>0</v>
      </c>
      <c r="BL49" s="283">
        <v>0</v>
      </c>
      <c r="BM49" s="283">
        <v>0</v>
      </c>
      <c r="BN49" s="283">
        <v>0</v>
      </c>
      <c r="BO49" s="283">
        <v>0</v>
      </c>
      <c r="BP49" s="283">
        <v>0</v>
      </c>
      <c r="BQ49" s="283">
        <v>0</v>
      </c>
      <c r="BR49" s="283">
        <f t="shared" si="41"/>
        <v>3907</v>
      </c>
      <c r="BS49" s="283">
        <f t="shared" si="42"/>
        <v>0</v>
      </c>
      <c r="BT49" s="283">
        <f t="shared" si="43"/>
        <v>2943</v>
      </c>
      <c r="BU49" s="283">
        <f t="shared" si="44"/>
        <v>0</v>
      </c>
      <c r="BV49" s="283">
        <f t="shared" si="45"/>
        <v>250</v>
      </c>
      <c r="BW49" s="283">
        <f t="shared" si="46"/>
        <v>0</v>
      </c>
      <c r="BX49" s="283">
        <f t="shared" si="47"/>
        <v>714</v>
      </c>
      <c r="BY49" s="283">
        <f t="shared" si="21"/>
        <v>3468</v>
      </c>
      <c r="BZ49" s="283">
        <f t="shared" si="22"/>
        <v>0</v>
      </c>
      <c r="CA49" s="283">
        <f t="shared" si="23"/>
        <v>2556</v>
      </c>
      <c r="CB49" s="283">
        <f t="shared" si="24"/>
        <v>0</v>
      </c>
      <c r="CC49" s="283">
        <f t="shared" si="25"/>
        <v>250</v>
      </c>
      <c r="CD49" s="283">
        <f t="shared" si="26"/>
        <v>0</v>
      </c>
      <c r="CE49" s="283">
        <f t="shared" si="27"/>
        <v>662</v>
      </c>
      <c r="CF49" s="283">
        <f t="shared" si="28"/>
        <v>439</v>
      </c>
      <c r="CG49" s="283">
        <f t="shared" si="48"/>
        <v>0</v>
      </c>
      <c r="CH49" s="283">
        <f t="shared" si="49"/>
        <v>387</v>
      </c>
      <c r="CI49" s="283">
        <f t="shared" si="50"/>
        <v>0</v>
      </c>
      <c r="CJ49" s="283">
        <f t="shared" si="51"/>
        <v>0</v>
      </c>
      <c r="CK49" s="283">
        <f t="shared" si="52"/>
        <v>0</v>
      </c>
      <c r="CL49" s="283">
        <f t="shared" si="53"/>
        <v>52</v>
      </c>
      <c r="CM49" s="283">
        <f t="shared" si="54"/>
        <v>866</v>
      </c>
      <c r="CN49" s="283">
        <f t="shared" si="55"/>
        <v>0</v>
      </c>
      <c r="CO49" s="283">
        <f t="shared" si="56"/>
        <v>866</v>
      </c>
      <c r="CP49" s="283">
        <f t="shared" si="57"/>
        <v>0</v>
      </c>
      <c r="CQ49" s="283">
        <f t="shared" si="58"/>
        <v>0</v>
      </c>
      <c r="CR49" s="283">
        <f t="shared" si="59"/>
        <v>0</v>
      </c>
      <c r="CS49" s="283">
        <f t="shared" si="60"/>
        <v>0</v>
      </c>
      <c r="CT49" s="283">
        <f t="shared" si="31"/>
        <v>866</v>
      </c>
      <c r="CU49" s="283">
        <f t="shared" si="32"/>
        <v>0</v>
      </c>
      <c r="CV49" s="283">
        <f t="shared" si="33"/>
        <v>866</v>
      </c>
      <c r="CW49" s="283">
        <f t="shared" si="34"/>
        <v>0</v>
      </c>
      <c r="CX49" s="283">
        <f t="shared" si="35"/>
        <v>0</v>
      </c>
      <c r="CY49" s="283">
        <f t="shared" si="36"/>
        <v>0</v>
      </c>
      <c r="CZ49" s="283">
        <f t="shared" si="37"/>
        <v>0</v>
      </c>
      <c r="DA49" s="283">
        <f t="shared" si="38"/>
        <v>0</v>
      </c>
      <c r="DB49" s="283">
        <f t="shared" si="61"/>
        <v>0</v>
      </c>
      <c r="DC49" s="283">
        <f t="shared" si="62"/>
        <v>0</v>
      </c>
      <c r="DD49" s="283">
        <f t="shared" si="63"/>
        <v>0</v>
      </c>
      <c r="DE49" s="283">
        <f t="shared" si="64"/>
        <v>0</v>
      </c>
      <c r="DF49" s="283">
        <f t="shared" si="65"/>
        <v>0</v>
      </c>
      <c r="DG49" s="283">
        <f t="shared" si="66"/>
        <v>0</v>
      </c>
      <c r="DH49" s="283">
        <v>0</v>
      </c>
      <c r="DI49" s="283">
        <f t="shared" si="40"/>
        <v>2</v>
      </c>
      <c r="DJ49" s="283">
        <v>2</v>
      </c>
      <c r="DK49" s="283">
        <v>0</v>
      </c>
      <c r="DL49" s="283">
        <v>0</v>
      </c>
      <c r="DM49" s="283">
        <v>0</v>
      </c>
    </row>
    <row r="50" spans="1:117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1437</v>
      </c>
      <c r="E50" s="283">
        <f t="shared" si="1"/>
        <v>1114</v>
      </c>
      <c r="F50" s="283">
        <f t="shared" si="2"/>
        <v>0</v>
      </c>
      <c r="G50" s="283">
        <v>0</v>
      </c>
      <c r="H50" s="283">
        <v>0</v>
      </c>
      <c r="I50" s="283">
        <v>0</v>
      </c>
      <c r="J50" s="283">
        <f t="shared" si="3"/>
        <v>770</v>
      </c>
      <c r="K50" s="283">
        <v>0</v>
      </c>
      <c r="L50" s="283">
        <v>770</v>
      </c>
      <c r="M50" s="283">
        <v>0</v>
      </c>
      <c r="N50" s="283">
        <f t="shared" si="4"/>
        <v>0</v>
      </c>
      <c r="O50" s="283">
        <v>0</v>
      </c>
      <c r="P50" s="283">
        <v>0</v>
      </c>
      <c r="Q50" s="283">
        <v>0</v>
      </c>
      <c r="R50" s="283">
        <f t="shared" si="5"/>
        <v>86</v>
      </c>
      <c r="S50" s="283">
        <v>0</v>
      </c>
      <c r="T50" s="283">
        <v>86</v>
      </c>
      <c r="U50" s="283">
        <v>0</v>
      </c>
      <c r="V50" s="283">
        <f t="shared" si="6"/>
        <v>0</v>
      </c>
      <c r="W50" s="283">
        <v>0</v>
      </c>
      <c r="X50" s="283">
        <v>0</v>
      </c>
      <c r="Y50" s="283">
        <v>0</v>
      </c>
      <c r="Z50" s="283">
        <f t="shared" si="7"/>
        <v>258</v>
      </c>
      <c r="AA50" s="283">
        <v>0</v>
      </c>
      <c r="AB50" s="283">
        <v>258</v>
      </c>
      <c r="AC50" s="283">
        <v>0</v>
      </c>
      <c r="AD50" s="283">
        <f t="shared" si="8"/>
        <v>124</v>
      </c>
      <c r="AE50" s="283">
        <f t="shared" si="9"/>
        <v>0</v>
      </c>
      <c r="AF50" s="283">
        <v>0</v>
      </c>
      <c r="AG50" s="283">
        <v>0</v>
      </c>
      <c r="AH50" s="283">
        <v>0</v>
      </c>
      <c r="AI50" s="283">
        <f t="shared" si="10"/>
        <v>124</v>
      </c>
      <c r="AJ50" s="283">
        <v>0</v>
      </c>
      <c r="AK50" s="283">
        <v>124</v>
      </c>
      <c r="AL50" s="283">
        <v>0</v>
      </c>
      <c r="AM50" s="283">
        <f t="shared" si="11"/>
        <v>0</v>
      </c>
      <c r="AN50" s="283">
        <v>0</v>
      </c>
      <c r="AO50" s="283">
        <v>0</v>
      </c>
      <c r="AP50" s="283">
        <v>0</v>
      </c>
      <c r="AQ50" s="283">
        <f t="shared" si="12"/>
        <v>0</v>
      </c>
      <c r="AR50" s="283">
        <v>0</v>
      </c>
      <c r="AS50" s="283">
        <v>0</v>
      </c>
      <c r="AT50" s="283">
        <v>0</v>
      </c>
      <c r="AU50" s="283">
        <f t="shared" si="13"/>
        <v>0</v>
      </c>
      <c r="AV50" s="283">
        <v>0</v>
      </c>
      <c r="AW50" s="283">
        <v>0</v>
      </c>
      <c r="AX50" s="283">
        <v>0</v>
      </c>
      <c r="AY50" s="283">
        <f t="shared" si="14"/>
        <v>0</v>
      </c>
      <c r="AZ50" s="283">
        <v>0</v>
      </c>
      <c r="BA50" s="283">
        <v>0</v>
      </c>
      <c r="BB50" s="283">
        <v>0</v>
      </c>
      <c r="BC50" s="283">
        <f t="shared" si="15"/>
        <v>199</v>
      </c>
      <c r="BD50" s="283">
        <f t="shared" si="16"/>
        <v>199</v>
      </c>
      <c r="BE50" s="283">
        <v>0</v>
      </c>
      <c r="BF50" s="283">
        <v>158</v>
      </c>
      <c r="BG50" s="283">
        <v>0</v>
      </c>
      <c r="BH50" s="283">
        <v>0</v>
      </c>
      <c r="BI50" s="283">
        <v>0</v>
      </c>
      <c r="BJ50" s="283">
        <v>41</v>
      </c>
      <c r="BK50" s="283">
        <f t="shared" si="18"/>
        <v>0</v>
      </c>
      <c r="BL50" s="283">
        <v>0</v>
      </c>
      <c r="BM50" s="283">
        <v>0</v>
      </c>
      <c r="BN50" s="283">
        <v>0</v>
      </c>
      <c r="BO50" s="283">
        <v>0</v>
      </c>
      <c r="BP50" s="283">
        <v>0</v>
      </c>
      <c r="BQ50" s="283">
        <v>0</v>
      </c>
      <c r="BR50" s="283">
        <f t="shared" si="41"/>
        <v>1313</v>
      </c>
      <c r="BS50" s="283">
        <f t="shared" si="42"/>
        <v>0</v>
      </c>
      <c r="BT50" s="283">
        <f t="shared" si="43"/>
        <v>928</v>
      </c>
      <c r="BU50" s="283">
        <f t="shared" si="44"/>
        <v>0</v>
      </c>
      <c r="BV50" s="283">
        <f t="shared" si="45"/>
        <v>86</v>
      </c>
      <c r="BW50" s="283">
        <f t="shared" si="46"/>
        <v>0</v>
      </c>
      <c r="BX50" s="283">
        <f t="shared" si="47"/>
        <v>299</v>
      </c>
      <c r="BY50" s="283">
        <f t="shared" si="21"/>
        <v>1114</v>
      </c>
      <c r="BZ50" s="283">
        <f t="shared" si="22"/>
        <v>0</v>
      </c>
      <c r="CA50" s="283">
        <f t="shared" si="23"/>
        <v>770</v>
      </c>
      <c r="CB50" s="283">
        <f t="shared" si="24"/>
        <v>0</v>
      </c>
      <c r="CC50" s="283">
        <f t="shared" si="25"/>
        <v>86</v>
      </c>
      <c r="CD50" s="283">
        <f t="shared" si="26"/>
        <v>0</v>
      </c>
      <c r="CE50" s="283">
        <f t="shared" si="27"/>
        <v>258</v>
      </c>
      <c r="CF50" s="283">
        <f t="shared" si="28"/>
        <v>199</v>
      </c>
      <c r="CG50" s="283">
        <f t="shared" si="48"/>
        <v>0</v>
      </c>
      <c r="CH50" s="283">
        <f t="shared" si="49"/>
        <v>158</v>
      </c>
      <c r="CI50" s="283">
        <f t="shared" si="50"/>
        <v>0</v>
      </c>
      <c r="CJ50" s="283">
        <f t="shared" si="51"/>
        <v>0</v>
      </c>
      <c r="CK50" s="283">
        <f t="shared" si="52"/>
        <v>0</v>
      </c>
      <c r="CL50" s="283">
        <f t="shared" si="53"/>
        <v>41</v>
      </c>
      <c r="CM50" s="283">
        <f t="shared" si="54"/>
        <v>124</v>
      </c>
      <c r="CN50" s="283">
        <f t="shared" si="55"/>
        <v>0</v>
      </c>
      <c r="CO50" s="283">
        <f t="shared" si="56"/>
        <v>124</v>
      </c>
      <c r="CP50" s="283">
        <f t="shared" si="57"/>
        <v>0</v>
      </c>
      <c r="CQ50" s="283">
        <f t="shared" si="58"/>
        <v>0</v>
      </c>
      <c r="CR50" s="283">
        <f t="shared" si="59"/>
        <v>0</v>
      </c>
      <c r="CS50" s="283">
        <f t="shared" si="60"/>
        <v>0</v>
      </c>
      <c r="CT50" s="283">
        <f t="shared" si="31"/>
        <v>124</v>
      </c>
      <c r="CU50" s="283">
        <f t="shared" si="32"/>
        <v>0</v>
      </c>
      <c r="CV50" s="283">
        <f t="shared" si="33"/>
        <v>124</v>
      </c>
      <c r="CW50" s="283">
        <f t="shared" si="34"/>
        <v>0</v>
      </c>
      <c r="CX50" s="283">
        <f t="shared" si="35"/>
        <v>0</v>
      </c>
      <c r="CY50" s="283">
        <f t="shared" si="36"/>
        <v>0</v>
      </c>
      <c r="CZ50" s="283">
        <f t="shared" si="37"/>
        <v>0</v>
      </c>
      <c r="DA50" s="283">
        <f t="shared" si="38"/>
        <v>0</v>
      </c>
      <c r="DB50" s="283">
        <f t="shared" si="61"/>
        <v>0</v>
      </c>
      <c r="DC50" s="283">
        <f t="shared" si="62"/>
        <v>0</v>
      </c>
      <c r="DD50" s="283">
        <f t="shared" si="63"/>
        <v>0</v>
      </c>
      <c r="DE50" s="283">
        <f t="shared" si="64"/>
        <v>0</v>
      </c>
      <c r="DF50" s="283">
        <f t="shared" si="65"/>
        <v>0</v>
      </c>
      <c r="DG50" s="283">
        <f t="shared" si="66"/>
        <v>0</v>
      </c>
      <c r="DH50" s="283">
        <v>0</v>
      </c>
      <c r="DI50" s="283">
        <f t="shared" si="40"/>
        <v>0</v>
      </c>
      <c r="DJ50" s="283">
        <v>0</v>
      </c>
      <c r="DK50" s="283">
        <v>0</v>
      </c>
      <c r="DL50" s="283">
        <v>0</v>
      </c>
      <c r="DM50" s="283">
        <v>0</v>
      </c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50">
    <sortCondition ref="A8:A50"/>
    <sortCondition ref="B8:B50"/>
    <sortCondition ref="C8:C5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大阪府</v>
      </c>
      <c r="B7" s="293" t="str">
        <f>ごみ処理概要!B7</f>
        <v>27000</v>
      </c>
      <c r="C7" s="294" t="s">
        <v>3</v>
      </c>
      <c r="D7" s="295">
        <f t="shared" ref="D7:D50" si="0">SUM(E7,T7,AI7,AX7,BM7,CB7,CQ7,DF7,DU7,DZ7)</f>
        <v>2743581</v>
      </c>
      <c r="E7" s="295">
        <f t="shared" ref="E7:E50" si="1">SUM(F7,M7)</f>
        <v>2429973</v>
      </c>
      <c r="F7" s="295">
        <f t="shared" ref="F7:F50" si="2">SUM(G7:L7)</f>
        <v>2322490</v>
      </c>
      <c r="G7" s="295">
        <f t="shared" ref="G7:L7" si="3">SUM(G$8:G$207)</f>
        <v>1228198</v>
      </c>
      <c r="H7" s="295">
        <f t="shared" si="3"/>
        <v>1065002</v>
      </c>
      <c r="I7" s="295">
        <f t="shared" si="3"/>
        <v>204</v>
      </c>
      <c r="J7" s="295">
        <f t="shared" si="3"/>
        <v>268</v>
      </c>
      <c r="K7" s="295">
        <f t="shared" si="3"/>
        <v>309</v>
      </c>
      <c r="L7" s="295">
        <f t="shared" si="3"/>
        <v>28509</v>
      </c>
      <c r="M7" s="295">
        <f t="shared" ref="M7:M50" si="4">SUM(N7:S7)</f>
        <v>107483</v>
      </c>
      <c r="N7" s="295">
        <f t="shared" ref="N7:S7" si="5">SUM(N$8:N$207)</f>
        <v>30515</v>
      </c>
      <c r="O7" s="295">
        <f t="shared" si="5"/>
        <v>76017</v>
      </c>
      <c r="P7" s="295">
        <f t="shared" si="5"/>
        <v>32</v>
      </c>
      <c r="Q7" s="295">
        <f t="shared" si="5"/>
        <v>3</v>
      </c>
      <c r="R7" s="295">
        <f t="shared" si="5"/>
        <v>470</v>
      </c>
      <c r="S7" s="295">
        <f t="shared" si="5"/>
        <v>446</v>
      </c>
      <c r="T7" s="295">
        <f t="shared" ref="T7:T50" si="6">SUM(U7,AB7)</f>
        <v>110667</v>
      </c>
      <c r="U7" s="295">
        <f t="shared" ref="U7:U50" si="7">SUM(V7:AA7)</f>
        <v>78063</v>
      </c>
      <c r="V7" s="295">
        <f t="shared" ref="V7:AA7" si="8">SUM(V$8:V$207)</f>
        <v>2334</v>
      </c>
      <c r="W7" s="295">
        <f t="shared" si="8"/>
        <v>0</v>
      </c>
      <c r="X7" s="295">
        <f t="shared" si="8"/>
        <v>16623</v>
      </c>
      <c r="Y7" s="295">
        <f t="shared" si="8"/>
        <v>9695</v>
      </c>
      <c r="Z7" s="295">
        <f t="shared" si="8"/>
        <v>344</v>
      </c>
      <c r="AA7" s="295">
        <f t="shared" si="8"/>
        <v>49067</v>
      </c>
      <c r="AB7" s="295">
        <f t="shared" ref="AB7:AB50" si="9">SUM(AC7:AH7)</f>
        <v>32604</v>
      </c>
      <c r="AC7" s="295">
        <f t="shared" ref="AC7:AH7" si="10">SUM(AC$8:AC$207)</f>
        <v>1893</v>
      </c>
      <c r="AD7" s="295">
        <f t="shared" si="10"/>
        <v>0</v>
      </c>
      <c r="AE7" s="295">
        <f t="shared" si="10"/>
        <v>2401</v>
      </c>
      <c r="AF7" s="295">
        <f t="shared" si="10"/>
        <v>303</v>
      </c>
      <c r="AG7" s="295">
        <f t="shared" si="10"/>
        <v>45</v>
      </c>
      <c r="AH7" s="295">
        <f t="shared" si="10"/>
        <v>27962</v>
      </c>
      <c r="AI7" s="295">
        <f t="shared" ref="AI7:AI50" si="11">SUM(AJ7,AQ7)</f>
        <v>46</v>
      </c>
      <c r="AJ7" s="295">
        <f t="shared" ref="AJ7:AJ50" si="12">SUM(AK7:AP7)</f>
        <v>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50" si="14">SUM(AR7:AW7)</f>
        <v>46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29</v>
      </c>
      <c r="AV7" s="295">
        <f t="shared" si="15"/>
        <v>17</v>
      </c>
      <c r="AW7" s="295">
        <f t="shared" si="15"/>
        <v>0</v>
      </c>
      <c r="AX7" s="295">
        <f t="shared" ref="AX7:AX50" si="16">SUM(AY7,BF7)</f>
        <v>0</v>
      </c>
      <c r="AY7" s="295">
        <f t="shared" ref="AY7:AY50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50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50" si="21">SUM(BN7,BU7)</f>
        <v>0</v>
      </c>
      <c r="BN7" s="295">
        <f t="shared" ref="BN7:BN50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50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50" si="26">SUM(CC7,CJ7)</f>
        <v>0</v>
      </c>
      <c r="CC7" s="295">
        <f t="shared" ref="CC7:CC50" si="27">SUM(CD7:CI7)</f>
        <v>0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50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50" si="31">SUM(CR7,CY7)</f>
        <v>149912</v>
      </c>
      <c r="CR7" s="295">
        <f t="shared" ref="CR7:CR50" si="32">SUM(CS7:CX7)</f>
        <v>146345</v>
      </c>
      <c r="CS7" s="295">
        <f t="shared" ref="CS7:CX7" si="33">SUM(CS$8:CS$207)</f>
        <v>0</v>
      </c>
      <c r="CT7" s="295">
        <f t="shared" si="33"/>
        <v>9</v>
      </c>
      <c r="CU7" s="295">
        <f t="shared" si="33"/>
        <v>128</v>
      </c>
      <c r="CV7" s="295">
        <f t="shared" si="33"/>
        <v>145322</v>
      </c>
      <c r="CW7" s="295">
        <f t="shared" si="33"/>
        <v>192</v>
      </c>
      <c r="CX7" s="295">
        <f t="shared" si="33"/>
        <v>694</v>
      </c>
      <c r="CY7" s="295">
        <f t="shared" ref="CY7:CY50" si="34">SUM(CZ7:DE7)</f>
        <v>3567</v>
      </c>
      <c r="CZ7" s="295">
        <f t="shared" ref="CZ7:DE7" si="35">SUM(CZ$8:CZ$207)</f>
        <v>0</v>
      </c>
      <c r="DA7" s="295">
        <f t="shared" si="35"/>
        <v>1973</v>
      </c>
      <c r="DB7" s="295">
        <f t="shared" si="35"/>
        <v>24</v>
      </c>
      <c r="DC7" s="295">
        <f t="shared" si="35"/>
        <v>556</v>
      </c>
      <c r="DD7" s="295">
        <f t="shared" si="35"/>
        <v>675</v>
      </c>
      <c r="DE7" s="295">
        <f t="shared" si="35"/>
        <v>339</v>
      </c>
      <c r="DF7" s="295">
        <f t="shared" ref="DF7:DF50" si="36">SUM(DG7,DN7)</f>
        <v>0</v>
      </c>
      <c r="DG7" s="295">
        <f t="shared" ref="DG7:DG50" si="37">SUM(DH7:DM7)</f>
        <v>0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50" si="39">SUM(DO7:DT7)</f>
        <v>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50" si="41">SUM(DV7:DY7)</f>
        <v>51746</v>
      </c>
      <c r="DV7" s="295">
        <f>SUM(DV$8:DV$207)</f>
        <v>44991</v>
      </c>
      <c r="DW7" s="295">
        <f>SUM(DW$8:DW$207)</f>
        <v>118</v>
      </c>
      <c r="DX7" s="295">
        <f>SUM(DX$8:DX$207)</f>
        <v>6225</v>
      </c>
      <c r="DY7" s="295">
        <f>SUM(DY$8:DY$207)</f>
        <v>412</v>
      </c>
      <c r="DZ7" s="295">
        <f t="shared" ref="DZ7:DZ50" si="42">SUM(EA7,EH7)</f>
        <v>1237</v>
      </c>
      <c r="EA7" s="295">
        <f t="shared" ref="EA7:EA50" si="43">SUM(EB7:EG7)</f>
        <v>370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368</v>
      </c>
      <c r="EE7" s="295">
        <f t="shared" si="44"/>
        <v>2</v>
      </c>
      <c r="EF7" s="295">
        <f t="shared" si="44"/>
        <v>0</v>
      </c>
      <c r="EG7" s="295">
        <f t="shared" si="44"/>
        <v>0</v>
      </c>
      <c r="EH7" s="295">
        <f t="shared" ref="EH7:EH50" si="45">SUM(EI7:EN7)</f>
        <v>867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839</v>
      </c>
      <c r="EL7" s="295">
        <f t="shared" si="46"/>
        <v>0</v>
      </c>
      <c r="EM7" s="295">
        <f t="shared" si="46"/>
        <v>28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929684</v>
      </c>
      <c r="E8" s="283">
        <f t="shared" si="1"/>
        <v>856985</v>
      </c>
      <c r="F8" s="283">
        <f t="shared" si="2"/>
        <v>847948</v>
      </c>
      <c r="G8" s="283">
        <v>832796</v>
      </c>
      <c r="H8" s="283">
        <v>0</v>
      </c>
      <c r="I8" s="283">
        <v>0</v>
      </c>
      <c r="J8" s="283">
        <v>0</v>
      </c>
      <c r="K8" s="283">
        <v>0</v>
      </c>
      <c r="L8" s="283">
        <v>15152</v>
      </c>
      <c r="M8" s="283">
        <f t="shared" si="4"/>
        <v>9037</v>
      </c>
      <c r="N8" s="283">
        <v>9037</v>
      </c>
      <c r="O8" s="283">
        <v>0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8096</v>
      </c>
      <c r="U8" s="283">
        <f t="shared" si="7"/>
        <v>6203</v>
      </c>
      <c r="V8" s="283">
        <v>2334</v>
      </c>
      <c r="W8" s="283">
        <v>0</v>
      </c>
      <c r="X8" s="283">
        <v>0</v>
      </c>
      <c r="Y8" s="283">
        <v>0</v>
      </c>
      <c r="Z8" s="283">
        <v>0</v>
      </c>
      <c r="AA8" s="283">
        <v>3869</v>
      </c>
      <c r="AB8" s="283">
        <f t="shared" si="9"/>
        <v>1893</v>
      </c>
      <c r="AC8" s="283">
        <v>1893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44332</v>
      </c>
      <c r="CR8" s="283">
        <f t="shared" si="32"/>
        <v>44332</v>
      </c>
      <c r="CS8" s="283">
        <v>0</v>
      </c>
      <c r="CT8" s="283">
        <v>0</v>
      </c>
      <c r="CU8" s="283">
        <v>0</v>
      </c>
      <c r="CV8" s="283">
        <v>44332</v>
      </c>
      <c r="CW8" s="283">
        <v>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20271</v>
      </c>
      <c r="DV8" s="283">
        <v>20271</v>
      </c>
      <c r="DW8" s="283">
        <v>0</v>
      </c>
      <c r="DX8" s="283">
        <v>0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256075</v>
      </c>
      <c r="E9" s="283">
        <f t="shared" si="1"/>
        <v>222031</v>
      </c>
      <c r="F9" s="283">
        <f t="shared" si="2"/>
        <v>212997</v>
      </c>
      <c r="G9" s="283">
        <v>146437</v>
      </c>
      <c r="H9" s="283">
        <v>66560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9034</v>
      </c>
      <c r="N9" s="283">
        <v>146</v>
      </c>
      <c r="O9" s="283">
        <v>8888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13309</v>
      </c>
      <c r="U9" s="283">
        <f t="shared" si="7"/>
        <v>4552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4552</v>
      </c>
      <c r="AB9" s="283">
        <f t="shared" si="9"/>
        <v>8757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8757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12839</v>
      </c>
      <c r="CR9" s="283">
        <f t="shared" si="32"/>
        <v>12839</v>
      </c>
      <c r="CS9" s="283">
        <v>0</v>
      </c>
      <c r="CT9" s="283">
        <v>0</v>
      </c>
      <c r="CU9" s="283">
        <v>0</v>
      </c>
      <c r="CV9" s="283">
        <v>12839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7868</v>
      </c>
      <c r="DV9" s="283">
        <v>1831</v>
      </c>
      <c r="DW9" s="283">
        <v>118</v>
      </c>
      <c r="DX9" s="283">
        <v>5919</v>
      </c>
      <c r="DY9" s="283">
        <v>0</v>
      </c>
      <c r="DZ9" s="283">
        <f t="shared" si="42"/>
        <v>28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28</v>
      </c>
      <c r="EI9" s="283">
        <v>0</v>
      </c>
      <c r="EJ9" s="283">
        <v>0</v>
      </c>
      <c r="EK9" s="283">
        <v>0</v>
      </c>
      <c r="EL9" s="283">
        <v>0</v>
      </c>
      <c r="EM9" s="283">
        <v>28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65216</v>
      </c>
      <c r="E10" s="283">
        <f t="shared" si="1"/>
        <v>58782</v>
      </c>
      <c r="F10" s="283">
        <f t="shared" si="2"/>
        <v>54145</v>
      </c>
      <c r="G10" s="283">
        <v>0</v>
      </c>
      <c r="H10" s="283">
        <v>54145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4637</v>
      </c>
      <c r="N10" s="283">
        <v>0</v>
      </c>
      <c r="O10" s="283">
        <v>4637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2080</v>
      </c>
      <c r="U10" s="283">
        <f t="shared" si="7"/>
        <v>1176</v>
      </c>
      <c r="V10" s="283">
        <v>0</v>
      </c>
      <c r="W10" s="283">
        <v>0</v>
      </c>
      <c r="X10" s="283">
        <v>191</v>
      </c>
      <c r="Y10" s="283">
        <v>0</v>
      </c>
      <c r="Z10" s="283">
        <v>0</v>
      </c>
      <c r="AA10" s="283">
        <v>985</v>
      </c>
      <c r="AB10" s="283">
        <f t="shared" si="9"/>
        <v>904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904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4339</v>
      </c>
      <c r="CR10" s="283">
        <f t="shared" si="32"/>
        <v>4338</v>
      </c>
      <c r="CS10" s="283">
        <v>0</v>
      </c>
      <c r="CT10" s="283">
        <v>0</v>
      </c>
      <c r="CU10" s="283">
        <v>0</v>
      </c>
      <c r="CV10" s="283">
        <v>4309</v>
      </c>
      <c r="CW10" s="283">
        <v>29</v>
      </c>
      <c r="CX10" s="283">
        <v>0</v>
      </c>
      <c r="CY10" s="283">
        <f t="shared" si="34"/>
        <v>1</v>
      </c>
      <c r="CZ10" s="283">
        <v>0</v>
      </c>
      <c r="DA10" s="283">
        <v>0</v>
      </c>
      <c r="DB10" s="283">
        <v>0</v>
      </c>
      <c r="DC10" s="283">
        <v>1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15</v>
      </c>
      <c r="DV10" s="283">
        <v>15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113449</v>
      </c>
      <c r="E11" s="283">
        <f t="shared" si="1"/>
        <v>95651</v>
      </c>
      <c r="F11" s="283">
        <f t="shared" si="2"/>
        <v>88246</v>
      </c>
      <c r="G11" s="283">
        <v>0</v>
      </c>
      <c r="H11" s="283">
        <v>87422</v>
      </c>
      <c r="I11" s="283">
        <v>0</v>
      </c>
      <c r="J11" s="283">
        <v>0</v>
      </c>
      <c r="K11" s="283">
        <v>0</v>
      </c>
      <c r="L11" s="283">
        <v>824</v>
      </c>
      <c r="M11" s="283">
        <f t="shared" si="4"/>
        <v>7405</v>
      </c>
      <c r="N11" s="283">
        <v>0</v>
      </c>
      <c r="O11" s="283">
        <v>7405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3822</v>
      </c>
      <c r="U11" s="283">
        <f t="shared" si="7"/>
        <v>3388</v>
      </c>
      <c r="V11" s="283">
        <v>0</v>
      </c>
      <c r="W11" s="283">
        <v>0</v>
      </c>
      <c r="X11" s="283">
        <v>2888</v>
      </c>
      <c r="Y11" s="283">
        <v>0</v>
      </c>
      <c r="Z11" s="283">
        <v>0</v>
      </c>
      <c r="AA11" s="283">
        <v>500</v>
      </c>
      <c r="AB11" s="283">
        <f t="shared" si="9"/>
        <v>434</v>
      </c>
      <c r="AC11" s="283">
        <v>0</v>
      </c>
      <c r="AD11" s="283">
        <v>0</v>
      </c>
      <c r="AE11" s="283">
        <v>434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6693</v>
      </c>
      <c r="CR11" s="283">
        <f t="shared" si="32"/>
        <v>6693</v>
      </c>
      <c r="CS11" s="283">
        <v>0</v>
      </c>
      <c r="CT11" s="283">
        <v>0</v>
      </c>
      <c r="CU11" s="283">
        <v>0</v>
      </c>
      <c r="CV11" s="283">
        <v>6693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7283</v>
      </c>
      <c r="DV11" s="283">
        <v>7251</v>
      </c>
      <c r="DW11" s="283">
        <v>0</v>
      </c>
      <c r="DX11" s="283">
        <v>32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29216</v>
      </c>
      <c r="E12" s="283">
        <f t="shared" si="1"/>
        <v>24419</v>
      </c>
      <c r="F12" s="283">
        <f t="shared" si="2"/>
        <v>23752</v>
      </c>
      <c r="G12" s="283">
        <v>0</v>
      </c>
      <c r="H12" s="283">
        <v>23752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667</v>
      </c>
      <c r="N12" s="283">
        <v>0</v>
      </c>
      <c r="O12" s="283">
        <v>667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1552</v>
      </c>
      <c r="U12" s="283">
        <f t="shared" si="7"/>
        <v>879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879</v>
      </c>
      <c r="AB12" s="283">
        <f t="shared" si="9"/>
        <v>673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673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2096</v>
      </c>
      <c r="CR12" s="283">
        <f t="shared" si="32"/>
        <v>1807</v>
      </c>
      <c r="CS12" s="283">
        <v>0</v>
      </c>
      <c r="CT12" s="283">
        <v>0</v>
      </c>
      <c r="CU12" s="283">
        <v>0</v>
      </c>
      <c r="CV12" s="283">
        <v>1428</v>
      </c>
      <c r="CW12" s="283">
        <v>0</v>
      </c>
      <c r="CX12" s="283">
        <v>379</v>
      </c>
      <c r="CY12" s="283">
        <f t="shared" si="34"/>
        <v>289</v>
      </c>
      <c r="CZ12" s="283">
        <v>0</v>
      </c>
      <c r="DA12" s="283">
        <v>0</v>
      </c>
      <c r="DB12" s="283">
        <v>0</v>
      </c>
      <c r="DC12" s="283">
        <v>7</v>
      </c>
      <c r="DD12" s="283">
        <v>0</v>
      </c>
      <c r="DE12" s="283">
        <v>282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1149</v>
      </c>
      <c r="DV12" s="283">
        <v>1149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104617</v>
      </c>
      <c r="E13" s="283">
        <f t="shared" si="1"/>
        <v>89488</v>
      </c>
      <c r="F13" s="283">
        <f t="shared" si="2"/>
        <v>85582</v>
      </c>
      <c r="G13" s="283">
        <v>0</v>
      </c>
      <c r="H13" s="283">
        <v>85582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3906</v>
      </c>
      <c r="N13" s="283">
        <v>0</v>
      </c>
      <c r="O13" s="283">
        <v>3906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15126</v>
      </c>
      <c r="U13" s="283">
        <f t="shared" si="7"/>
        <v>15081</v>
      </c>
      <c r="V13" s="283">
        <v>0</v>
      </c>
      <c r="W13" s="283">
        <v>0</v>
      </c>
      <c r="X13" s="283">
        <v>2063</v>
      </c>
      <c r="Y13" s="283">
        <v>7826</v>
      </c>
      <c r="Z13" s="283">
        <v>277</v>
      </c>
      <c r="AA13" s="283">
        <v>4915</v>
      </c>
      <c r="AB13" s="283">
        <f t="shared" si="9"/>
        <v>45</v>
      </c>
      <c r="AC13" s="283">
        <v>0</v>
      </c>
      <c r="AD13" s="283">
        <v>0</v>
      </c>
      <c r="AE13" s="283">
        <v>0</v>
      </c>
      <c r="AF13" s="283">
        <v>0</v>
      </c>
      <c r="AG13" s="283">
        <v>45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0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3</v>
      </c>
      <c r="DV13" s="283">
        <v>3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22106</v>
      </c>
      <c r="E14" s="283">
        <f t="shared" si="1"/>
        <v>18286</v>
      </c>
      <c r="F14" s="283">
        <f t="shared" si="2"/>
        <v>16629</v>
      </c>
      <c r="G14" s="283">
        <v>0</v>
      </c>
      <c r="H14" s="283">
        <v>16629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1657</v>
      </c>
      <c r="N14" s="283">
        <v>0</v>
      </c>
      <c r="O14" s="283">
        <v>1657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1240</v>
      </c>
      <c r="U14" s="283">
        <f t="shared" si="7"/>
        <v>632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632</v>
      </c>
      <c r="AB14" s="283">
        <f t="shared" si="9"/>
        <v>608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608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2580</v>
      </c>
      <c r="CR14" s="283">
        <f t="shared" si="32"/>
        <v>2580</v>
      </c>
      <c r="CS14" s="283">
        <v>0</v>
      </c>
      <c r="CT14" s="283">
        <v>0</v>
      </c>
      <c r="CU14" s="283">
        <v>0</v>
      </c>
      <c r="CV14" s="283">
        <v>2580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101548</v>
      </c>
      <c r="E15" s="283">
        <f t="shared" si="1"/>
        <v>91582</v>
      </c>
      <c r="F15" s="283">
        <f t="shared" si="2"/>
        <v>85953</v>
      </c>
      <c r="G15" s="283">
        <v>0</v>
      </c>
      <c r="H15" s="283">
        <v>81029</v>
      </c>
      <c r="I15" s="283">
        <v>0</v>
      </c>
      <c r="J15" s="283">
        <v>0</v>
      </c>
      <c r="K15" s="283">
        <v>0</v>
      </c>
      <c r="L15" s="283">
        <v>4924</v>
      </c>
      <c r="M15" s="283">
        <f t="shared" si="4"/>
        <v>5629</v>
      </c>
      <c r="N15" s="283">
        <v>0</v>
      </c>
      <c r="O15" s="283">
        <v>5629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2525</v>
      </c>
      <c r="U15" s="283">
        <f t="shared" si="7"/>
        <v>2525</v>
      </c>
      <c r="V15" s="283">
        <v>0</v>
      </c>
      <c r="W15" s="283">
        <v>0</v>
      </c>
      <c r="X15" s="283">
        <v>2525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7441</v>
      </c>
      <c r="CR15" s="283">
        <f t="shared" si="32"/>
        <v>7441</v>
      </c>
      <c r="CS15" s="283">
        <v>0</v>
      </c>
      <c r="CT15" s="283">
        <v>0</v>
      </c>
      <c r="CU15" s="283">
        <v>0</v>
      </c>
      <c r="CV15" s="283">
        <v>7441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31392</v>
      </c>
      <c r="E16" s="283">
        <f t="shared" si="1"/>
        <v>29031</v>
      </c>
      <c r="F16" s="283">
        <f t="shared" si="2"/>
        <v>25354</v>
      </c>
      <c r="G16" s="283">
        <v>0</v>
      </c>
      <c r="H16" s="283">
        <v>25354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3677</v>
      </c>
      <c r="N16" s="283">
        <v>0</v>
      </c>
      <c r="O16" s="283">
        <v>3677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745</v>
      </c>
      <c r="U16" s="283">
        <f t="shared" si="7"/>
        <v>347</v>
      </c>
      <c r="V16" s="283">
        <v>0</v>
      </c>
      <c r="W16" s="283">
        <v>0</v>
      </c>
      <c r="X16" s="283">
        <v>43</v>
      </c>
      <c r="Y16" s="283">
        <v>0</v>
      </c>
      <c r="Z16" s="283">
        <v>0</v>
      </c>
      <c r="AA16" s="283">
        <v>304</v>
      </c>
      <c r="AB16" s="283">
        <f t="shared" si="9"/>
        <v>398</v>
      </c>
      <c r="AC16" s="283">
        <v>0</v>
      </c>
      <c r="AD16" s="283">
        <v>0</v>
      </c>
      <c r="AE16" s="283">
        <v>130</v>
      </c>
      <c r="AF16" s="283">
        <v>0</v>
      </c>
      <c r="AG16" s="283">
        <v>0</v>
      </c>
      <c r="AH16" s="283">
        <v>268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1616</v>
      </c>
      <c r="CR16" s="283">
        <f t="shared" si="32"/>
        <v>1612</v>
      </c>
      <c r="CS16" s="283">
        <v>0</v>
      </c>
      <c r="CT16" s="283">
        <v>0</v>
      </c>
      <c r="CU16" s="283">
        <v>0</v>
      </c>
      <c r="CV16" s="283">
        <v>1598</v>
      </c>
      <c r="CW16" s="283">
        <v>14</v>
      </c>
      <c r="CX16" s="283">
        <v>0</v>
      </c>
      <c r="CY16" s="283">
        <f t="shared" si="34"/>
        <v>4</v>
      </c>
      <c r="CZ16" s="283">
        <v>0</v>
      </c>
      <c r="DA16" s="283">
        <v>0</v>
      </c>
      <c r="DB16" s="283">
        <v>0</v>
      </c>
      <c r="DC16" s="283">
        <v>4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35885</v>
      </c>
      <c r="E17" s="283">
        <f t="shared" si="1"/>
        <v>28830</v>
      </c>
      <c r="F17" s="283">
        <f t="shared" si="2"/>
        <v>28318</v>
      </c>
      <c r="G17" s="283">
        <v>0</v>
      </c>
      <c r="H17" s="283">
        <v>28318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512</v>
      </c>
      <c r="N17" s="283">
        <v>0</v>
      </c>
      <c r="O17" s="283">
        <v>512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1785</v>
      </c>
      <c r="U17" s="283">
        <f t="shared" si="7"/>
        <v>1768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1768</v>
      </c>
      <c r="AB17" s="283">
        <f t="shared" si="9"/>
        <v>17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17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5241</v>
      </c>
      <c r="CR17" s="283">
        <f t="shared" si="32"/>
        <v>5241</v>
      </c>
      <c r="CS17" s="283">
        <v>0</v>
      </c>
      <c r="CT17" s="283">
        <v>0</v>
      </c>
      <c r="CU17" s="283">
        <v>0</v>
      </c>
      <c r="CV17" s="283">
        <v>5241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29</v>
      </c>
      <c r="DV17" s="283">
        <v>0</v>
      </c>
      <c r="DW17" s="283">
        <v>0</v>
      </c>
      <c r="DX17" s="283">
        <v>29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100014</v>
      </c>
      <c r="E18" s="283">
        <f t="shared" si="1"/>
        <v>83624</v>
      </c>
      <c r="F18" s="283">
        <f t="shared" si="2"/>
        <v>83016</v>
      </c>
      <c r="G18" s="283">
        <v>0</v>
      </c>
      <c r="H18" s="283">
        <v>83016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608</v>
      </c>
      <c r="N18" s="283">
        <v>0</v>
      </c>
      <c r="O18" s="283">
        <v>507</v>
      </c>
      <c r="P18" s="283">
        <v>0</v>
      </c>
      <c r="Q18" s="283">
        <v>0</v>
      </c>
      <c r="R18" s="283">
        <v>0</v>
      </c>
      <c r="S18" s="283">
        <v>101</v>
      </c>
      <c r="T18" s="283">
        <f t="shared" si="6"/>
        <v>6958</v>
      </c>
      <c r="U18" s="283">
        <f t="shared" si="7"/>
        <v>6429</v>
      </c>
      <c r="V18" s="283">
        <v>0</v>
      </c>
      <c r="W18" s="283">
        <v>0</v>
      </c>
      <c r="X18" s="283">
        <v>0</v>
      </c>
      <c r="Y18" s="283">
        <v>5</v>
      </c>
      <c r="Z18" s="283">
        <v>4</v>
      </c>
      <c r="AA18" s="283">
        <v>6420</v>
      </c>
      <c r="AB18" s="283">
        <f t="shared" si="9"/>
        <v>529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529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9432</v>
      </c>
      <c r="CR18" s="283">
        <f t="shared" si="32"/>
        <v>9344</v>
      </c>
      <c r="CS18" s="283">
        <v>0</v>
      </c>
      <c r="CT18" s="283">
        <v>0</v>
      </c>
      <c r="CU18" s="283">
        <v>0</v>
      </c>
      <c r="CV18" s="283">
        <v>9249</v>
      </c>
      <c r="CW18" s="283">
        <v>0</v>
      </c>
      <c r="CX18" s="283">
        <v>95</v>
      </c>
      <c r="CY18" s="283">
        <f t="shared" si="34"/>
        <v>88</v>
      </c>
      <c r="CZ18" s="283">
        <v>0</v>
      </c>
      <c r="DA18" s="283">
        <v>0</v>
      </c>
      <c r="DB18" s="283">
        <v>0</v>
      </c>
      <c r="DC18" s="283">
        <v>34</v>
      </c>
      <c r="DD18" s="283">
        <v>0</v>
      </c>
      <c r="DE18" s="283">
        <v>54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0</v>
      </c>
      <c r="DV18" s="283">
        <v>0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97569</v>
      </c>
      <c r="E19" s="283">
        <f t="shared" si="1"/>
        <v>92746</v>
      </c>
      <c r="F19" s="283">
        <f t="shared" si="2"/>
        <v>76037</v>
      </c>
      <c r="G19" s="283">
        <v>71943</v>
      </c>
      <c r="H19" s="283">
        <v>0</v>
      </c>
      <c r="I19" s="283">
        <v>0</v>
      </c>
      <c r="J19" s="283">
        <v>0</v>
      </c>
      <c r="K19" s="283">
        <v>0</v>
      </c>
      <c r="L19" s="283">
        <v>4094</v>
      </c>
      <c r="M19" s="283">
        <f t="shared" si="4"/>
        <v>16709</v>
      </c>
      <c r="N19" s="283">
        <v>16709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0</v>
      </c>
      <c r="CR19" s="283">
        <f t="shared" si="32"/>
        <v>0</v>
      </c>
      <c r="CS19" s="283">
        <v>0</v>
      </c>
      <c r="CT19" s="283">
        <v>0</v>
      </c>
      <c r="CU19" s="283">
        <v>0</v>
      </c>
      <c r="CV19" s="283">
        <v>0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4823</v>
      </c>
      <c r="DV19" s="283">
        <v>4823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70261</v>
      </c>
      <c r="E20" s="283">
        <f t="shared" si="1"/>
        <v>61426</v>
      </c>
      <c r="F20" s="283">
        <f t="shared" si="2"/>
        <v>59370</v>
      </c>
      <c r="G20" s="283">
        <v>0</v>
      </c>
      <c r="H20" s="283">
        <v>59370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2056</v>
      </c>
      <c r="N20" s="283">
        <v>0</v>
      </c>
      <c r="O20" s="283">
        <v>2056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2514</v>
      </c>
      <c r="U20" s="283">
        <f t="shared" si="7"/>
        <v>1923</v>
      </c>
      <c r="V20" s="283">
        <v>0</v>
      </c>
      <c r="W20" s="283">
        <v>0</v>
      </c>
      <c r="X20" s="283">
        <v>1190</v>
      </c>
      <c r="Y20" s="283">
        <v>0</v>
      </c>
      <c r="Z20" s="283">
        <v>0</v>
      </c>
      <c r="AA20" s="283">
        <v>733</v>
      </c>
      <c r="AB20" s="283">
        <f t="shared" si="9"/>
        <v>591</v>
      </c>
      <c r="AC20" s="283">
        <v>0</v>
      </c>
      <c r="AD20" s="283">
        <v>0</v>
      </c>
      <c r="AE20" s="283">
        <v>591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5132</v>
      </c>
      <c r="CR20" s="283">
        <f t="shared" si="32"/>
        <v>4467</v>
      </c>
      <c r="CS20" s="283">
        <v>0</v>
      </c>
      <c r="CT20" s="283">
        <v>0</v>
      </c>
      <c r="CU20" s="283">
        <v>0</v>
      </c>
      <c r="CV20" s="283">
        <v>4467</v>
      </c>
      <c r="CW20" s="283">
        <v>0</v>
      </c>
      <c r="CX20" s="283">
        <v>0</v>
      </c>
      <c r="CY20" s="283">
        <f t="shared" si="34"/>
        <v>665</v>
      </c>
      <c r="CZ20" s="283">
        <v>0</v>
      </c>
      <c r="DA20" s="283">
        <v>0</v>
      </c>
      <c r="DB20" s="283">
        <v>0</v>
      </c>
      <c r="DC20" s="283">
        <v>0</v>
      </c>
      <c r="DD20" s="283">
        <v>665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1189</v>
      </c>
      <c r="EA20" s="283">
        <f t="shared" si="43"/>
        <v>350</v>
      </c>
      <c r="EB20" s="283">
        <v>0</v>
      </c>
      <c r="EC20" s="283">
        <v>0</v>
      </c>
      <c r="ED20" s="283">
        <v>350</v>
      </c>
      <c r="EE20" s="283">
        <v>0</v>
      </c>
      <c r="EF20" s="283">
        <v>0</v>
      </c>
      <c r="EG20" s="283">
        <v>0</v>
      </c>
      <c r="EH20" s="283">
        <f t="shared" si="45"/>
        <v>839</v>
      </c>
      <c r="EI20" s="283">
        <v>0</v>
      </c>
      <c r="EJ20" s="283">
        <v>0</v>
      </c>
      <c r="EK20" s="283">
        <v>839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48207</v>
      </c>
      <c r="E21" s="283">
        <f t="shared" si="1"/>
        <v>42381</v>
      </c>
      <c r="F21" s="283">
        <f t="shared" si="2"/>
        <v>28178</v>
      </c>
      <c r="G21" s="283">
        <v>0</v>
      </c>
      <c r="H21" s="283">
        <v>27999</v>
      </c>
      <c r="I21" s="283">
        <v>0</v>
      </c>
      <c r="J21" s="283">
        <v>179</v>
      </c>
      <c r="K21" s="283">
        <v>0</v>
      </c>
      <c r="L21" s="283">
        <v>0</v>
      </c>
      <c r="M21" s="283">
        <f t="shared" si="4"/>
        <v>14203</v>
      </c>
      <c r="N21" s="283">
        <v>0</v>
      </c>
      <c r="O21" s="283">
        <v>14201</v>
      </c>
      <c r="P21" s="283">
        <v>0</v>
      </c>
      <c r="Q21" s="283">
        <v>2</v>
      </c>
      <c r="R21" s="283">
        <v>0</v>
      </c>
      <c r="S21" s="283">
        <v>0</v>
      </c>
      <c r="T21" s="283">
        <f t="shared" si="6"/>
        <v>3180</v>
      </c>
      <c r="U21" s="283">
        <f t="shared" si="7"/>
        <v>677</v>
      </c>
      <c r="V21" s="283">
        <v>0</v>
      </c>
      <c r="W21" s="283">
        <v>0</v>
      </c>
      <c r="X21" s="283">
        <v>0</v>
      </c>
      <c r="Y21" s="283">
        <v>82</v>
      </c>
      <c r="Z21" s="283">
        <v>0</v>
      </c>
      <c r="AA21" s="283">
        <v>595</v>
      </c>
      <c r="AB21" s="283">
        <f t="shared" si="9"/>
        <v>2503</v>
      </c>
      <c r="AC21" s="283">
        <v>0</v>
      </c>
      <c r="AD21" s="283">
        <v>0</v>
      </c>
      <c r="AE21" s="283">
        <v>0</v>
      </c>
      <c r="AF21" s="283">
        <v>303</v>
      </c>
      <c r="AG21" s="283">
        <v>0</v>
      </c>
      <c r="AH21" s="283">
        <v>2200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1791</v>
      </c>
      <c r="CR21" s="283">
        <f t="shared" si="32"/>
        <v>1791</v>
      </c>
      <c r="CS21" s="283">
        <v>0</v>
      </c>
      <c r="CT21" s="283">
        <v>0</v>
      </c>
      <c r="CU21" s="283">
        <v>0</v>
      </c>
      <c r="CV21" s="283">
        <v>1791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855</v>
      </c>
      <c r="DV21" s="283">
        <v>847</v>
      </c>
      <c r="DW21" s="283">
        <v>0</v>
      </c>
      <c r="DX21" s="283">
        <v>8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32900</v>
      </c>
      <c r="E22" s="283">
        <f t="shared" si="1"/>
        <v>24360</v>
      </c>
      <c r="F22" s="283">
        <f t="shared" si="2"/>
        <v>24360</v>
      </c>
      <c r="G22" s="283">
        <v>0</v>
      </c>
      <c r="H22" s="283">
        <v>24360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4904</v>
      </c>
      <c r="U22" s="283">
        <f t="shared" si="7"/>
        <v>4540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4540</v>
      </c>
      <c r="AB22" s="283">
        <f t="shared" si="9"/>
        <v>364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364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3636</v>
      </c>
      <c r="CR22" s="283">
        <f t="shared" si="32"/>
        <v>1663</v>
      </c>
      <c r="CS22" s="283">
        <v>0</v>
      </c>
      <c r="CT22" s="283">
        <v>0</v>
      </c>
      <c r="CU22" s="283">
        <v>0</v>
      </c>
      <c r="CV22" s="283">
        <v>1663</v>
      </c>
      <c r="CW22" s="283">
        <v>0</v>
      </c>
      <c r="CX22" s="283">
        <v>0</v>
      </c>
      <c r="CY22" s="283">
        <f t="shared" si="34"/>
        <v>1973</v>
      </c>
      <c r="CZ22" s="283">
        <v>0</v>
      </c>
      <c r="DA22" s="283">
        <v>1973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62207</v>
      </c>
      <c r="E23" s="283">
        <f t="shared" si="1"/>
        <v>47784</v>
      </c>
      <c r="F23" s="283">
        <f t="shared" si="2"/>
        <v>46807</v>
      </c>
      <c r="G23" s="283">
        <v>0</v>
      </c>
      <c r="H23" s="283">
        <v>46786</v>
      </c>
      <c r="I23" s="283">
        <v>0</v>
      </c>
      <c r="J23" s="283">
        <v>21</v>
      </c>
      <c r="K23" s="283">
        <v>0</v>
      </c>
      <c r="L23" s="283">
        <v>0</v>
      </c>
      <c r="M23" s="283">
        <f t="shared" si="4"/>
        <v>977</v>
      </c>
      <c r="N23" s="283">
        <v>0</v>
      </c>
      <c r="O23" s="283">
        <v>977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5158</v>
      </c>
      <c r="U23" s="283">
        <f t="shared" si="7"/>
        <v>4034</v>
      </c>
      <c r="V23" s="283">
        <v>0</v>
      </c>
      <c r="W23" s="283">
        <v>0</v>
      </c>
      <c r="X23" s="283">
        <v>2677</v>
      </c>
      <c r="Y23" s="283">
        <v>840</v>
      </c>
      <c r="Z23" s="283">
        <v>0</v>
      </c>
      <c r="AA23" s="283">
        <v>517</v>
      </c>
      <c r="AB23" s="283">
        <f t="shared" si="9"/>
        <v>1124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1124</v>
      </c>
      <c r="AI23" s="283">
        <f t="shared" si="11"/>
        <v>17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17</v>
      </c>
      <c r="AR23" s="283">
        <v>0</v>
      </c>
      <c r="AS23" s="283">
        <v>0</v>
      </c>
      <c r="AT23" s="283">
        <v>0</v>
      </c>
      <c r="AU23" s="283">
        <v>0</v>
      </c>
      <c r="AV23" s="283">
        <v>17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5172</v>
      </c>
      <c r="CR23" s="283">
        <f t="shared" si="32"/>
        <v>5141</v>
      </c>
      <c r="CS23" s="283">
        <v>0</v>
      </c>
      <c r="CT23" s="283">
        <v>0</v>
      </c>
      <c r="CU23" s="283">
        <v>0</v>
      </c>
      <c r="CV23" s="283">
        <v>5045</v>
      </c>
      <c r="CW23" s="283">
        <v>96</v>
      </c>
      <c r="CX23" s="283">
        <v>0</v>
      </c>
      <c r="CY23" s="283">
        <f t="shared" si="34"/>
        <v>31</v>
      </c>
      <c r="CZ23" s="283">
        <v>0</v>
      </c>
      <c r="DA23" s="283">
        <v>0</v>
      </c>
      <c r="DB23" s="283">
        <v>0</v>
      </c>
      <c r="DC23" s="283">
        <v>24</v>
      </c>
      <c r="DD23" s="283">
        <v>7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4076</v>
      </c>
      <c r="DV23" s="283">
        <v>4051</v>
      </c>
      <c r="DW23" s="283">
        <v>0</v>
      </c>
      <c r="DX23" s="283">
        <v>25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27524</v>
      </c>
      <c r="E24" s="283">
        <f t="shared" si="1"/>
        <v>21682</v>
      </c>
      <c r="F24" s="283">
        <f t="shared" si="2"/>
        <v>20479</v>
      </c>
      <c r="G24" s="283">
        <v>0</v>
      </c>
      <c r="H24" s="283">
        <v>20479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1203</v>
      </c>
      <c r="N24" s="283">
        <v>0</v>
      </c>
      <c r="O24" s="283">
        <v>1203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2840</v>
      </c>
      <c r="U24" s="283">
        <f t="shared" si="7"/>
        <v>2576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2576</v>
      </c>
      <c r="AB24" s="283">
        <f t="shared" si="9"/>
        <v>264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264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3002</v>
      </c>
      <c r="CR24" s="283">
        <f t="shared" si="32"/>
        <v>3002</v>
      </c>
      <c r="CS24" s="283">
        <v>0</v>
      </c>
      <c r="CT24" s="283">
        <v>0</v>
      </c>
      <c r="CU24" s="283">
        <v>0</v>
      </c>
      <c r="CV24" s="283">
        <v>2782</v>
      </c>
      <c r="CW24" s="283">
        <v>0</v>
      </c>
      <c r="CX24" s="283">
        <v>220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32438</v>
      </c>
      <c r="E25" s="283">
        <f t="shared" si="1"/>
        <v>28710</v>
      </c>
      <c r="F25" s="283">
        <f t="shared" si="2"/>
        <v>28339</v>
      </c>
      <c r="G25" s="283">
        <v>0</v>
      </c>
      <c r="H25" s="283">
        <v>26424</v>
      </c>
      <c r="I25" s="283">
        <v>152</v>
      </c>
      <c r="J25" s="283">
        <v>25</v>
      </c>
      <c r="K25" s="283">
        <v>0</v>
      </c>
      <c r="L25" s="283">
        <v>1738</v>
      </c>
      <c r="M25" s="283">
        <f t="shared" si="4"/>
        <v>371</v>
      </c>
      <c r="N25" s="283">
        <v>0</v>
      </c>
      <c r="O25" s="283">
        <v>0</v>
      </c>
      <c r="P25" s="283">
        <v>32</v>
      </c>
      <c r="Q25" s="283">
        <v>0</v>
      </c>
      <c r="R25" s="283">
        <v>0</v>
      </c>
      <c r="S25" s="283">
        <v>339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3710</v>
      </c>
      <c r="CR25" s="283">
        <f t="shared" si="32"/>
        <v>3686</v>
      </c>
      <c r="CS25" s="283">
        <v>0</v>
      </c>
      <c r="CT25" s="283">
        <v>0</v>
      </c>
      <c r="CU25" s="283">
        <v>128</v>
      </c>
      <c r="CV25" s="283">
        <v>3539</v>
      </c>
      <c r="CW25" s="283">
        <v>19</v>
      </c>
      <c r="CX25" s="283">
        <v>0</v>
      </c>
      <c r="CY25" s="283">
        <f t="shared" si="34"/>
        <v>24</v>
      </c>
      <c r="CZ25" s="283">
        <v>0</v>
      </c>
      <c r="DA25" s="283">
        <v>0</v>
      </c>
      <c r="DB25" s="283">
        <v>24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18</v>
      </c>
      <c r="EA25" s="283">
        <f t="shared" si="43"/>
        <v>18</v>
      </c>
      <c r="EB25" s="283">
        <v>0</v>
      </c>
      <c r="EC25" s="283">
        <v>0</v>
      </c>
      <c r="ED25" s="283">
        <v>18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34045</v>
      </c>
      <c r="E26" s="283">
        <f t="shared" si="1"/>
        <v>30541</v>
      </c>
      <c r="F26" s="283">
        <f t="shared" si="2"/>
        <v>30102</v>
      </c>
      <c r="G26" s="283">
        <v>29114</v>
      </c>
      <c r="H26" s="283">
        <v>0</v>
      </c>
      <c r="I26" s="283">
        <v>0</v>
      </c>
      <c r="J26" s="283">
        <v>0</v>
      </c>
      <c r="K26" s="283">
        <v>0</v>
      </c>
      <c r="L26" s="283">
        <v>988</v>
      </c>
      <c r="M26" s="283">
        <f t="shared" si="4"/>
        <v>439</v>
      </c>
      <c r="N26" s="283">
        <v>439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1048</v>
      </c>
      <c r="U26" s="283">
        <f t="shared" si="7"/>
        <v>903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903</v>
      </c>
      <c r="AB26" s="283">
        <f t="shared" si="9"/>
        <v>145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145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2039</v>
      </c>
      <c r="CR26" s="283">
        <f t="shared" si="32"/>
        <v>2039</v>
      </c>
      <c r="CS26" s="283">
        <v>0</v>
      </c>
      <c r="CT26" s="283">
        <v>0</v>
      </c>
      <c r="CU26" s="283">
        <v>0</v>
      </c>
      <c r="CV26" s="283">
        <v>2039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417</v>
      </c>
      <c r="DV26" s="283">
        <v>0</v>
      </c>
      <c r="DW26" s="283">
        <v>0</v>
      </c>
      <c r="DX26" s="283">
        <v>5</v>
      </c>
      <c r="DY26" s="283">
        <v>412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51803</v>
      </c>
      <c r="E27" s="283">
        <f t="shared" si="1"/>
        <v>45033</v>
      </c>
      <c r="F27" s="283">
        <f t="shared" si="2"/>
        <v>42242</v>
      </c>
      <c r="G27" s="283">
        <v>0</v>
      </c>
      <c r="H27" s="283">
        <v>42242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2791</v>
      </c>
      <c r="N27" s="283">
        <v>0</v>
      </c>
      <c r="O27" s="283">
        <v>2791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2363</v>
      </c>
      <c r="U27" s="283">
        <f t="shared" si="7"/>
        <v>843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843</v>
      </c>
      <c r="AB27" s="283">
        <f t="shared" si="9"/>
        <v>1520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1520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4407</v>
      </c>
      <c r="CR27" s="283">
        <f t="shared" si="32"/>
        <v>4406</v>
      </c>
      <c r="CS27" s="283">
        <v>0</v>
      </c>
      <c r="CT27" s="283">
        <v>0</v>
      </c>
      <c r="CU27" s="283">
        <v>0</v>
      </c>
      <c r="CV27" s="283">
        <v>4406</v>
      </c>
      <c r="CW27" s="283">
        <v>0</v>
      </c>
      <c r="CX27" s="283">
        <v>0</v>
      </c>
      <c r="CY27" s="283">
        <f t="shared" si="34"/>
        <v>1</v>
      </c>
      <c r="CZ27" s="283">
        <v>0</v>
      </c>
      <c r="DA27" s="283">
        <v>0</v>
      </c>
      <c r="DB27" s="283">
        <v>0</v>
      </c>
      <c r="DC27" s="283">
        <v>1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0</v>
      </c>
      <c r="DV27" s="283">
        <v>0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41727</v>
      </c>
      <c r="E28" s="283">
        <f t="shared" si="1"/>
        <v>33043</v>
      </c>
      <c r="F28" s="283">
        <f t="shared" si="2"/>
        <v>32635</v>
      </c>
      <c r="G28" s="283">
        <v>0</v>
      </c>
      <c r="H28" s="283">
        <v>32635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408</v>
      </c>
      <c r="N28" s="283">
        <v>0</v>
      </c>
      <c r="O28" s="283">
        <v>408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7213</v>
      </c>
      <c r="U28" s="283">
        <f t="shared" si="7"/>
        <v>1284</v>
      </c>
      <c r="V28" s="283">
        <v>0</v>
      </c>
      <c r="W28" s="283">
        <v>0</v>
      </c>
      <c r="X28" s="283">
        <v>393</v>
      </c>
      <c r="Y28" s="283">
        <v>0</v>
      </c>
      <c r="Z28" s="283">
        <v>63</v>
      </c>
      <c r="AA28" s="283">
        <v>828</v>
      </c>
      <c r="AB28" s="283">
        <f t="shared" si="9"/>
        <v>5929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5929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1281</v>
      </c>
      <c r="CR28" s="283">
        <f t="shared" si="32"/>
        <v>1272</v>
      </c>
      <c r="CS28" s="283">
        <v>0</v>
      </c>
      <c r="CT28" s="283">
        <v>0</v>
      </c>
      <c r="CU28" s="283">
        <v>0</v>
      </c>
      <c r="CV28" s="283">
        <v>1272</v>
      </c>
      <c r="CW28" s="283">
        <v>0</v>
      </c>
      <c r="CX28" s="283">
        <v>0</v>
      </c>
      <c r="CY28" s="283">
        <f t="shared" si="34"/>
        <v>9</v>
      </c>
      <c r="CZ28" s="283">
        <v>0</v>
      </c>
      <c r="DA28" s="283">
        <v>0</v>
      </c>
      <c r="DB28" s="283">
        <v>0</v>
      </c>
      <c r="DC28" s="283">
        <v>9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190</v>
      </c>
      <c r="DV28" s="283">
        <v>0</v>
      </c>
      <c r="DW28" s="283">
        <v>0</v>
      </c>
      <c r="DX28" s="283">
        <v>190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19941</v>
      </c>
      <c r="E29" s="283">
        <f t="shared" si="1"/>
        <v>18699</v>
      </c>
      <c r="F29" s="283">
        <f t="shared" si="2"/>
        <v>18222</v>
      </c>
      <c r="G29" s="283">
        <v>0</v>
      </c>
      <c r="H29" s="283">
        <v>18222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477</v>
      </c>
      <c r="N29" s="283">
        <v>0</v>
      </c>
      <c r="O29" s="283">
        <v>477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672</v>
      </c>
      <c r="U29" s="283">
        <f t="shared" si="7"/>
        <v>577</v>
      </c>
      <c r="V29" s="283">
        <v>0</v>
      </c>
      <c r="W29" s="283">
        <v>0</v>
      </c>
      <c r="X29" s="283">
        <v>563</v>
      </c>
      <c r="Y29" s="283">
        <v>0</v>
      </c>
      <c r="Z29" s="283">
        <v>0</v>
      </c>
      <c r="AA29" s="283">
        <v>14</v>
      </c>
      <c r="AB29" s="283">
        <f t="shared" si="9"/>
        <v>95</v>
      </c>
      <c r="AC29" s="283">
        <v>0</v>
      </c>
      <c r="AD29" s="283">
        <v>0</v>
      </c>
      <c r="AE29" s="283">
        <v>15</v>
      </c>
      <c r="AF29" s="283">
        <v>0</v>
      </c>
      <c r="AG29" s="283">
        <v>0</v>
      </c>
      <c r="AH29" s="283">
        <v>80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476</v>
      </c>
      <c r="CR29" s="283">
        <f t="shared" si="32"/>
        <v>476</v>
      </c>
      <c r="CS29" s="283">
        <v>0</v>
      </c>
      <c r="CT29" s="283">
        <v>0</v>
      </c>
      <c r="CU29" s="283">
        <v>0</v>
      </c>
      <c r="CV29" s="283">
        <v>476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94</v>
      </c>
      <c r="DV29" s="283">
        <v>94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31811</v>
      </c>
      <c r="E30" s="283">
        <f t="shared" si="1"/>
        <v>29450</v>
      </c>
      <c r="F30" s="283">
        <f t="shared" si="2"/>
        <v>28794</v>
      </c>
      <c r="G30" s="283">
        <v>0</v>
      </c>
      <c r="H30" s="283">
        <v>28794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656</v>
      </c>
      <c r="N30" s="283">
        <v>0</v>
      </c>
      <c r="O30" s="283">
        <v>656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1694</v>
      </c>
      <c r="U30" s="283">
        <f t="shared" si="7"/>
        <v>1606</v>
      </c>
      <c r="V30" s="283">
        <v>0</v>
      </c>
      <c r="W30" s="283">
        <v>0</v>
      </c>
      <c r="X30" s="283">
        <v>709</v>
      </c>
      <c r="Y30" s="283">
        <v>0</v>
      </c>
      <c r="Z30" s="283">
        <v>0</v>
      </c>
      <c r="AA30" s="283">
        <v>897</v>
      </c>
      <c r="AB30" s="283">
        <f t="shared" si="9"/>
        <v>88</v>
      </c>
      <c r="AC30" s="283">
        <v>0</v>
      </c>
      <c r="AD30" s="283">
        <v>0</v>
      </c>
      <c r="AE30" s="283">
        <v>17</v>
      </c>
      <c r="AF30" s="283">
        <v>0</v>
      </c>
      <c r="AG30" s="283">
        <v>0</v>
      </c>
      <c r="AH30" s="283">
        <v>71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667</v>
      </c>
      <c r="CR30" s="283">
        <f t="shared" si="32"/>
        <v>667</v>
      </c>
      <c r="CS30" s="283">
        <v>0</v>
      </c>
      <c r="CT30" s="283">
        <v>0</v>
      </c>
      <c r="CU30" s="283">
        <v>0</v>
      </c>
      <c r="CV30" s="283">
        <v>667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38959</v>
      </c>
      <c r="E31" s="283">
        <f t="shared" si="1"/>
        <v>33882</v>
      </c>
      <c r="F31" s="283">
        <f t="shared" si="2"/>
        <v>31924</v>
      </c>
      <c r="G31" s="283">
        <v>0</v>
      </c>
      <c r="H31" s="283">
        <v>31872</v>
      </c>
      <c r="I31" s="283">
        <v>52</v>
      </c>
      <c r="J31" s="283">
        <v>0</v>
      </c>
      <c r="K31" s="283">
        <v>0</v>
      </c>
      <c r="L31" s="283">
        <v>0</v>
      </c>
      <c r="M31" s="283">
        <f t="shared" si="4"/>
        <v>1958</v>
      </c>
      <c r="N31" s="283">
        <v>0</v>
      </c>
      <c r="O31" s="283">
        <v>1958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1348</v>
      </c>
      <c r="U31" s="283">
        <f t="shared" si="7"/>
        <v>1280</v>
      </c>
      <c r="V31" s="283">
        <v>0</v>
      </c>
      <c r="W31" s="283">
        <v>0</v>
      </c>
      <c r="X31" s="283">
        <v>966</v>
      </c>
      <c r="Y31" s="283">
        <v>0</v>
      </c>
      <c r="Z31" s="283">
        <v>0</v>
      </c>
      <c r="AA31" s="283">
        <v>314</v>
      </c>
      <c r="AB31" s="283">
        <f t="shared" si="9"/>
        <v>68</v>
      </c>
      <c r="AC31" s="283">
        <v>0</v>
      </c>
      <c r="AD31" s="283">
        <v>0</v>
      </c>
      <c r="AE31" s="283">
        <v>32</v>
      </c>
      <c r="AF31" s="283">
        <v>0</v>
      </c>
      <c r="AG31" s="283">
        <v>0</v>
      </c>
      <c r="AH31" s="283">
        <v>36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3729</v>
      </c>
      <c r="CR31" s="283">
        <f t="shared" si="32"/>
        <v>3634</v>
      </c>
      <c r="CS31" s="283">
        <v>0</v>
      </c>
      <c r="CT31" s="283">
        <v>0</v>
      </c>
      <c r="CU31" s="283">
        <v>0</v>
      </c>
      <c r="CV31" s="283">
        <v>3634</v>
      </c>
      <c r="CW31" s="283">
        <v>0</v>
      </c>
      <c r="CX31" s="283">
        <v>0</v>
      </c>
      <c r="CY31" s="283">
        <f t="shared" si="34"/>
        <v>95</v>
      </c>
      <c r="CZ31" s="283">
        <v>0</v>
      </c>
      <c r="DA31" s="283">
        <v>0</v>
      </c>
      <c r="DB31" s="283">
        <v>0</v>
      </c>
      <c r="DC31" s="283">
        <v>95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28101</v>
      </c>
      <c r="E32" s="283">
        <f t="shared" si="1"/>
        <v>24627</v>
      </c>
      <c r="F32" s="283">
        <f t="shared" si="2"/>
        <v>22311</v>
      </c>
      <c r="G32" s="283">
        <v>0</v>
      </c>
      <c r="H32" s="283">
        <v>22311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2316</v>
      </c>
      <c r="N32" s="283">
        <v>0</v>
      </c>
      <c r="O32" s="283">
        <v>2316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1604</v>
      </c>
      <c r="U32" s="283">
        <f t="shared" si="7"/>
        <v>1591</v>
      </c>
      <c r="V32" s="283">
        <v>0</v>
      </c>
      <c r="W32" s="283">
        <v>0</v>
      </c>
      <c r="X32" s="283">
        <v>1591</v>
      </c>
      <c r="Y32" s="283">
        <v>0</v>
      </c>
      <c r="Z32" s="283">
        <v>0</v>
      </c>
      <c r="AA32" s="283">
        <v>0</v>
      </c>
      <c r="AB32" s="283">
        <f t="shared" si="9"/>
        <v>13</v>
      </c>
      <c r="AC32" s="283">
        <v>0</v>
      </c>
      <c r="AD32" s="283">
        <v>0</v>
      </c>
      <c r="AE32" s="283">
        <v>13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1870</v>
      </c>
      <c r="CR32" s="283">
        <f t="shared" si="32"/>
        <v>1500</v>
      </c>
      <c r="CS32" s="283">
        <v>0</v>
      </c>
      <c r="CT32" s="283">
        <v>0</v>
      </c>
      <c r="CU32" s="283">
        <v>0</v>
      </c>
      <c r="CV32" s="283">
        <v>1500</v>
      </c>
      <c r="CW32" s="283">
        <v>0</v>
      </c>
      <c r="CX32" s="283">
        <v>0</v>
      </c>
      <c r="CY32" s="283">
        <f t="shared" si="34"/>
        <v>370</v>
      </c>
      <c r="CZ32" s="283">
        <v>0</v>
      </c>
      <c r="DA32" s="283">
        <v>0</v>
      </c>
      <c r="DB32" s="283">
        <v>0</v>
      </c>
      <c r="DC32" s="283">
        <v>370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14022</v>
      </c>
      <c r="E33" s="283">
        <f t="shared" si="1"/>
        <v>11994</v>
      </c>
      <c r="F33" s="283">
        <f t="shared" si="2"/>
        <v>11280</v>
      </c>
      <c r="G33" s="283">
        <v>0</v>
      </c>
      <c r="H33" s="283">
        <v>11280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714</v>
      </c>
      <c r="N33" s="283">
        <v>0</v>
      </c>
      <c r="O33" s="283">
        <v>714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845</v>
      </c>
      <c r="U33" s="283">
        <f t="shared" si="7"/>
        <v>368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368</v>
      </c>
      <c r="AB33" s="283">
        <f t="shared" si="9"/>
        <v>477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477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1183</v>
      </c>
      <c r="CR33" s="283">
        <f t="shared" si="32"/>
        <v>1182</v>
      </c>
      <c r="CS33" s="283">
        <v>0</v>
      </c>
      <c r="CT33" s="283">
        <v>0</v>
      </c>
      <c r="CU33" s="283">
        <v>0</v>
      </c>
      <c r="CV33" s="283">
        <v>1182</v>
      </c>
      <c r="CW33" s="283">
        <v>0</v>
      </c>
      <c r="CX33" s="283">
        <v>0</v>
      </c>
      <c r="CY33" s="283">
        <f t="shared" si="34"/>
        <v>1</v>
      </c>
      <c r="CZ33" s="283">
        <v>0</v>
      </c>
      <c r="DA33" s="283">
        <v>0</v>
      </c>
      <c r="DB33" s="283">
        <v>0</v>
      </c>
      <c r="DC33" s="283">
        <v>1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0</v>
      </c>
      <c r="DV33" s="283">
        <v>0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22092</v>
      </c>
      <c r="E34" s="283">
        <f t="shared" si="1"/>
        <v>19560</v>
      </c>
      <c r="F34" s="283">
        <f t="shared" si="2"/>
        <v>19058</v>
      </c>
      <c r="G34" s="283">
        <v>0</v>
      </c>
      <c r="H34" s="283">
        <v>19058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502</v>
      </c>
      <c r="N34" s="283">
        <v>0</v>
      </c>
      <c r="O34" s="283">
        <v>502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1973</v>
      </c>
      <c r="U34" s="283">
        <f t="shared" si="7"/>
        <v>1924</v>
      </c>
      <c r="V34" s="283">
        <v>0</v>
      </c>
      <c r="W34" s="283">
        <v>0</v>
      </c>
      <c r="X34" s="283">
        <v>359</v>
      </c>
      <c r="Y34" s="283">
        <v>0</v>
      </c>
      <c r="Z34" s="283">
        <v>0</v>
      </c>
      <c r="AA34" s="283">
        <v>1565</v>
      </c>
      <c r="AB34" s="283">
        <f t="shared" si="9"/>
        <v>49</v>
      </c>
      <c r="AC34" s="283">
        <v>0</v>
      </c>
      <c r="AD34" s="283">
        <v>0</v>
      </c>
      <c r="AE34" s="283">
        <v>8</v>
      </c>
      <c r="AF34" s="283">
        <v>0</v>
      </c>
      <c r="AG34" s="283">
        <v>0</v>
      </c>
      <c r="AH34" s="283">
        <v>41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462</v>
      </c>
      <c r="CR34" s="283">
        <f t="shared" si="32"/>
        <v>462</v>
      </c>
      <c r="CS34" s="283">
        <v>0</v>
      </c>
      <c r="CT34" s="283">
        <v>0</v>
      </c>
      <c r="CU34" s="283">
        <v>0</v>
      </c>
      <c r="CV34" s="283">
        <v>462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97</v>
      </c>
      <c r="DV34" s="283">
        <v>97</v>
      </c>
      <c r="DW34" s="283">
        <v>0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165481</v>
      </c>
      <c r="E35" s="283">
        <f t="shared" si="1"/>
        <v>152885</v>
      </c>
      <c r="F35" s="283">
        <f t="shared" si="2"/>
        <v>148695</v>
      </c>
      <c r="G35" s="283">
        <v>147908</v>
      </c>
      <c r="H35" s="283">
        <v>0</v>
      </c>
      <c r="I35" s="283">
        <v>0</v>
      </c>
      <c r="J35" s="283">
        <v>0</v>
      </c>
      <c r="K35" s="283">
        <v>0</v>
      </c>
      <c r="L35" s="283">
        <v>787</v>
      </c>
      <c r="M35" s="283">
        <f t="shared" si="4"/>
        <v>4190</v>
      </c>
      <c r="N35" s="283">
        <v>4184</v>
      </c>
      <c r="O35" s="283">
        <v>0</v>
      </c>
      <c r="P35" s="283">
        <v>0</v>
      </c>
      <c r="Q35" s="283">
        <v>0</v>
      </c>
      <c r="R35" s="283">
        <v>0</v>
      </c>
      <c r="S35" s="283">
        <v>6</v>
      </c>
      <c r="T35" s="283">
        <f t="shared" si="6"/>
        <v>5219</v>
      </c>
      <c r="U35" s="283">
        <f t="shared" si="7"/>
        <v>3890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3890</v>
      </c>
      <c r="AB35" s="283">
        <f t="shared" si="9"/>
        <v>1329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1329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7053</v>
      </c>
      <c r="CR35" s="283">
        <f t="shared" si="32"/>
        <v>7053</v>
      </c>
      <c r="CS35" s="283">
        <v>0</v>
      </c>
      <c r="CT35" s="283">
        <v>0</v>
      </c>
      <c r="CU35" s="283">
        <v>0</v>
      </c>
      <c r="CV35" s="283">
        <v>7053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324</v>
      </c>
      <c r="DV35" s="283">
        <v>324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20403</v>
      </c>
      <c r="E36" s="283">
        <f t="shared" si="1"/>
        <v>17567</v>
      </c>
      <c r="F36" s="283">
        <f t="shared" si="2"/>
        <v>15399</v>
      </c>
      <c r="G36" s="283">
        <v>0</v>
      </c>
      <c r="H36" s="283">
        <v>15399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2168</v>
      </c>
      <c r="N36" s="283">
        <v>0</v>
      </c>
      <c r="O36" s="283">
        <v>2168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632</v>
      </c>
      <c r="U36" s="283">
        <f t="shared" si="7"/>
        <v>158</v>
      </c>
      <c r="V36" s="283">
        <v>0</v>
      </c>
      <c r="W36" s="283">
        <v>0</v>
      </c>
      <c r="X36" s="283">
        <v>0</v>
      </c>
      <c r="Y36" s="283">
        <v>0</v>
      </c>
      <c r="Z36" s="283">
        <v>0</v>
      </c>
      <c r="AA36" s="283">
        <v>158</v>
      </c>
      <c r="AB36" s="283">
        <f t="shared" si="9"/>
        <v>474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474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1171</v>
      </c>
      <c r="CR36" s="283">
        <f t="shared" si="32"/>
        <v>1165</v>
      </c>
      <c r="CS36" s="283">
        <v>0</v>
      </c>
      <c r="CT36" s="283">
        <v>9</v>
      </c>
      <c r="CU36" s="283">
        <v>0</v>
      </c>
      <c r="CV36" s="283">
        <v>1156</v>
      </c>
      <c r="CW36" s="283">
        <v>0</v>
      </c>
      <c r="CX36" s="283">
        <v>0</v>
      </c>
      <c r="CY36" s="283">
        <f t="shared" si="34"/>
        <v>6</v>
      </c>
      <c r="CZ36" s="283">
        <v>0</v>
      </c>
      <c r="DA36" s="283">
        <v>0</v>
      </c>
      <c r="DB36" s="283">
        <v>0</v>
      </c>
      <c r="DC36" s="283">
        <v>4</v>
      </c>
      <c r="DD36" s="283">
        <v>0</v>
      </c>
      <c r="DE36" s="283">
        <v>2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1033</v>
      </c>
      <c r="DV36" s="283">
        <v>1033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14211</v>
      </c>
      <c r="E37" s="283">
        <f t="shared" si="1"/>
        <v>12599</v>
      </c>
      <c r="F37" s="283">
        <f t="shared" si="2"/>
        <v>12599</v>
      </c>
      <c r="G37" s="283">
        <v>0</v>
      </c>
      <c r="H37" s="283">
        <v>12599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0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1005</v>
      </c>
      <c r="U37" s="283">
        <f t="shared" si="7"/>
        <v>967</v>
      </c>
      <c r="V37" s="283">
        <v>0</v>
      </c>
      <c r="W37" s="283">
        <v>0</v>
      </c>
      <c r="X37" s="283">
        <v>11</v>
      </c>
      <c r="Y37" s="283">
        <v>315</v>
      </c>
      <c r="Z37" s="283">
        <v>0</v>
      </c>
      <c r="AA37" s="283">
        <v>641</v>
      </c>
      <c r="AB37" s="283">
        <f t="shared" si="9"/>
        <v>38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38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604</v>
      </c>
      <c r="CR37" s="283">
        <f t="shared" si="32"/>
        <v>603</v>
      </c>
      <c r="CS37" s="283">
        <v>0</v>
      </c>
      <c r="CT37" s="283">
        <v>0</v>
      </c>
      <c r="CU37" s="283">
        <v>0</v>
      </c>
      <c r="CV37" s="283">
        <v>603</v>
      </c>
      <c r="CW37" s="283">
        <v>0</v>
      </c>
      <c r="CX37" s="283">
        <v>0</v>
      </c>
      <c r="CY37" s="283">
        <f t="shared" si="34"/>
        <v>1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1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3</v>
      </c>
      <c r="DV37" s="283">
        <v>3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18825</v>
      </c>
      <c r="E38" s="283">
        <f t="shared" si="1"/>
        <v>15586</v>
      </c>
      <c r="F38" s="283">
        <f t="shared" si="2"/>
        <v>15190</v>
      </c>
      <c r="G38" s="283">
        <v>0</v>
      </c>
      <c r="H38" s="283">
        <v>15190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396</v>
      </c>
      <c r="N38" s="283">
        <v>0</v>
      </c>
      <c r="O38" s="283">
        <v>396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1049</v>
      </c>
      <c r="U38" s="283">
        <f t="shared" si="7"/>
        <v>930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930</v>
      </c>
      <c r="AB38" s="283">
        <f t="shared" si="9"/>
        <v>119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119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1487</v>
      </c>
      <c r="CR38" s="283">
        <f t="shared" si="32"/>
        <v>1487</v>
      </c>
      <c r="CS38" s="283">
        <v>0</v>
      </c>
      <c r="CT38" s="283">
        <v>0</v>
      </c>
      <c r="CU38" s="283">
        <v>0</v>
      </c>
      <c r="CV38" s="283">
        <v>1460</v>
      </c>
      <c r="CW38" s="283">
        <v>27</v>
      </c>
      <c r="CX38" s="283">
        <v>0</v>
      </c>
      <c r="CY38" s="283">
        <f t="shared" si="34"/>
        <v>0</v>
      </c>
      <c r="CZ38" s="283">
        <v>0</v>
      </c>
      <c r="DA38" s="283">
        <v>0</v>
      </c>
      <c r="DB38" s="283">
        <v>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701</v>
      </c>
      <c r="DV38" s="283">
        <v>701</v>
      </c>
      <c r="DW38" s="283">
        <v>0</v>
      </c>
      <c r="DX38" s="283">
        <v>0</v>
      </c>
      <c r="DY38" s="283">
        <v>0</v>
      </c>
      <c r="DZ38" s="283">
        <f t="shared" si="42"/>
        <v>2</v>
      </c>
      <c r="EA38" s="283">
        <f t="shared" si="43"/>
        <v>2</v>
      </c>
      <c r="EB38" s="283">
        <v>0</v>
      </c>
      <c r="EC38" s="283">
        <v>0</v>
      </c>
      <c r="ED38" s="283">
        <v>0</v>
      </c>
      <c r="EE38" s="283">
        <v>2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15582</v>
      </c>
      <c r="E39" s="283">
        <f t="shared" si="1"/>
        <v>13242</v>
      </c>
      <c r="F39" s="283">
        <f t="shared" si="2"/>
        <v>12207</v>
      </c>
      <c r="G39" s="283">
        <v>0</v>
      </c>
      <c r="H39" s="283">
        <v>12207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1035</v>
      </c>
      <c r="N39" s="283">
        <v>0</v>
      </c>
      <c r="O39" s="283">
        <v>1035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1593</v>
      </c>
      <c r="U39" s="283">
        <f t="shared" si="7"/>
        <v>1415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1415</v>
      </c>
      <c r="AB39" s="283">
        <f t="shared" si="9"/>
        <v>178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178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747</v>
      </c>
      <c r="CR39" s="283">
        <f t="shared" si="32"/>
        <v>747</v>
      </c>
      <c r="CS39" s="283">
        <v>0</v>
      </c>
      <c r="CT39" s="283">
        <v>0</v>
      </c>
      <c r="CU39" s="283">
        <v>0</v>
      </c>
      <c r="CV39" s="283">
        <v>747</v>
      </c>
      <c r="CW39" s="283">
        <v>0</v>
      </c>
      <c r="CX39" s="283">
        <v>0</v>
      </c>
      <c r="CY39" s="283">
        <f t="shared" si="34"/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0</v>
      </c>
      <c r="DV39" s="283">
        <v>0</v>
      </c>
      <c r="DW39" s="283">
        <v>0</v>
      </c>
      <c r="DX39" s="283">
        <v>0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15881</v>
      </c>
      <c r="E40" s="283">
        <f t="shared" si="1"/>
        <v>13029</v>
      </c>
      <c r="F40" s="283">
        <f t="shared" si="2"/>
        <v>10795</v>
      </c>
      <c r="G40" s="283">
        <v>0</v>
      </c>
      <c r="H40" s="283">
        <v>10795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2234</v>
      </c>
      <c r="N40" s="283">
        <v>0</v>
      </c>
      <c r="O40" s="283">
        <v>2234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647</v>
      </c>
      <c r="U40" s="283">
        <f t="shared" si="7"/>
        <v>201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201</v>
      </c>
      <c r="AB40" s="283">
        <f t="shared" si="9"/>
        <v>446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446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1177</v>
      </c>
      <c r="CR40" s="283">
        <f t="shared" si="32"/>
        <v>1174</v>
      </c>
      <c r="CS40" s="283">
        <v>0</v>
      </c>
      <c r="CT40" s="283">
        <v>0</v>
      </c>
      <c r="CU40" s="283">
        <v>0</v>
      </c>
      <c r="CV40" s="283">
        <v>1167</v>
      </c>
      <c r="CW40" s="283">
        <v>7</v>
      </c>
      <c r="CX40" s="283">
        <v>0</v>
      </c>
      <c r="CY40" s="283">
        <f t="shared" si="34"/>
        <v>3</v>
      </c>
      <c r="CZ40" s="283">
        <v>0</v>
      </c>
      <c r="DA40" s="283">
        <v>0</v>
      </c>
      <c r="DB40" s="283">
        <v>0</v>
      </c>
      <c r="DC40" s="283">
        <v>0</v>
      </c>
      <c r="DD40" s="283">
        <v>3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1028</v>
      </c>
      <c r="DV40" s="283">
        <v>1028</v>
      </c>
      <c r="DW40" s="283">
        <v>0</v>
      </c>
      <c r="DX40" s="283">
        <v>0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7323</v>
      </c>
      <c r="E41" s="283">
        <f t="shared" si="1"/>
        <v>6092</v>
      </c>
      <c r="F41" s="283">
        <f t="shared" si="2"/>
        <v>5775</v>
      </c>
      <c r="G41" s="283">
        <v>0</v>
      </c>
      <c r="H41" s="283">
        <v>5775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317</v>
      </c>
      <c r="N41" s="283">
        <v>0</v>
      </c>
      <c r="O41" s="283">
        <v>317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1231</v>
      </c>
      <c r="U41" s="283">
        <f t="shared" si="7"/>
        <v>894</v>
      </c>
      <c r="V41" s="283">
        <v>0</v>
      </c>
      <c r="W41" s="283">
        <v>0</v>
      </c>
      <c r="X41" s="283">
        <v>167</v>
      </c>
      <c r="Y41" s="283">
        <v>624</v>
      </c>
      <c r="Z41" s="283">
        <v>0</v>
      </c>
      <c r="AA41" s="283">
        <v>103</v>
      </c>
      <c r="AB41" s="283">
        <f t="shared" si="9"/>
        <v>337</v>
      </c>
      <c r="AC41" s="283">
        <v>0</v>
      </c>
      <c r="AD41" s="283">
        <v>0</v>
      </c>
      <c r="AE41" s="283">
        <v>337</v>
      </c>
      <c r="AF41" s="283">
        <v>0</v>
      </c>
      <c r="AG41" s="283">
        <v>0</v>
      </c>
      <c r="AH41" s="283">
        <v>0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0</v>
      </c>
      <c r="CR41" s="283">
        <f t="shared" si="32"/>
        <v>0</v>
      </c>
      <c r="CS41" s="283">
        <v>0</v>
      </c>
      <c r="CT41" s="283">
        <v>0</v>
      </c>
      <c r="CU41" s="283">
        <v>0</v>
      </c>
      <c r="CV41" s="283">
        <v>0</v>
      </c>
      <c r="CW41" s="283">
        <v>0</v>
      </c>
      <c r="CX41" s="283">
        <v>0</v>
      </c>
      <c r="CY41" s="283">
        <f t="shared" si="34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0</v>
      </c>
      <c r="DV41" s="283">
        <v>0</v>
      </c>
      <c r="DW41" s="283">
        <v>0</v>
      </c>
      <c r="DX41" s="283">
        <v>0</v>
      </c>
      <c r="DY41" s="283">
        <v>0</v>
      </c>
      <c r="DZ41" s="283">
        <f t="shared" si="42"/>
        <v>0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5185</v>
      </c>
      <c r="E42" s="283">
        <f t="shared" si="1"/>
        <v>3940</v>
      </c>
      <c r="F42" s="283">
        <f t="shared" si="2"/>
        <v>3752</v>
      </c>
      <c r="G42" s="283">
        <v>0</v>
      </c>
      <c r="H42" s="283">
        <v>3752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188</v>
      </c>
      <c r="N42" s="283">
        <v>0</v>
      </c>
      <c r="O42" s="283">
        <v>188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6"/>
        <v>369</v>
      </c>
      <c r="U42" s="283">
        <f t="shared" si="7"/>
        <v>259</v>
      </c>
      <c r="V42" s="283">
        <v>0</v>
      </c>
      <c r="W42" s="283">
        <v>0</v>
      </c>
      <c r="X42" s="283">
        <v>164</v>
      </c>
      <c r="Y42" s="283">
        <v>0</v>
      </c>
      <c r="Z42" s="283">
        <v>0</v>
      </c>
      <c r="AA42" s="283">
        <v>95</v>
      </c>
      <c r="AB42" s="283">
        <f t="shared" si="9"/>
        <v>110</v>
      </c>
      <c r="AC42" s="283">
        <v>0</v>
      </c>
      <c r="AD42" s="283">
        <v>0</v>
      </c>
      <c r="AE42" s="283">
        <v>12</v>
      </c>
      <c r="AF42" s="283">
        <v>0</v>
      </c>
      <c r="AG42" s="283">
        <v>0</v>
      </c>
      <c r="AH42" s="283">
        <v>98</v>
      </c>
      <c r="AI42" s="283">
        <f t="shared" si="11"/>
        <v>0</v>
      </c>
      <c r="AJ42" s="283">
        <f t="shared" si="12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14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0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404</v>
      </c>
      <c r="CR42" s="283">
        <f t="shared" si="32"/>
        <v>403</v>
      </c>
      <c r="CS42" s="283">
        <v>0</v>
      </c>
      <c r="CT42" s="283">
        <v>0</v>
      </c>
      <c r="CU42" s="283">
        <v>0</v>
      </c>
      <c r="CV42" s="283">
        <v>403</v>
      </c>
      <c r="CW42" s="283">
        <v>0</v>
      </c>
      <c r="CX42" s="283">
        <v>0</v>
      </c>
      <c r="CY42" s="283">
        <f t="shared" si="34"/>
        <v>1</v>
      </c>
      <c r="CZ42" s="283">
        <v>0</v>
      </c>
      <c r="DA42" s="283">
        <v>0</v>
      </c>
      <c r="DB42" s="283">
        <v>0</v>
      </c>
      <c r="DC42" s="283">
        <v>1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472</v>
      </c>
      <c r="DV42" s="283">
        <v>472</v>
      </c>
      <c r="DW42" s="283">
        <v>0</v>
      </c>
      <c r="DX42" s="283">
        <v>0</v>
      </c>
      <c r="DY42" s="283">
        <v>0</v>
      </c>
      <c r="DZ42" s="283">
        <f t="shared" si="42"/>
        <v>0</v>
      </c>
      <c r="EA42" s="283">
        <f t="shared" si="43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4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3131</v>
      </c>
      <c r="E43" s="283">
        <f t="shared" si="1"/>
        <v>2522</v>
      </c>
      <c r="F43" s="283">
        <f t="shared" si="2"/>
        <v>2199</v>
      </c>
      <c r="G43" s="283">
        <v>0</v>
      </c>
      <c r="H43" s="283">
        <v>2199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4"/>
        <v>323</v>
      </c>
      <c r="N43" s="283">
        <v>0</v>
      </c>
      <c r="O43" s="283">
        <v>323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6"/>
        <v>266</v>
      </c>
      <c r="U43" s="283">
        <f t="shared" si="7"/>
        <v>63</v>
      </c>
      <c r="V43" s="283">
        <v>0</v>
      </c>
      <c r="W43" s="283">
        <v>0</v>
      </c>
      <c r="X43" s="283">
        <v>39</v>
      </c>
      <c r="Y43" s="283">
        <v>0</v>
      </c>
      <c r="Z43" s="283">
        <v>0</v>
      </c>
      <c r="AA43" s="283">
        <v>24</v>
      </c>
      <c r="AB43" s="283">
        <f t="shared" si="9"/>
        <v>203</v>
      </c>
      <c r="AC43" s="283">
        <v>0</v>
      </c>
      <c r="AD43" s="283">
        <v>0</v>
      </c>
      <c r="AE43" s="283">
        <v>24</v>
      </c>
      <c r="AF43" s="283">
        <v>0</v>
      </c>
      <c r="AG43" s="283">
        <v>0</v>
      </c>
      <c r="AH43" s="283">
        <v>179</v>
      </c>
      <c r="AI43" s="283">
        <f t="shared" si="11"/>
        <v>0</v>
      </c>
      <c r="AJ43" s="283">
        <f t="shared" si="12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14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16"/>
        <v>0</v>
      </c>
      <c r="AY43" s="283">
        <f t="shared" si="17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1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21"/>
        <v>0</v>
      </c>
      <c r="BN43" s="283">
        <f t="shared" si="22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24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26"/>
        <v>0</v>
      </c>
      <c r="CC43" s="283">
        <f t="shared" si="27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29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31"/>
        <v>127</v>
      </c>
      <c r="CR43" s="283">
        <f t="shared" si="32"/>
        <v>126</v>
      </c>
      <c r="CS43" s="283">
        <v>0</v>
      </c>
      <c r="CT43" s="283">
        <v>0</v>
      </c>
      <c r="CU43" s="283">
        <v>0</v>
      </c>
      <c r="CV43" s="283">
        <v>126</v>
      </c>
      <c r="CW43" s="283">
        <v>0</v>
      </c>
      <c r="CX43" s="283">
        <v>0</v>
      </c>
      <c r="CY43" s="283">
        <f t="shared" si="34"/>
        <v>1</v>
      </c>
      <c r="CZ43" s="283">
        <v>0</v>
      </c>
      <c r="DA43" s="283">
        <v>0</v>
      </c>
      <c r="DB43" s="283">
        <v>0</v>
      </c>
      <c r="DC43" s="283">
        <v>1</v>
      </c>
      <c r="DD43" s="283">
        <v>0</v>
      </c>
      <c r="DE43" s="283">
        <v>0</v>
      </c>
      <c r="DF43" s="283">
        <f t="shared" si="36"/>
        <v>0</v>
      </c>
      <c r="DG43" s="283">
        <f t="shared" si="37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39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41"/>
        <v>216</v>
      </c>
      <c r="DV43" s="283">
        <v>215</v>
      </c>
      <c r="DW43" s="283">
        <v>0</v>
      </c>
      <c r="DX43" s="283">
        <v>1</v>
      </c>
      <c r="DY43" s="283">
        <v>0</v>
      </c>
      <c r="DZ43" s="283">
        <f t="shared" si="42"/>
        <v>0</v>
      </c>
      <c r="EA43" s="283">
        <f t="shared" si="43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4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4622</v>
      </c>
      <c r="E44" s="283">
        <f t="shared" si="1"/>
        <v>3883</v>
      </c>
      <c r="F44" s="283">
        <f t="shared" si="2"/>
        <v>3413</v>
      </c>
      <c r="G44" s="283">
        <v>0</v>
      </c>
      <c r="H44" s="283">
        <v>3104</v>
      </c>
      <c r="I44" s="283">
        <v>0</v>
      </c>
      <c r="J44" s="283">
        <v>0</v>
      </c>
      <c r="K44" s="283">
        <v>309</v>
      </c>
      <c r="L44" s="283">
        <v>0</v>
      </c>
      <c r="M44" s="283">
        <f t="shared" si="4"/>
        <v>470</v>
      </c>
      <c r="N44" s="283">
        <v>0</v>
      </c>
      <c r="O44" s="283">
        <v>0</v>
      </c>
      <c r="P44" s="283">
        <v>0</v>
      </c>
      <c r="Q44" s="283">
        <v>0</v>
      </c>
      <c r="R44" s="283">
        <v>470</v>
      </c>
      <c r="S44" s="283">
        <v>0</v>
      </c>
      <c r="T44" s="283">
        <f t="shared" si="6"/>
        <v>297</v>
      </c>
      <c r="U44" s="283">
        <f t="shared" si="7"/>
        <v>297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297</v>
      </c>
      <c r="AB44" s="283">
        <f t="shared" si="9"/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f t="shared" si="11"/>
        <v>0</v>
      </c>
      <c r="AJ44" s="283">
        <f t="shared" si="12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14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16"/>
        <v>0</v>
      </c>
      <c r="AY44" s="283">
        <f t="shared" si="17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1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21"/>
        <v>0</v>
      </c>
      <c r="BN44" s="283">
        <f t="shared" si="22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24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26"/>
        <v>0</v>
      </c>
      <c r="CC44" s="283">
        <f t="shared" si="27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29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31"/>
        <v>442</v>
      </c>
      <c r="CR44" s="283">
        <f t="shared" si="32"/>
        <v>442</v>
      </c>
      <c r="CS44" s="283">
        <v>0</v>
      </c>
      <c r="CT44" s="283">
        <v>0</v>
      </c>
      <c r="CU44" s="283">
        <v>0</v>
      </c>
      <c r="CV44" s="283">
        <v>442</v>
      </c>
      <c r="CW44" s="283">
        <v>0</v>
      </c>
      <c r="CX44" s="283">
        <v>0</v>
      </c>
      <c r="CY44" s="283">
        <f t="shared" si="34"/>
        <v>0</v>
      </c>
      <c r="CZ44" s="283">
        <v>0</v>
      </c>
      <c r="DA44" s="283">
        <v>0</v>
      </c>
      <c r="DB44" s="283">
        <v>0</v>
      </c>
      <c r="DC44" s="283">
        <v>0</v>
      </c>
      <c r="DD44" s="283">
        <v>0</v>
      </c>
      <c r="DE44" s="283">
        <v>0</v>
      </c>
      <c r="DF44" s="283">
        <f t="shared" si="36"/>
        <v>0</v>
      </c>
      <c r="DG44" s="283">
        <f t="shared" si="37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39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41"/>
        <v>0</v>
      </c>
      <c r="DV44" s="283">
        <v>0</v>
      </c>
      <c r="DW44" s="283">
        <v>0</v>
      </c>
      <c r="DX44" s="283">
        <v>0</v>
      </c>
      <c r="DY44" s="283">
        <v>0</v>
      </c>
      <c r="DZ44" s="283">
        <f t="shared" si="42"/>
        <v>0</v>
      </c>
      <c r="EA44" s="283">
        <f t="shared" si="43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4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12240</v>
      </c>
      <c r="E45" s="283">
        <f t="shared" si="1"/>
        <v>9490</v>
      </c>
      <c r="F45" s="283">
        <f t="shared" si="2"/>
        <v>8258</v>
      </c>
      <c r="G45" s="283">
        <v>0</v>
      </c>
      <c r="H45" s="283">
        <v>8258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4"/>
        <v>1232</v>
      </c>
      <c r="N45" s="283">
        <v>0</v>
      </c>
      <c r="O45" s="283">
        <v>1232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6"/>
        <v>1453</v>
      </c>
      <c r="U45" s="283">
        <f t="shared" si="7"/>
        <v>173</v>
      </c>
      <c r="V45" s="283">
        <v>0</v>
      </c>
      <c r="W45" s="283">
        <v>0</v>
      </c>
      <c r="X45" s="283">
        <v>84</v>
      </c>
      <c r="Y45" s="283">
        <v>0</v>
      </c>
      <c r="Z45" s="283">
        <v>0</v>
      </c>
      <c r="AA45" s="283">
        <v>89</v>
      </c>
      <c r="AB45" s="283">
        <f t="shared" si="9"/>
        <v>1280</v>
      </c>
      <c r="AC45" s="283">
        <v>0</v>
      </c>
      <c r="AD45" s="283">
        <v>0</v>
      </c>
      <c r="AE45" s="283">
        <v>638</v>
      </c>
      <c r="AF45" s="283">
        <v>0</v>
      </c>
      <c r="AG45" s="283">
        <v>0</v>
      </c>
      <c r="AH45" s="283">
        <v>642</v>
      </c>
      <c r="AI45" s="283">
        <f t="shared" si="11"/>
        <v>0</v>
      </c>
      <c r="AJ45" s="283">
        <f t="shared" si="12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14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16"/>
        <v>0</v>
      </c>
      <c r="AY45" s="283">
        <f t="shared" si="17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1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21"/>
        <v>0</v>
      </c>
      <c r="BN45" s="283">
        <f t="shared" si="22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24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26"/>
        <v>0</v>
      </c>
      <c r="CC45" s="283">
        <f t="shared" si="27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29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31"/>
        <v>820</v>
      </c>
      <c r="CR45" s="283">
        <f t="shared" si="32"/>
        <v>816</v>
      </c>
      <c r="CS45" s="283">
        <v>0</v>
      </c>
      <c r="CT45" s="283">
        <v>0</v>
      </c>
      <c r="CU45" s="283">
        <v>0</v>
      </c>
      <c r="CV45" s="283">
        <v>816</v>
      </c>
      <c r="CW45" s="283">
        <v>0</v>
      </c>
      <c r="CX45" s="283">
        <v>0</v>
      </c>
      <c r="CY45" s="283">
        <f t="shared" si="34"/>
        <v>4</v>
      </c>
      <c r="CZ45" s="283">
        <v>0</v>
      </c>
      <c r="DA45" s="283">
        <v>0</v>
      </c>
      <c r="DB45" s="283">
        <v>0</v>
      </c>
      <c r="DC45" s="283">
        <v>4</v>
      </c>
      <c r="DD45" s="283">
        <v>0</v>
      </c>
      <c r="DE45" s="283">
        <v>0</v>
      </c>
      <c r="DF45" s="283">
        <f t="shared" si="36"/>
        <v>0</v>
      </c>
      <c r="DG45" s="283">
        <f t="shared" si="37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39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41"/>
        <v>477</v>
      </c>
      <c r="DV45" s="283">
        <v>461</v>
      </c>
      <c r="DW45" s="283">
        <v>0</v>
      </c>
      <c r="DX45" s="283">
        <v>16</v>
      </c>
      <c r="DY45" s="283">
        <v>0</v>
      </c>
      <c r="DZ45" s="283">
        <f t="shared" si="42"/>
        <v>0</v>
      </c>
      <c r="EA45" s="283">
        <f t="shared" si="43"/>
        <v>0</v>
      </c>
      <c r="EB45" s="283">
        <v>0</v>
      </c>
      <c r="EC45" s="283">
        <v>0</v>
      </c>
      <c r="ED45" s="283">
        <v>0</v>
      </c>
      <c r="EE45" s="283">
        <v>0</v>
      </c>
      <c r="EF45" s="283">
        <v>0</v>
      </c>
      <c r="EG45" s="283">
        <v>0</v>
      </c>
      <c r="EH45" s="283">
        <f t="shared" si="4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2764</v>
      </c>
      <c r="E46" s="283">
        <f t="shared" si="1"/>
        <v>2228</v>
      </c>
      <c r="F46" s="283">
        <f t="shared" si="2"/>
        <v>1669</v>
      </c>
      <c r="G46" s="283">
        <v>0</v>
      </c>
      <c r="H46" s="283">
        <v>1626</v>
      </c>
      <c r="I46" s="283">
        <v>0</v>
      </c>
      <c r="J46" s="283">
        <v>43</v>
      </c>
      <c r="K46" s="283">
        <v>0</v>
      </c>
      <c r="L46" s="283">
        <v>0</v>
      </c>
      <c r="M46" s="283">
        <f t="shared" si="4"/>
        <v>559</v>
      </c>
      <c r="N46" s="283">
        <v>0</v>
      </c>
      <c r="O46" s="283">
        <v>558</v>
      </c>
      <c r="P46" s="283">
        <v>0</v>
      </c>
      <c r="Q46" s="283">
        <v>1</v>
      </c>
      <c r="R46" s="283">
        <v>0</v>
      </c>
      <c r="S46" s="283">
        <v>0</v>
      </c>
      <c r="T46" s="283">
        <f t="shared" si="6"/>
        <v>339</v>
      </c>
      <c r="U46" s="283">
        <f t="shared" si="7"/>
        <v>38</v>
      </c>
      <c r="V46" s="283">
        <v>0</v>
      </c>
      <c r="W46" s="283">
        <v>0</v>
      </c>
      <c r="X46" s="283">
        <v>0</v>
      </c>
      <c r="Y46" s="283">
        <v>3</v>
      </c>
      <c r="Z46" s="283">
        <v>0</v>
      </c>
      <c r="AA46" s="283">
        <v>35</v>
      </c>
      <c r="AB46" s="283">
        <f t="shared" si="9"/>
        <v>301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301</v>
      </c>
      <c r="AI46" s="283">
        <f t="shared" si="11"/>
        <v>29</v>
      </c>
      <c r="AJ46" s="283">
        <f t="shared" si="12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14"/>
        <v>29</v>
      </c>
      <c r="AR46" s="283">
        <v>0</v>
      </c>
      <c r="AS46" s="283">
        <v>0</v>
      </c>
      <c r="AT46" s="283">
        <v>0</v>
      </c>
      <c r="AU46" s="283">
        <v>29</v>
      </c>
      <c r="AV46" s="283">
        <v>0</v>
      </c>
      <c r="AW46" s="283">
        <v>0</v>
      </c>
      <c r="AX46" s="283">
        <f t="shared" si="16"/>
        <v>0</v>
      </c>
      <c r="AY46" s="283">
        <f t="shared" si="17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1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21"/>
        <v>0</v>
      </c>
      <c r="BN46" s="283">
        <f t="shared" si="22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24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26"/>
        <v>0</v>
      </c>
      <c r="CC46" s="283">
        <f t="shared" si="27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29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31"/>
        <v>142</v>
      </c>
      <c r="CR46" s="283">
        <f t="shared" si="32"/>
        <v>142</v>
      </c>
      <c r="CS46" s="283">
        <v>0</v>
      </c>
      <c r="CT46" s="283">
        <v>0</v>
      </c>
      <c r="CU46" s="283">
        <v>0</v>
      </c>
      <c r="CV46" s="283">
        <v>142</v>
      </c>
      <c r="CW46" s="283">
        <v>0</v>
      </c>
      <c r="CX46" s="283">
        <v>0</v>
      </c>
      <c r="CY46" s="283">
        <f t="shared" si="34"/>
        <v>0</v>
      </c>
      <c r="CZ46" s="283">
        <v>0</v>
      </c>
      <c r="DA46" s="283">
        <v>0</v>
      </c>
      <c r="DB46" s="283">
        <v>0</v>
      </c>
      <c r="DC46" s="283">
        <v>0</v>
      </c>
      <c r="DD46" s="283">
        <v>0</v>
      </c>
      <c r="DE46" s="283">
        <v>0</v>
      </c>
      <c r="DF46" s="283">
        <f t="shared" si="36"/>
        <v>0</v>
      </c>
      <c r="DG46" s="283">
        <f t="shared" si="37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39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41"/>
        <v>26</v>
      </c>
      <c r="DV46" s="283">
        <v>26</v>
      </c>
      <c r="DW46" s="283">
        <v>0</v>
      </c>
      <c r="DX46" s="283">
        <v>0</v>
      </c>
      <c r="DY46" s="283">
        <v>0</v>
      </c>
      <c r="DZ46" s="283">
        <f t="shared" si="42"/>
        <v>0</v>
      </c>
      <c r="EA46" s="283">
        <f t="shared" si="43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4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5492</v>
      </c>
      <c r="E47" s="283">
        <f t="shared" si="1"/>
        <v>4909</v>
      </c>
      <c r="F47" s="283">
        <f t="shared" si="2"/>
        <v>3868</v>
      </c>
      <c r="G47" s="283">
        <v>0</v>
      </c>
      <c r="H47" s="283">
        <v>3866</v>
      </c>
      <c r="I47" s="283">
        <v>0</v>
      </c>
      <c r="J47" s="283">
        <v>0</v>
      </c>
      <c r="K47" s="283">
        <v>0</v>
      </c>
      <c r="L47" s="283">
        <v>2</v>
      </c>
      <c r="M47" s="283">
        <f t="shared" si="4"/>
        <v>1041</v>
      </c>
      <c r="N47" s="283">
        <v>0</v>
      </c>
      <c r="O47" s="283">
        <v>1041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6"/>
        <v>290</v>
      </c>
      <c r="U47" s="283">
        <f t="shared" si="7"/>
        <v>129</v>
      </c>
      <c r="V47" s="283">
        <v>0</v>
      </c>
      <c r="W47" s="283">
        <v>0</v>
      </c>
      <c r="X47" s="283">
        <v>0</v>
      </c>
      <c r="Y47" s="283">
        <v>0</v>
      </c>
      <c r="Z47" s="283">
        <v>0</v>
      </c>
      <c r="AA47" s="283">
        <v>129</v>
      </c>
      <c r="AB47" s="283">
        <f t="shared" si="9"/>
        <v>161</v>
      </c>
      <c r="AC47" s="283">
        <v>0</v>
      </c>
      <c r="AD47" s="283">
        <v>0</v>
      </c>
      <c r="AE47" s="283">
        <v>150</v>
      </c>
      <c r="AF47" s="283">
        <v>0</v>
      </c>
      <c r="AG47" s="283">
        <v>0</v>
      </c>
      <c r="AH47" s="283">
        <v>11</v>
      </c>
      <c r="AI47" s="283">
        <f t="shared" si="11"/>
        <v>0</v>
      </c>
      <c r="AJ47" s="283">
        <f t="shared" si="12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14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16"/>
        <v>0</v>
      </c>
      <c r="AY47" s="283">
        <f t="shared" si="17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1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21"/>
        <v>0</v>
      </c>
      <c r="BN47" s="283">
        <f t="shared" si="22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24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26"/>
        <v>0</v>
      </c>
      <c r="CC47" s="283">
        <f t="shared" si="27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29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31"/>
        <v>0</v>
      </c>
      <c r="CR47" s="283">
        <f t="shared" si="32"/>
        <v>0</v>
      </c>
      <c r="CS47" s="283">
        <v>0</v>
      </c>
      <c r="CT47" s="283">
        <v>0</v>
      </c>
      <c r="CU47" s="283">
        <v>0</v>
      </c>
      <c r="CV47" s="283">
        <v>0</v>
      </c>
      <c r="CW47" s="283">
        <v>0</v>
      </c>
      <c r="CX47" s="283">
        <v>0</v>
      </c>
      <c r="CY47" s="283">
        <f t="shared" si="34"/>
        <v>0</v>
      </c>
      <c r="CZ47" s="283">
        <v>0</v>
      </c>
      <c r="DA47" s="283">
        <v>0</v>
      </c>
      <c r="DB47" s="283">
        <v>0</v>
      </c>
      <c r="DC47" s="283">
        <v>0</v>
      </c>
      <c r="DD47" s="283">
        <v>0</v>
      </c>
      <c r="DE47" s="283">
        <v>0</v>
      </c>
      <c r="DF47" s="283">
        <f t="shared" si="36"/>
        <v>0</v>
      </c>
      <c r="DG47" s="283">
        <f t="shared" si="37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39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41"/>
        <v>293</v>
      </c>
      <c r="DV47" s="283">
        <v>293</v>
      </c>
      <c r="DW47" s="283">
        <v>0</v>
      </c>
      <c r="DX47" s="283">
        <v>0</v>
      </c>
      <c r="DY47" s="283">
        <v>0</v>
      </c>
      <c r="DZ47" s="283">
        <f t="shared" si="42"/>
        <v>0</v>
      </c>
      <c r="EA47" s="283">
        <f t="shared" si="43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4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3422</v>
      </c>
      <c r="E48" s="283">
        <f t="shared" si="1"/>
        <v>2513</v>
      </c>
      <c r="F48" s="283">
        <f t="shared" si="2"/>
        <v>2277</v>
      </c>
      <c r="G48" s="283">
        <v>0</v>
      </c>
      <c r="H48" s="283">
        <v>2277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4"/>
        <v>236</v>
      </c>
      <c r="N48" s="283">
        <v>0</v>
      </c>
      <c r="O48" s="283">
        <v>236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6"/>
        <v>670</v>
      </c>
      <c r="U48" s="283">
        <f t="shared" si="7"/>
        <v>623</v>
      </c>
      <c r="V48" s="283">
        <v>0</v>
      </c>
      <c r="W48" s="283">
        <v>0</v>
      </c>
      <c r="X48" s="283">
        <v>0</v>
      </c>
      <c r="Y48" s="283">
        <v>0</v>
      </c>
      <c r="Z48" s="283">
        <v>0</v>
      </c>
      <c r="AA48" s="283">
        <v>623</v>
      </c>
      <c r="AB48" s="283">
        <f t="shared" si="9"/>
        <v>47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47</v>
      </c>
      <c r="AI48" s="283">
        <f t="shared" si="11"/>
        <v>0</v>
      </c>
      <c r="AJ48" s="283">
        <f t="shared" si="12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14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16"/>
        <v>0</v>
      </c>
      <c r="AY48" s="283">
        <f t="shared" si="17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1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21"/>
        <v>0</v>
      </c>
      <c r="BN48" s="283">
        <f t="shared" si="22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24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26"/>
        <v>0</v>
      </c>
      <c r="CC48" s="283">
        <f t="shared" si="27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29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31"/>
        <v>239</v>
      </c>
      <c r="CR48" s="283">
        <f t="shared" si="32"/>
        <v>239</v>
      </c>
      <c r="CS48" s="283">
        <v>0</v>
      </c>
      <c r="CT48" s="283">
        <v>0</v>
      </c>
      <c r="CU48" s="283">
        <v>0</v>
      </c>
      <c r="CV48" s="283">
        <v>239</v>
      </c>
      <c r="CW48" s="283">
        <v>0</v>
      </c>
      <c r="CX48" s="283">
        <v>0</v>
      </c>
      <c r="CY48" s="283">
        <f t="shared" si="34"/>
        <v>0</v>
      </c>
      <c r="CZ48" s="283">
        <v>0</v>
      </c>
      <c r="DA48" s="283">
        <v>0</v>
      </c>
      <c r="DB48" s="283">
        <v>0</v>
      </c>
      <c r="DC48" s="283">
        <v>0</v>
      </c>
      <c r="DD48" s="283">
        <v>0</v>
      </c>
      <c r="DE48" s="283">
        <v>0</v>
      </c>
      <c r="DF48" s="283">
        <f t="shared" si="36"/>
        <v>0</v>
      </c>
      <c r="DG48" s="283">
        <f t="shared" si="37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39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41"/>
        <v>0</v>
      </c>
      <c r="DV48" s="283">
        <v>0</v>
      </c>
      <c r="DW48" s="283">
        <v>0</v>
      </c>
      <c r="DX48" s="283">
        <v>0</v>
      </c>
      <c r="DY48" s="283">
        <v>0</v>
      </c>
      <c r="DZ48" s="283">
        <f t="shared" si="42"/>
        <v>0</v>
      </c>
      <c r="EA48" s="283">
        <f t="shared" si="43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4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4773</v>
      </c>
      <c r="E49" s="283">
        <f t="shared" si="1"/>
        <v>3809</v>
      </c>
      <c r="F49" s="283">
        <f t="shared" si="2"/>
        <v>3422</v>
      </c>
      <c r="G49" s="283">
        <v>0</v>
      </c>
      <c r="H49" s="283">
        <v>3422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4"/>
        <v>387</v>
      </c>
      <c r="N49" s="283">
        <v>0</v>
      </c>
      <c r="O49" s="283">
        <v>387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6"/>
        <v>714</v>
      </c>
      <c r="U49" s="283">
        <f t="shared" si="7"/>
        <v>662</v>
      </c>
      <c r="V49" s="283">
        <v>0</v>
      </c>
      <c r="W49" s="283">
        <v>0</v>
      </c>
      <c r="X49" s="283">
        <v>0</v>
      </c>
      <c r="Y49" s="283">
        <v>0</v>
      </c>
      <c r="Z49" s="283">
        <v>0</v>
      </c>
      <c r="AA49" s="283">
        <v>662</v>
      </c>
      <c r="AB49" s="283">
        <f t="shared" si="9"/>
        <v>52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52</v>
      </c>
      <c r="AI49" s="283">
        <f t="shared" si="11"/>
        <v>0</v>
      </c>
      <c r="AJ49" s="283">
        <f t="shared" si="12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14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16"/>
        <v>0</v>
      </c>
      <c r="AY49" s="283">
        <f t="shared" si="17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1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21"/>
        <v>0</v>
      </c>
      <c r="BN49" s="283">
        <f t="shared" si="22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24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26"/>
        <v>0</v>
      </c>
      <c r="CC49" s="283">
        <f t="shared" si="27"/>
        <v>0</v>
      </c>
      <c r="CD49" s="283">
        <v>0</v>
      </c>
      <c r="CE49" s="283">
        <v>0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29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31"/>
        <v>250</v>
      </c>
      <c r="CR49" s="283">
        <f t="shared" si="32"/>
        <v>250</v>
      </c>
      <c r="CS49" s="283">
        <v>0</v>
      </c>
      <c r="CT49" s="283">
        <v>0</v>
      </c>
      <c r="CU49" s="283">
        <v>0</v>
      </c>
      <c r="CV49" s="283">
        <v>250</v>
      </c>
      <c r="CW49" s="283">
        <v>0</v>
      </c>
      <c r="CX49" s="283">
        <v>0</v>
      </c>
      <c r="CY49" s="283">
        <f t="shared" si="34"/>
        <v>0</v>
      </c>
      <c r="CZ49" s="283">
        <v>0</v>
      </c>
      <c r="DA49" s="283">
        <v>0</v>
      </c>
      <c r="DB49" s="283">
        <v>0</v>
      </c>
      <c r="DC49" s="283">
        <v>0</v>
      </c>
      <c r="DD49" s="283">
        <v>0</v>
      </c>
      <c r="DE49" s="283">
        <v>0</v>
      </c>
      <c r="DF49" s="283">
        <f t="shared" si="36"/>
        <v>0</v>
      </c>
      <c r="DG49" s="283">
        <f t="shared" si="37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39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41"/>
        <v>0</v>
      </c>
      <c r="DV49" s="283">
        <v>0</v>
      </c>
      <c r="DW49" s="283">
        <v>0</v>
      </c>
      <c r="DX49" s="283">
        <v>0</v>
      </c>
      <c r="DY49" s="283">
        <v>0</v>
      </c>
      <c r="DZ49" s="283">
        <f t="shared" si="42"/>
        <v>0</v>
      </c>
      <c r="EA49" s="283">
        <f t="shared" si="43"/>
        <v>0</v>
      </c>
      <c r="EB49" s="283">
        <v>0</v>
      </c>
      <c r="EC49" s="283">
        <v>0</v>
      </c>
      <c r="ED49" s="283">
        <v>0</v>
      </c>
      <c r="EE49" s="283">
        <v>0</v>
      </c>
      <c r="EF49" s="283">
        <v>0</v>
      </c>
      <c r="EG49" s="283">
        <v>0</v>
      </c>
      <c r="EH49" s="283">
        <f t="shared" si="45"/>
        <v>0</v>
      </c>
      <c r="EI49" s="283">
        <v>0</v>
      </c>
      <c r="EJ49" s="283">
        <v>0</v>
      </c>
      <c r="EK49" s="283">
        <v>0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1437</v>
      </c>
      <c r="E50" s="283">
        <f t="shared" si="1"/>
        <v>1052</v>
      </c>
      <c r="F50" s="283">
        <f t="shared" si="2"/>
        <v>894</v>
      </c>
      <c r="G50" s="283">
        <v>0</v>
      </c>
      <c r="H50" s="283">
        <v>894</v>
      </c>
      <c r="I50" s="283">
        <v>0</v>
      </c>
      <c r="J50" s="283">
        <v>0</v>
      </c>
      <c r="K50" s="283">
        <v>0</v>
      </c>
      <c r="L50" s="283">
        <v>0</v>
      </c>
      <c r="M50" s="283">
        <f t="shared" si="4"/>
        <v>158</v>
      </c>
      <c r="N50" s="283">
        <v>0</v>
      </c>
      <c r="O50" s="283">
        <v>158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6"/>
        <v>299</v>
      </c>
      <c r="U50" s="283">
        <f t="shared" si="7"/>
        <v>258</v>
      </c>
      <c r="V50" s="283">
        <v>0</v>
      </c>
      <c r="W50" s="283">
        <v>0</v>
      </c>
      <c r="X50" s="283">
        <v>0</v>
      </c>
      <c r="Y50" s="283">
        <v>0</v>
      </c>
      <c r="Z50" s="283">
        <v>0</v>
      </c>
      <c r="AA50" s="283">
        <v>258</v>
      </c>
      <c r="AB50" s="283">
        <f t="shared" si="9"/>
        <v>41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41</v>
      </c>
      <c r="AI50" s="283">
        <f t="shared" si="11"/>
        <v>0</v>
      </c>
      <c r="AJ50" s="283">
        <f t="shared" si="12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14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16"/>
        <v>0</v>
      </c>
      <c r="AY50" s="283">
        <f t="shared" si="17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1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21"/>
        <v>0</v>
      </c>
      <c r="BN50" s="283">
        <f t="shared" si="22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24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26"/>
        <v>0</v>
      </c>
      <c r="CC50" s="283">
        <f t="shared" si="27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29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31"/>
        <v>83</v>
      </c>
      <c r="CR50" s="283">
        <f t="shared" si="32"/>
        <v>83</v>
      </c>
      <c r="CS50" s="283">
        <v>0</v>
      </c>
      <c r="CT50" s="283">
        <v>0</v>
      </c>
      <c r="CU50" s="283">
        <v>0</v>
      </c>
      <c r="CV50" s="283">
        <v>83</v>
      </c>
      <c r="CW50" s="283">
        <v>0</v>
      </c>
      <c r="CX50" s="283">
        <v>0</v>
      </c>
      <c r="CY50" s="283">
        <f t="shared" si="34"/>
        <v>0</v>
      </c>
      <c r="CZ50" s="283">
        <v>0</v>
      </c>
      <c r="DA50" s="283">
        <v>0</v>
      </c>
      <c r="DB50" s="283">
        <v>0</v>
      </c>
      <c r="DC50" s="283">
        <v>0</v>
      </c>
      <c r="DD50" s="283">
        <v>0</v>
      </c>
      <c r="DE50" s="283">
        <v>0</v>
      </c>
      <c r="DF50" s="283">
        <f t="shared" si="36"/>
        <v>0</v>
      </c>
      <c r="DG50" s="283">
        <f t="shared" si="37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39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41"/>
        <v>3</v>
      </c>
      <c r="DV50" s="283">
        <v>3</v>
      </c>
      <c r="DW50" s="283">
        <v>0</v>
      </c>
      <c r="DX50" s="283">
        <v>0</v>
      </c>
      <c r="DY50" s="283">
        <v>0</v>
      </c>
      <c r="DZ50" s="283">
        <f t="shared" si="42"/>
        <v>0</v>
      </c>
      <c r="EA50" s="283">
        <f t="shared" si="43"/>
        <v>0</v>
      </c>
      <c r="EB50" s="283">
        <v>0</v>
      </c>
      <c r="EC50" s="283">
        <v>0</v>
      </c>
      <c r="ED50" s="283">
        <v>0</v>
      </c>
      <c r="EE50" s="283">
        <v>0</v>
      </c>
      <c r="EF50" s="283">
        <v>0</v>
      </c>
      <c r="EG50" s="283">
        <v>0</v>
      </c>
      <c r="EH50" s="283">
        <f t="shared" si="4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大阪府</v>
      </c>
      <c r="B7" s="293" t="str">
        <f>ごみ処理概要!B7</f>
        <v>27000</v>
      </c>
      <c r="C7" s="294" t="s">
        <v>3</v>
      </c>
      <c r="D7" s="295">
        <f t="shared" ref="D7:D50" si="0">SUM(E7,F7,N7,O7)</f>
        <v>2749147</v>
      </c>
      <c r="E7" s="295">
        <f t="shared" ref="E7:E50" si="1">+Q7</f>
        <v>2434854</v>
      </c>
      <c r="F7" s="295">
        <f t="shared" ref="F7:F50" si="2">SUM(G7:M7)</f>
        <v>261295</v>
      </c>
      <c r="G7" s="295">
        <f t="shared" ref="G7:M7" si="3">SUM(G$8:G$207)</f>
        <v>111162</v>
      </c>
      <c r="H7" s="295">
        <f t="shared" si="3"/>
        <v>46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150087</v>
      </c>
      <c r="M7" s="295">
        <f t="shared" si="3"/>
        <v>0</v>
      </c>
      <c r="N7" s="295">
        <f t="shared" ref="N7:N50" si="4">+AA7</f>
        <v>1237</v>
      </c>
      <c r="O7" s="295">
        <f>+資源化量内訳!Z7</f>
        <v>51761</v>
      </c>
      <c r="P7" s="295">
        <f t="shared" ref="P7:P50" si="5">+SUM(Q7,R7)</f>
        <v>2538099</v>
      </c>
      <c r="Q7" s="295">
        <f>SUM(Q$8:Q$207)</f>
        <v>2434854</v>
      </c>
      <c r="R7" s="295">
        <f t="shared" ref="R7:R50" si="6">+SUM(S7,T7,U7,V7,W7,X7,Y7)</f>
        <v>103245</v>
      </c>
      <c r="S7" s="295">
        <f t="shared" ref="S7:Y7" si="7">SUM(S$8:S$207)</f>
        <v>85196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18049</v>
      </c>
      <c r="Y7" s="295">
        <f t="shared" si="7"/>
        <v>0</v>
      </c>
      <c r="Z7" s="295">
        <f t="shared" ref="Z7:Z50" si="8">SUM(AA7:AC7)</f>
        <v>335576.16</v>
      </c>
      <c r="AA7" s="295">
        <f>SUM(AA$8:AA$207)</f>
        <v>1237</v>
      </c>
      <c r="AB7" s="295">
        <f>SUM(AB$8:AB$207)</f>
        <v>329402</v>
      </c>
      <c r="AC7" s="295">
        <f t="shared" ref="AC7:AC50" si="9">SUM(AD7:AJ7)</f>
        <v>4937.16</v>
      </c>
      <c r="AD7" s="295">
        <f t="shared" ref="AD7:AJ7" si="10">SUM(AD$8:AD$207)</f>
        <v>3748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1189.1600000000001</v>
      </c>
      <c r="AJ7" s="295">
        <f t="shared" si="10"/>
        <v>0</v>
      </c>
      <c r="AK7" s="295">
        <f t="shared" ref="AK7:AK50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929684</v>
      </c>
      <c r="E8" s="283">
        <f t="shared" si="1"/>
        <v>856985</v>
      </c>
      <c r="F8" s="283">
        <f t="shared" si="2"/>
        <v>52428</v>
      </c>
      <c r="G8" s="283">
        <v>8096</v>
      </c>
      <c r="H8" s="283">
        <v>0</v>
      </c>
      <c r="I8" s="283">
        <v>0</v>
      </c>
      <c r="J8" s="283">
        <v>0</v>
      </c>
      <c r="K8" s="283">
        <v>0</v>
      </c>
      <c r="L8" s="283">
        <v>44332</v>
      </c>
      <c r="M8" s="283">
        <v>0</v>
      </c>
      <c r="N8" s="283">
        <f t="shared" si="4"/>
        <v>0</v>
      </c>
      <c r="O8" s="283">
        <f>+資源化量内訳!Z8</f>
        <v>20271</v>
      </c>
      <c r="P8" s="283">
        <f t="shared" si="5"/>
        <v>871241</v>
      </c>
      <c r="Q8" s="283">
        <v>856985</v>
      </c>
      <c r="R8" s="283">
        <f t="shared" si="6"/>
        <v>14256</v>
      </c>
      <c r="S8" s="283">
        <v>6581</v>
      </c>
      <c r="T8" s="283">
        <v>0</v>
      </c>
      <c r="U8" s="283">
        <v>0</v>
      </c>
      <c r="V8" s="283">
        <v>0</v>
      </c>
      <c r="W8" s="283">
        <v>0</v>
      </c>
      <c r="X8" s="283">
        <v>7675</v>
      </c>
      <c r="Y8" s="283">
        <v>0</v>
      </c>
      <c r="Z8" s="283">
        <f t="shared" si="8"/>
        <v>133007</v>
      </c>
      <c r="AA8" s="283">
        <v>0</v>
      </c>
      <c r="AB8" s="283">
        <v>133007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258999</v>
      </c>
      <c r="E9" s="283">
        <f t="shared" si="1"/>
        <v>225274</v>
      </c>
      <c r="F9" s="283">
        <f t="shared" si="2"/>
        <v>25829</v>
      </c>
      <c r="G9" s="283">
        <v>13094</v>
      </c>
      <c r="H9" s="283">
        <v>0</v>
      </c>
      <c r="I9" s="283">
        <v>0</v>
      </c>
      <c r="J9" s="283">
        <v>0</v>
      </c>
      <c r="K9" s="283">
        <v>0</v>
      </c>
      <c r="L9" s="283">
        <v>12735</v>
      </c>
      <c r="M9" s="283">
        <v>0</v>
      </c>
      <c r="N9" s="283">
        <f t="shared" si="4"/>
        <v>28</v>
      </c>
      <c r="O9" s="283">
        <f>+資源化量内訳!Z9</f>
        <v>7868</v>
      </c>
      <c r="P9" s="283">
        <f t="shared" si="5"/>
        <v>239640</v>
      </c>
      <c r="Q9" s="283">
        <v>225274</v>
      </c>
      <c r="R9" s="283">
        <f t="shared" si="6"/>
        <v>14366</v>
      </c>
      <c r="S9" s="283">
        <v>12546</v>
      </c>
      <c r="T9" s="283">
        <v>0</v>
      </c>
      <c r="U9" s="283">
        <v>0</v>
      </c>
      <c r="V9" s="283">
        <v>0</v>
      </c>
      <c r="W9" s="283">
        <v>0</v>
      </c>
      <c r="X9" s="283">
        <v>1820</v>
      </c>
      <c r="Y9" s="283">
        <v>0</v>
      </c>
      <c r="Z9" s="283">
        <f t="shared" si="8"/>
        <v>19751</v>
      </c>
      <c r="AA9" s="283">
        <v>28</v>
      </c>
      <c r="AB9" s="283">
        <v>19723</v>
      </c>
      <c r="AC9" s="283">
        <f t="shared" si="9"/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65695</v>
      </c>
      <c r="E10" s="283">
        <f t="shared" si="1"/>
        <v>58782</v>
      </c>
      <c r="F10" s="283">
        <f t="shared" si="2"/>
        <v>6898</v>
      </c>
      <c r="G10" s="283">
        <v>2559</v>
      </c>
      <c r="H10" s="283">
        <v>0</v>
      </c>
      <c r="I10" s="283">
        <v>0</v>
      </c>
      <c r="J10" s="283">
        <v>0</v>
      </c>
      <c r="K10" s="283">
        <v>0</v>
      </c>
      <c r="L10" s="283">
        <v>4339</v>
      </c>
      <c r="M10" s="283">
        <v>0</v>
      </c>
      <c r="N10" s="283">
        <f t="shared" si="4"/>
        <v>0</v>
      </c>
      <c r="O10" s="283">
        <f>+資源化量内訳!Z10</f>
        <v>15</v>
      </c>
      <c r="P10" s="283">
        <f t="shared" si="5"/>
        <v>60920</v>
      </c>
      <c r="Q10" s="283">
        <v>58782</v>
      </c>
      <c r="R10" s="283">
        <f t="shared" si="6"/>
        <v>2138</v>
      </c>
      <c r="S10" s="283">
        <v>1759</v>
      </c>
      <c r="T10" s="283">
        <v>0</v>
      </c>
      <c r="U10" s="283">
        <v>0</v>
      </c>
      <c r="V10" s="283">
        <v>0</v>
      </c>
      <c r="W10" s="283">
        <v>0</v>
      </c>
      <c r="X10" s="283">
        <v>379</v>
      </c>
      <c r="Y10" s="283">
        <v>0</v>
      </c>
      <c r="Z10" s="283">
        <f t="shared" si="8"/>
        <v>8272</v>
      </c>
      <c r="AA10" s="283">
        <v>0</v>
      </c>
      <c r="AB10" s="283">
        <v>7920</v>
      </c>
      <c r="AC10" s="283">
        <f t="shared" si="9"/>
        <v>352</v>
      </c>
      <c r="AD10" s="283">
        <v>352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113444</v>
      </c>
      <c r="E11" s="283">
        <f t="shared" si="1"/>
        <v>95651</v>
      </c>
      <c r="F11" s="283">
        <f t="shared" si="2"/>
        <v>10515</v>
      </c>
      <c r="G11" s="283">
        <v>3822</v>
      </c>
      <c r="H11" s="283">
        <v>0</v>
      </c>
      <c r="I11" s="283">
        <v>0</v>
      </c>
      <c r="J11" s="283">
        <v>0</v>
      </c>
      <c r="K11" s="283">
        <v>0</v>
      </c>
      <c r="L11" s="283">
        <v>6693</v>
      </c>
      <c r="M11" s="283">
        <v>0</v>
      </c>
      <c r="N11" s="283">
        <f t="shared" si="4"/>
        <v>0</v>
      </c>
      <c r="O11" s="283">
        <f>+資源化量内訳!Z11</f>
        <v>7278</v>
      </c>
      <c r="P11" s="283">
        <f t="shared" si="5"/>
        <v>98338</v>
      </c>
      <c r="Q11" s="283">
        <v>95651</v>
      </c>
      <c r="R11" s="283">
        <f t="shared" si="6"/>
        <v>2687</v>
      </c>
      <c r="S11" s="283">
        <v>2304</v>
      </c>
      <c r="T11" s="283">
        <v>0</v>
      </c>
      <c r="U11" s="283">
        <v>0</v>
      </c>
      <c r="V11" s="283">
        <v>0</v>
      </c>
      <c r="W11" s="283">
        <v>0</v>
      </c>
      <c r="X11" s="283">
        <v>383</v>
      </c>
      <c r="Y11" s="283">
        <v>0</v>
      </c>
      <c r="Z11" s="283">
        <f t="shared" si="8"/>
        <v>13032</v>
      </c>
      <c r="AA11" s="283">
        <v>0</v>
      </c>
      <c r="AB11" s="283">
        <v>11980</v>
      </c>
      <c r="AC11" s="283">
        <f t="shared" si="9"/>
        <v>1052</v>
      </c>
      <c r="AD11" s="283">
        <v>902</v>
      </c>
      <c r="AE11" s="283">
        <v>0</v>
      </c>
      <c r="AF11" s="283">
        <v>0</v>
      </c>
      <c r="AG11" s="283">
        <v>0</v>
      </c>
      <c r="AH11" s="283">
        <v>0</v>
      </c>
      <c r="AI11" s="283">
        <v>150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29216</v>
      </c>
      <c r="E12" s="283">
        <f t="shared" si="1"/>
        <v>24419</v>
      </c>
      <c r="F12" s="283">
        <f t="shared" si="2"/>
        <v>3648</v>
      </c>
      <c r="G12" s="283">
        <v>1562</v>
      </c>
      <c r="H12" s="283">
        <v>0</v>
      </c>
      <c r="I12" s="283">
        <v>0</v>
      </c>
      <c r="J12" s="283">
        <v>0</v>
      </c>
      <c r="K12" s="283">
        <v>0</v>
      </c>
      <c r="L12" s="283">
        <v>2086</v>
      </c>
      <c r="M12" s="283">
        <v>0</v>
      </c>
      <c r="N12" s="283">
        <f t="shared" si="4"/>
        <v>0</v>
      </c>
      <c r="O12" s="283">
        <f>+資源化量内訳!Z12</f>
        <v>1149</v>
      </c>
      <c r="P12" s="283">
        <f t="shared" si="5"/>
        <v>26245</v>
      </c>
      <c r="Q12" s="283">
        <v>24419</v>
      </c>
      <c r="R12" s="283">
        <f t="shared" si="6"/>
        <v>1826</v>
      </c>
      <c r="S12" s="283">
        <v>1377</v>
      </c>
      <c r="T12" s="283">
        <v>0</v>
      </c>
      <c r="U12" s="283">
        <v>0</v>
      </c>
      <c r="V12" s="283">
        <v>0</v>
      </c>
      <c r="W12" s="283">
        <v>0</v>
      </c>
      <c r="X12" s="283">
        <v>449</v>
      </c>
      <c r="Y12" s="283">
        <v>0</v>
      </c>
      <c r="Z12" s="283">
        <f t="shared" si="8"/>
        <v>4086</v>
      </c>
      <c r="AA12" s="283">
        <v>0</v>
      </c>
      <c r="AB12" s="283">
        <v>3863</v>
      </c>
      <c r="AC12" s="283">
        <f t="shared" si="9"/>
        <v>223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223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104714</v>
      </c>
      <c r="E13" s="283">
        <f t="shared" si="1"/>
        <v>89489</v>
      </c>
      <c r="F13" s="283">
        <f t="shared" si="2"/>
        <v>15222</v>
      </c>
      <c r="G13" s="283">
        <v>15222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f t="shared" si="4"/>
        <v>0</v>
      </c>
      <c r="O13" s="283">
        <f>+資源化量内訳!Z13</f>
        <v>3</v>
      </c>
      <c r="P13" s="283">
        <f t="shared" si="5"/>
        <v>96498</v>
      </c>
      <c r="Q13" s="283">
        <v>89489</v>
      </c>
      <c r="R13" s="283">
        <f t="shared" si="6"/>
        <v>7009</v>
      </c>
      <c r="S13" s="283">
        <v>7009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5793</v>
      </c>
      <c r="AA13" s="283">
        <v>0</v>
      </c>
      <c r="AB13" s="283">
        <v>5791</v>
      </c>
      <c r="AC13" s="283">
        <f t="shared" si="9"/>
        <v>2</v>
      </c>
      <c r="AD13" s="283">
        <v>2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22106</v>
      </c>
      <c r="E14" s="283">
        <f t="shared" si="1"/>
        <v>18286</v>
      </c>
      <c r="F14" s="283">
        <f t="shared" si="2"/>
        <v>3820</v>
      </c>
      <c r="G14" s="283">
        <v>1240</v>
      </c>
      <c r="H14" s="283">
        <v>0</v>
      </c>
      <c r="I14" s="283">
        <v>0</v>
      </c>
      <c r="J14" s="283">
        <v>0</v>
      </c>
      <c r="K14" s="283">
        <v>0</v>
      </c>
      <c r="L14" s="283">
        <v>2580</v>
      </c>
      <c r="M14" s="283">
        <v>0</v>
      </c>
      <c r="N14" s="283">
        <f t="shared" si="4"/>
        <v>0</v>
      </c>
      <c r="O14" s="283">
        <f>+資源化量内訳!Z14</f>
        <v>0</v>
      </c>
      <c r="P14" s="283">
        <f t="shared" si="5"/>
        <v>19742</v>
      </c>
      <c r="Q14" s="283">
        <v>18286</v>
      </c>
      <c r="R14" s="283">
        <f t="shared" si="6"/>
        <v>1456</v>
      </c>
      <c r="S14" s="283">
        <v>1080</v>
      </c>
      <c r="T14" s="283">
        <v>0</v>
      </c>
      <c r="U14" s="283">
        <v>0</v>
      </c>
      <c r="V14" s="283">
        <v>0</v>
      </c>
      <c r="W14" s="283">
        <v>0</v>
      </c>
      <c r="X14" s="283">
        <v>376</v>
      </c>
      <c r="Y14" s="283">
        <v>0</v>
      </c>
      <c r="Z14" s="283">
        <f t="shared" si="8"/>
        <v>2454</v>
      </c>
      <c r="AA14" s="283">
        <v>0</v>
      </c>
      <c r="AB14" s="283">
        <v>2454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101548</v>
      </c>
      <c r="E15" s="283">
        <f t="shared" si="1"/>
        <v>91582</v>
      </c>
      <c r="F15" s="283">
        <f t="shared" si="2"/>
        <v>9966</v>
      </c>
      <c r="G15" s="283">
        <v>2525</v>
      </c>
      <c r="H15" s="283">
        <v>0</v>
      </c>
      <c r="I15" s="283">
        <v>0</v>
      </c>
      <c r="J15" s="283">
        <v>0</v>
      </c>
      <c r="K15" s="283">
        <v>0</v>
      </c>
      <c r="L15" s="283">
        <v>7441</v>
      </c>
      <c r="M15" s="283">
        <v>0</v>
      </c>
      <c r="N15" s="283">
        <f t="shared" si="4"/>
        <v>0</v>
      </c>
      <c r="O15" s="283">
        <f>+資源化量内訳!Z15</f>
        <v>0</v>
      </c>
      <c r="P15" s="283">
        <f t="shared" si="5"/>
        <v>94103</v>
      </c>
      <c r="Q15" s="283">
        <v>91582</v>
      </c>
      <c r="R15" s="283">
        <f t="shared" si="6"/>
        <v>2521</v>
      </c>
      <c r="S15" s="283">
        <v>2145</v>
      </c>
      <c r="T15" s="283">
        <v>0</v>
      </c>
      <c r="U15" s="283">
        <v>0</v>
      </c>
      <c r="V15" s="283">
        <v>0</v>
      </c>
      <c r="W15" s="283">
        <v>0</v>
      </c>
      <c r="X15" s="283">
        <v>376</v>
      </c>
      <c r="Y15" s="283">
        <v>0</v>
      </c>
      <c r="Z15" s="283">
        <f t="shared" si="8"/>
        <v>10846</v>
      </c>
      <c r="AA15" s="283">
        <v>0</v>
      </c>
      <c r="AB15" s="283">
        <v>10396</v>
      </c>
      <c r="AC15" s="283">
        <f t="shared" si="9"/>
        <v>450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450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31704</v>
      </c>
      <c r="E16" s="283">
        <f t="shared" si="1"/>
        <v>29031</v>
      </c>
      <c r="F16" s="283">
        <f t="shared" si="2"/>
        <v>2673</v>
      </c>
      <c r="G16" s="283">
        <v>793</v>
      </c>
      <c r="H16" s="283">
        <v>0</v>
      </c>
      <c r="I16" s="283">
        <v>0</v>
      </c>
      <c r="J16" s="283">
        <v>0</v>
      </c>
      <c r="K16" s="283">
        <v>0</v>
      </c>
      <c r="L16" s="283">
        <v>1880</v>
      </c>
      <c r="M16" s="283">
        <v>0</v>
      </c>
      <c r="N16" s="283">
        <f t="shared" si="4"/>
        <v>0</v>
      </c>
      <c r="O16" s="283">
        <f>+資源化量内訳!Z16</f>
        <v>0</v>
      </c>
      <c r="P16" s="283">
        <f t="shared" si="5"/>
        <v>29705</v>
      </c>
      <c r="Q16" s="283">
        <v>29031</v>
      </c>
      <c r="R16" s="283">
        <f t="shared" si="6"/>
        <v>674</v>
      </c>
      <c r="S16" s="283">
        <v>507</v>
      </c>
      <c r="T16" s="283">
        <v>0</v>
      </c>
      <c r="U16" s="283">
        <v>0</v>
      </c>
      <c r="V16" s="283">
        <v>0</v>
      </c>
      <c r="W16" s="283">
        <v>0</v>
      </c>
      <c r="X16" s="283">
        <v>167</v>
      </c>
      <c r="Y16" s="283">
        <v>0</v>
      </c>
      <c r="Z16" s="283">
        <f t="shared" si="8"/>
        <v>3990</v>
      </c>
      <c r="AA16" s="283">
        <v>0</v>
      </c>
      <c r="AB16" s="283">
        <v>3881</v>
      </c>
      <c r="AC16" s="283">
        <f t="shared" si="9"/>
        <v>109</v>
      </c>
      <c r="AD16" s="283">
        <v>109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35930</v>
      </c>
      <c r="E17" s="283">
        <f t="shared" si="1"/>
        <v>28830</v>
      </c>
      <c r="F17" s="283">
        <f t="shared" si="2"/>
        <v>7055</v>
      </c>
      <c r="G17" s="283">
        <v>1785</v>
      </c>
      <c r="H17" s="283">
        <v>0</v>
      </c>
      <c r="I17" s="283">
        <v>0</v>
      </c>
      <c r="J17" s="283">
        <v>0</v>
      </c>
      <c r="K17" s="283">
        <v>0</v>
      </c>
      <c r="L17" s="283">
        <v>5270</v>
      </c>
      <c r="M17" s="283">
        <v>0</v>
      </c>
      <c r="N17" s="283">
        <f t="shared" si="4"/>
        <v>0</v>
      </c>
      <c r="O17" s="283">
        <f>+資源化量内訳!Z17</f>
        <v>45</v>
      </c>
      <c r="P17" s="283">
        <f t="shared" si="5"/>
        <v>30389</v>
      </c>
      <c r="Q17" s="283">
        <v>28830</v>
      </c>
      <c r="R17" s="283">
        <f t="shared" si="6"/>
        <v>1559</v>
      </c>
      <c r="S17" s="283">
        <v>1551</v>
      </c>
      <c r="T17" s="283">
        <v>0</v>
      </c>
      <c r="U17" s="283">
        <v>0</v>
      </c>
      <c r="V17" s="283">
        <v>0</v>
      </c>
      <c r="W17" s="283">
        <v>0</v>
      </c>
      <c r="X17" s="283">
        <v>8</v>
      </c>
      <c r="Y17" s="283">
        <v>0</v>
      </c>
      <c r="Z17" s="283">
        <f t="shared" si="8"/>
        <v>4736</v>
      </c>
      <c r="AA17" s="283">
        <v>0</v>
      </c>
      <c r="AB17" s="283">
        <v>4711</v>
      </c>
      <c r="AC17" s="283">
        <f t="shared" si="9"/>
        <v>25</v>
      </c>
      <c r="AD17" s="283">
        <v>25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100014</v>
      </c>
      <c r="E18" s="283">
        <f t="shared" si="1"/>
        <v>83624</v>
      </c>
      <c r="F18" s="283">
        <f t="shared" si="2"/>
        <v>16390</v>
      </c>
      <c r="G18" s="283">
        <v>6958</v>
      </c>
      <c r="H18" s="283">
        <v>0</v>
      </c>
      <c r="I18" s="283">
        <v>0</v>
      </c>
      <c r="J18" s="283">
        <v>0</v>
      </c>
      <c r="K18" s="283">
        <v>0</v>
      </c>
      <c r="L18" s="283">
        <v>9432</v>
      </c>
      <c r="M18" s="283">
        <v>0</v>
      </c>
      <c r="N18" s="283">
        <f t="shared" si="4"/>
        <v>0</v>
      </c>
      <c r="O18" s="283">
        <f>+資源化量内訳!Z18</f>
        <v>0</v>
      </c>
      <c r="P18" s="283">
        <f t="shared" si="5"/>
        <v>88421</v>
      </c>
      <c r="Q18" s="283">
        <v>83624</v>
      </c>
      <c r="R18" s="283">
        <f t="shared" si="6"/>
        <v>4797</v>
      </c>
      <c r="S18" s="283">
        <v>4591</v>
      </c>
      <c r="T18" s="283">
        <v>0</v>
      </c>
      <c r="U18" s="283">
        <v>0</v>
      </c>
      <c r="V18" s="283">
        <v>0</v>
      </c>
      <c r="W18" s="283">
        <v>0</v>
      </c>
      <c r="X18" s="283">
        <v>206</v>
      </c>
      <c r="Y18" s="283">
        <v>0</v>
      </c>
      <c r="Z18" s="283">
        <f t="shared" si="8"/>
        <v>9782</v>
      </c>
      <c r="AA18" s="283">
        <v>0</v>
      </c>
      <c r="AB18" s="283">
        <v>8288</v>
      </c>
      <c r="AC18" s="283">
        <f t="shared" si="9"/>
        <v>1494</v>
      </c>
      <c r="AD18" s="283">
        <v>1494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97569</v>
      </c>
      <c r="E19" s="283">
        <f t="shared" si="1"/>
        <v>92746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>
        <v>0</v>
      </c>
      <c r="N19" s="283">
        <f t="shared" si="4"/>
        <v>0</v>
      </c>
      <c r="O19" s="283">
        <f>+資源化量内訳!Z19</f>
        <v>4823</v>
      </c>
      <c r="P19" s="283">
        <f t="shared" si="5"/>
        <v>92746</v>
      </c>
      <c r="Q19" s="283">
        <v>92746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5543</v>
      </c>
      <c r="AA19" s="283">
        <v>0</v>
      </c>
      <c r="AB19" s="283">
        <v>5543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70261</v>
      </c>
      <c r="E20" s="283">
        <f t="shared" si="1"/>
        <v>61426</v>
      </c>
      <c r="F20" s="283">
        <f t="shared" si="2"/>
        <v>7646</v>
      </c>
      <c r="G20" s="283">
        <v>2514</v>
      </c>
      <c r="H20" s="283">
        <v>0</v>
      </c>
      <c r="I20" s="283">
        <v>0</v>
      </c>
      <c r="J20" s="283">
        <v>0</v>
      </c>
      <c r="K20" s="283">
        <v>0</v>
      </c>
      <c r="L20" s="283">
        <v>5132</v>
      </c>
      <c r="M20" s="283">
        <v>0</v>
      </c>
      <c r="N20" s="283">
        <f t="shared" si="4"/>
        <v>1189</v>
      </c>
      <c r="O20" s="283">
        <f>+資源化量内訳!Z20</f>
        <v>0</v>
      </c>
      <c r="P20" s="283">
        <f t="shared" si="5"/>
        <v>64864</v>
      </c>
      <c r="Q20" s="283">
        <v>61426</v>
      </c>
      <c r="R20" s="283">
        <f t="shared" si="6"/>
        <v>3438</v>
      </c>
      <c r="S20" s="283">
        <v>2071</v>
      </c>
      <c r="T20" s="283">
        <v>0</v>
      </c>
      <c r="U20" s="283">
        <v>0</v>
      </c>
      <c r="V20" s="283">
        <v>0</v>
      </c>
      <c r="W20" s="283">
        <v>0</v>
      </c>
      <c r="X20" s="283">
        <v>1367</v>
      </c>
      <c r="Y20" s="283">
        <v>0</v>
      </c>
      <c r="Z20" s="283">
        <f t="shared" si="8"/>
        <v>11095</v>
      </c>
      <c r="AA20" s="283">
        <v>1189</v>
      </c>
      <c r="AB20" s="283">
        <v>9906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48207</v>
      </c>
      <c r="E21" s="283">
        <f t="shared" si="1"/>
        <v>42381</v>
      </c>
      <c r="F21" s="283">
        <f t="shared" si="2"/>
        <v>4971</v>
      </c>
      <c r="G21" s="283">
        <v>3180</v>
      </c>
      <c r="H21" s="283">
        <v>0</v>
      </c>
      <c r="I21" s="283">
        <v>0</v>
      </c>
      <c r="J21" s="283">
        <v>0</v>
      </c>
      <c r="K21" s="283">
        <v>0</v>
      </c>
      <c r="L21" s="283">
        <v>1791</v>
      </c>
      <c r="M21" s="283">
        <v>0</v>
      </c>
      <c r="N21" s="283">
        <f t="shared" si="4"/>
        <v>0</v>
      </c>
      <c r="O21" s="283">
        <f>+資源化量内訳!Z21</f>
        <v>855</v>
      </c>
      <c r="P21" s="283">
        <f t="shared" si="5"/>
        <v>45230</v>
      </c>
      <c r="Q21" s="283">
        <v>42381</v>
      </c>
      <c r="R21" s="283">
        <f t="shared" si="6"/>
        <v>2849</v>
      </c>
      <c r="S21" s="283">
        <v>2752</v>
      </c>
      <c r="T21" s="283">
        <v>0</v>
      </c>
      <c r="U21" s="283">
        <v>0</v>
      </c>
      <c r="V21" s="283">
        <v>0</v>
      </c>
      <c r="W21" s="283">
        <v>0</v>
      </c>
      <c r="X21" s="283">
        <v>97</v>
      </c>
      <c r="Y21" s="283">
        <v>0</v>
      </c>
      <c r="Z21" s="283">
        <f t="shared" si="8"/>
        <v>6663</v>
      </c>
      <c r="AA21" s="283">
        <v>0</v>
      </c>
      <c r="AB21" s="283">
        <v>6565</v>
      </c>
      <c r="AC21" s="283">
        <f t="shared" si="9"/>
        <v>98</v>
      </c>
      <c r="AD21" s="283">
        <v>98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34879</v>
      </c>
      <c r="E22" s="283">
        <f t="shared" si="1"/>
        <v>26339</v>
      </c>
      <c r="F22" s="283">
        <f t="shared" si="2"/>
        <v>8540</v>
      </c>
      <c r="G22" s="283">
        <v>4904</v>
      </c>
      <c r="H22" s="283">
        <v>0</v>
      </c>
      <c r="I22" s="283">
        <v>0</v>
      </c>
      <c r="J22" s="283">
        <v>0</v>
      </c>
      <c r="K22" s="283">
        <v>0</v>
      </c>
      <c r="L22" s="283">
        <v>3636</v>
      </c>
      <c r="M22" s="283">
        <v>0</v>
      </c>
      <c r="N22" s="283">
        <f t="shared" si="4"/>
        <v>0</v>
      </c>
      <c r="O22" s="283">
        <f>+資源化量内訳!Z22</f>
        <v>0</v>
      </c>
      <c r="P22" s="283">
        <f t="shared" si="5"/>
        <v>31353</v>
      </c>
      <c r="Q22" s="283">
        <v>26339</v>
      </c>
      <c r="R22" s="283">
        <f t="shared" si="6"/>
        <v>5014</v>
      </c>
      <c r="S22" s="283">
        <v>4747</v>
      </c>
      <c r="T22" s="283">
        <v>0</v>
      </c>
      <c r="U22" s="283">
        <v>0</v>
      </c>
      <c r="V22" s="283">
        <v>0</v>
      </c>
      <c r="W22" s="283">
        <v>0</v>
      </c>
      <c r="X22" s="283">
        <v>267</v>
      </c>
      <c r="Y22" s="283">
        <v>0</v>
      </c>
      <c r="Z22" s="283">
        <f t="shared" si="8"/>
        <v>3952</v>
      </c>
      <c r="AA22" s="283">
        <v>0</v>
      </c>
      <c r="AB22" s="283">
        <v>3952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62207</v>
      </c>
      <c r="E23" s="283">
        <f t="shared" si="1"/>
        <v>47784</v>
      </c>
      <c r="F23" s="283">
        <f t="shared" si="2"/>
        <v>10347</v>
      </c>
      <c r="G23" s="283">
        <v>5158</v>
      </c>
      <c r="H23" s="283">
        <v>17</v>
      </c>
      <c r="I23" s="283">
        <v>0</v>
      </c>
      <c r="J23" s="283">
        <v>0</v>
      </c>
      <c r="K23" s="283">
        <v>0</v>
      </c>
      <c r="L23" s="283">
        <v>5172</v>
      </c>
      <c r="M23" s="283">
        <v>0</v>
      </c>
      <c r="N23" s="283">
        <f t="shared" si="4"/>
        <v>0</v>
      </c>
      <c r="O23" s="283">
        <f>+資源化量内訳!Z23</f>
        <v>4076</v>
      </c>
      <c r="P23" s="283">
        <f t="shared" si="5"/>
        <v>52065</v>
      </c>
      <c r="Q23" s="283">
        <v>47784</v>
      </c>
      <c r="R23" s="283">
        <f t="shared" si="6"/>
        <v>4281</v>
      </c>
      <c r="S23" s="283">
        <v>3982</v>
      </c>
      <c r="T23" s="283">
        <v>0</v>
      </c>
      <c r="U23" s="283">
        <v>0</v>
      </c>
      <c r="V23" s="283">
        <v>0</v>
      </c>
      <c r="W23" s="283">
        <v>0</v>
      </c>
      <c r="X23" s="283">
        <v>299</v>
      </c>
      <c r="Y23" s="283">
        <v>0</v>
      </c>
      <c r="Z23" s="283">
        <f t="shared" si="8"/>
        <v>7600</v>
      </c>
      <c r="AA23" s="283">
        <v>0</v>
      </c>
      <c r="AB23" s="283">
        <v>6884</v>
      </c>
      <c r="AC23" s="283">
        <f t="shared" si="9"/>
        <v>716</v>
      </c>
      <c r="AD23" s="283">
        <v>609</v>
      </c>
      <c r="AE23" s="283">
        <v>0</v>
      </c>
      <c r="AF23" s="283">
        <v>0</v>
      </c>
      <c r="AG23" s="283">
        <v>0</v>
      </c>
      <c r="AH23" s="283">
        <v>0</v>
      </c>
      <c r="AI23" s="283">
        <v>107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27524</v>
      </c>
      <c r="E24" s="283">
        <f t="shared" si="1"/>
        <v>21682</v>
      </c>
      <c r="F24" s="283">
        <f t="shared" si="2"/>
        <v>5842</v>
      </c>
      <c r="G24" s="283">
        <v>2840</v>
      </c>
      <c r="H24" s="283">
        <v>0</v>
      </c>
      <c r="I24" s="283">
        <v>0</v>
      </c>
      <c r="J24" s="283">
        <v>0</v>
      </c>
      <c r="K24" s="283">
        <v>0</v>
      </c>
      <c r="L24" s="283">
        <v>3002</v>
      </c>
      <c r="M24" s="283">
        <v>0</v>
      </c>
      <c r="N24" s="283">
        <f t="shared" si="4"/>
        <v>0</v>
      </c>
      <c r="O24" s="283">
        <f>+資源化量内訳!Z24</f>
        <v>0</v>
      </c>
      <c r="P24" s="283">
        <f t="shared" si="5"/>
        <v>24432</v>
      </c>
      <c r="Q24" s="283">
        <v>21682</v>
      </c>
      <c r="R24" s="283">
        <f t="shared" si="6"/>
        <v>2750</v>
      </c>
      <c r="S24" s="283">
        <v>2750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3167</v>
      </c>
      <c r="AA24" s="283">
        <v>0</v>
      </c>
      <c r="AB24" s="283">
        <v>3167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32438</v>
      </c>
      <c r="E25" s="283">
        <f t="shared" si="1"/>
        <v>28710</v>
      </c>
      <c r="F25" s="283">
        <f t="shared" si="2"/>
        <v>3710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3710</v>
      </c>
      <c r="M25" s="283">
        <v>0</v>
      </c>
      <c r="N25" s="283">
        <f t="shared" si="4"/>
        <v>18</v>
      </c>
      <c r="O25" s="283">
        <f>+資源化量内訳!Z25</f>
        <v>0</v>
      </c>
      <c r="P25" s="283">
        <f t="shared" si="5"/>
        <v>29080</v>
      </c>
      <c r="Q25" s="283">
        <v>28710</v>
      </c>
      <c r="R25" s="283">
        <f t="shared" si="6"/>
        <v>370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370</v>
      </c>
      <c r="Y25" s="283">
        <v>0</v>
      </c>
      <c r="Z25" s="283">
        <f t="shared" si="8"/>
        <v>4368</v>
      </c>
      <c r="AA25" s="283">
        <v>18</v>
      </c>
      <c r="AB25" s="283">
        <v>4350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34045</v>
      </c>
      <c r="E26" s="283">
        <f t="shared" si="1"/>
        <v>30541</v>
      </c>
      <c r="F26" s="283">
        <f t="shared" si="2"/>
        <v>3087</v>
      </c>
      <c r="G26" s="283">
        <v>1048</v>
      </c>
      <c r="H26" s="283">
        <v>0</v>
      </c>
      <c r="I26" s="283">
        <v>0</v>
      </c>
      <c r="J26" s="283">
        <v>0</v>
      </c>
      <c r="K26" s="283">
        <v>0</v>
      </c>
      <c r="L26" s="283">
        <v>2039</v>
      </c>
      <c r="M26" s="283">
        <v>0</v>
      </c>
      <c r="N26" s="283">
        <f t="shared" si="4"/>
        <v>0</v>
      </c>
      <c r="O26" s="283">
        <f>+資源化量内訳!Z26</f>
        <v>417</v>
      </c>
      <c r="P26" s="283">
        <f t="shared" si="5"/>
        <v>31572</v>
      </c>
      <c r="Q26" s="283">
        <v>30541</v>
      </c>
      <c r="R26" s="283">
        <f t="shared" si="6"/>
        <v>1031</v>
      </c>
      <c r="S26" s="283">
        <v>833</v>
      </c>
      <c r="T26" s="283">
        <v>0</v>
      </c>
      <c r="U26" s="283">
        <v>0</v>
      </c>
      <c r="V26" s="283">
        <v>0</v>
      </c>
      <c r="W26" s="283">
        <v>0</v>
      </c>
      <c r="X26" s="283">
        <v>198</v>
      </c>
      <c r="Y26" s="283">
        <v>0</v>
      </c>
      <c r="Z26" s="283">
        <f t="shared" si="8"/>
        <v>4966</v>
      </c>
      <c r="AA26" s="283">
        <v>0</v>
      </c>
      <c r="AB26" s="283">
        <v>4946</v>
      </c>
      <c r="AC26" s="283">
        <f t="shared" si="9"/>
        <v>20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20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51804</v>
      </c>
      <c r="E27" s="283">
        <f t="shared" si="1"/>
        <v>45033</v>
      </c>
      <c r="F27" s="283">
        <f t="shared" si="2"/>
        <v>6771</v>
      </c>
      <c r="G27" s="283">
        <v>2364</v>
      </c>
      <c r="H27" s="283">
        <v>0</v>
      </c>
      <c r="I27" s="283">
        <v>0</v>
      </c>
      <c r="J27" s="283">
        <v>0</v>
      </c>
      <c r="K27" s="283">
        <v>0</v>
      </c>
      <c r="L27" s="283">
        <v>4407</v>
      </c>
      <c r="M27" s="283">
        <v>0</v>
      </c>
      <c r="N27" s="283">
        <f t="shared" si="4"/>
        <v>0</v>
      </c>
      <c r="O27" s="283">
        <f>+資源化量内訳!Z27</f>
        <v>0</v>
      </c>
      <c r="P27" s="283">
        <f t="shared" si="5"/>
        <v>47608</v>
      </c>
      <c r="Q27" s="283">
        <v>45033</v>
      </c>
      <c r="R27" s="283">
        <f t="shared" si="6"/>
        <v>2575</v>
      </c>
      <c r="S27" s="283">
        <v>2058</v>
      </c>
      <c r="T27" s="283">
        <v>0</v>
      </c>
      <c r="U27" s="283">
        <v>0</v>
      </c>
      <c r="V27" s="283">
        <v>0</v>
      </c>
      <c r="W27" s="283">
        <v>0</v>
      </c>
      <c r="X27" s="283">
        <v>517</v>
      </c>
      <c r="Y27" s="283">
        <v>0</v>
      </c>
      <c r="Z27" s="283">
        <f t="shared" si="8"/>
        <v>5931</v>
      </c>
      <c r="AA27" s="283">
        <v>0</v>
      </c>
      <c r="AB27" s="283">
        <v>5931</v>
      </c>
      <c r="AC27" s="283">
        <f t="shared" si="9"/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41726</v>
      </c>
      <c r="E28" s="283">
        <f t="shared" si="1"/>
        <v>33042</v>
      </c>
      <c r="F28" s="283">
        <f t="shared" si="2"/>
        <v>8494</v>
      </c>
      <c r="G28" s="283">
        <v>7213</v>
      </c>
      <c r="H28" s="283">
        <v>0</v>
      </c>
      <c r="I28" s="283">
        <v>0</v>
      </c>
      <c r="J28" s="283">
        <v>0</v>
      </c>
      <c r="K28" s="283">
        <v>0</v>
      </c>
      <c r="L28" s="283">
        <v>1281</v>
      </c>
      <c r="M28" s="283">
        <v>0</v>
      </c>
      <c r="N28" s="283">
        <f t="shared" si="4"/>
        <v>0</v>
      </c>
      <c r="O28" s="283">
        <f>+資源化量内訳!Z28</f>
        <v>190</v>
      </c>
      <c r="P28" s="283">
        <f t="shared" si="5"/>
        <v>39686</v>
      </c>
      <c r="Q28" s="283">
        <v>33042</v>
      </c>
      <c r="R28" s="283">
        <f t="shared" si="6"/>
        <v>6644</v>
      </c>
      <c r="S28" s="283">
        <v>6537</v>
      </c>
      <c r="T28" s="283">
        <v>0</v>
      </c>
      <c r="U28" s="283">
        <v>0</v>
      </c>
      <c r="V28" s="283">
        <v>0</v>
      </c>
      <c r="W28" s="283">
        <v>0</v>
      </c>
      <c r="X28" s="283">
        <v>107</v>
      </c>
      <c r="Y28" s="283">
        <v>0</v>
      </c>
      <c r="Z28" s="283">
        <f t="shared" si="8"/>
        <v>4197</v>
      </c>
      <c r="AA28" s="283">
        <v>0</v>
      </c>
      <c r="AB28" s="283">
        <v>4197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19941</v>
      </c>
      <c r="E29" s="283">
        <f t="shared" si="1"/>
        <v>18699</v>
      </c>
      <c r="F29" s="283">
        <f t="shared" si="2"/>
        <v>1147</v>
      </c>
      <c r="G29" s="283">
        <v>671</v>
      </c>
      <c r="H29" s="283">
        <v>0</v>
      </c>
      <c r="I29" s="283">
        <v>0</v>
      </c>
      <c r="J29" s="283">
        <v>0</v>
      </c>
      <c r="K29" s="283">
        <v>0</v>
      </c>
      <c r="L29" s="283">
        <v>476</v>
      </c>
      <c r="M29" s="283">
        <v>0</v>
      </c>
      <c r="N29" s="283">
        <f t="shared" si="4"/>
        <v>0</v>
      </c>
      <c r="O29" s="283">
        <f>+資源化量内訳!Z29</f>
        <v>95</v>
      </c>
      <c r="P29" s="283">
        <f t="shared" si="5"/>
        <v>19322</v>
      </c>
      <c r="Q29" s="283">
        <v>18699</v>
      </c>
      <c r="R29" s="283">
        <f t="shared" si="6"/>
        <v>623</v>
      </c>
      <c r="S29" s="283">
        <v>509</v>
      </c>
      <c r="T29" s="283">
        <v>0</v>
      </c>
      <c r="U29" s="283">
        <v>0</v>
      </c>
      <c r="V29" s="283">
        <v>0</v>
      </c>
      <c r="W29" s="283">
        <v>0</v>
      </c>
      <c r="X29" s="283">
        <v>114</v>
      </c>
      <c r="Y29" s="283">
        <v>0</v>
      </c>
      <c r="Z29" s="283">
        <f t="shared" si="8"/>
        <v>3039</v>
      </c>
      <c r="AA29" s="283">
        <v>0</v>
      </c>
      <c r="AB29" s="283">
        <v>3039</v>
      </c>
      <c r="AC29" s="283">
        <f t="shared" si="9"/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31811</v>
      </c>
      <c r="E30" s="283">
        <f t="shared" si="1"/>
        <v>29450</v>
      </c>
      <c r="F30" s="283">
        <f t="shared" si="2"/>
        <v>2361</v>
      </c>
      <c r="G30" s="283">
        <v>1694</v>
      </c>
      <c r="H30" s="283">
        <v>0</v>
      </c>
      <c r="I30" s="283">
        <v>0</v>
      </c>
      <c r="J30" s="283">
        <v>0</v>
      </c>
      <c r="K30" s="283">
        <v>0</v>
      </c>
      <c r="L30" s="283">
        <v>667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31104</v>
      </c>
      <c r="Q30" s="283">
        <v>29450</v>
      </c>
      <c r="R30" s="283">
        <f t="shared" si="6"/>
        <v>1654</v>
      </c>
      <c r="S30" s="283">
        <v>1495</v>
      </c>
      <c r="T30" s="283">
        <v>0</v>
      </c>
      <c r="U30" s="283">
        <v>0</v>
      </c>
      <c r="V30" s="283">
        <v>0</v>
      </c>
      <c r="W30" s="283">
        <v>0</v>
      </c>
      <c r="X30" s="283">
        <v>159</v>
      </c>
      <c r="Y30" s="283">
        <v>0</v>
      </c>
      <c r="Z30" s="283">
        <f t="shared" si="8"/>
        <v>4839</v>
      </c>
      <c r="AA30" s="283">
        <v>0</v>
      </c>
      <c r="AB30" s="283">
        <v>4839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38959</v>
      </c>
      <c r="E31" s="283">
        <f t="shared" si="1"/>
        <v>33882</v>
      </c>
      <c r="F31" s="283">
        <f t="shared" si="2"/>
        <v>5077</v>
      </c>
      <c r="G31" s="283">
        <v>1348</v>
      </c>
      <c r="H31" s="283">
        <v>0</v>
      </c>
      <c r="I31" s="283">
        <v>0</v>
      </c>
      <c r="J31" s="283">
        <v>0</v>
      </c>
      <c r="K31" s="283">
        <v>0</v>
      </c>
      <c r="L31" s="283">
        <v>3729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35681</v>
      </c>
      <c r="Q31" s="283">
        <v>33882</v>
      </c>
      <c r="R31" s="283">
        <f t="shared" si="6"/>
        <v>1799</v>
      </c>
      <c r="S31" s="283">
        <v>1031</v>
      </c>
      <c r="T31" s="283">
        <v>0</v>
      </c>
      <c r="U31" s="283">
        <v>0</v>
      </c>
      <c r="V31" s="283">
        <v>0</v>
      </c>
      <c r="W31" s="283">
        <v>0</v>
      </c>
      <c r="X31" s="283">
        <v>768</v>
      </c>
      <c r="Y31" s="283">
        <v>0</v>
      </c>
      <c r="Z31" s="283">
        <f t="shared" si="8"/>
        <v>6033</v>
      </c>
      <c r="AA31" s="283">
        <v>0</v>
      </c>
      <c r="AB31" s="283">
        <v>6033</v>
      </c>
      <c r="AC31" s="283">
        <f t="shared" si="9"/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28101</v>
      </c>
      <c r="E32" s="283">
        <f t="shared" si="1"/>
        <v>24627</v>
      </c>
      <c r="F32" s="283">
        <f t="shared" si="2"/>
        <v>3474</v>
      </c>
      <c r="G32" s="283">
        <v>1604</v>
      </c>
      <c r="H32" s="283">
        <v>0</v>
      </c>
      <c r="I32" s="283">
        <v>0</v>
      </c>
      <c r="J32" s="283">
        <v>0</v>
      </c>
      <c r="K32" s="283">
        <v>0</v>
      </c>
      <c r="L32" s="283">
        <v>1870</v>
      </c>
      <c r="M32" s="283">
        <v>0</v>
      </c>
      <c r="N32" s="283">
        <f t="shared" si="4"/>
        <v>0</v>
      </c>
      <c r="O32" s="283">
        <f>+資源化量内訳!Z32</f>
        <v>0</v>
      </c>
      <c r="P32" s="283">
        <f t="shared" si="5"/>
        <v>24627</v>
      </c>
      <c r="Q32" s="283">
        <v>24627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2889</v>
      </c>
      <c r="AA32" s="283">
        <v>0</v>
      </c>
      <c r="AB32" s="283">
        <v>2889</v>
      </c>
      <c r="AC32" s="283">
        <f t="shared" si="9"/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14022</v>
      </c>
      <c r="E33" s="283">
        <f t="shared" si="1"/>
        <v>11994</v>
      </c>
      <c r="F33" s="283">
        <f t="shared" si="2"/>
        <v>2028</v>
      </c>
      <c r="G33" s="283">
        <v>845</v>
      </c>
      <c r="H33" s="283">
        <v>0</v>
      </c>
      <c r="I33" s="283">
        <v>0</v>
      </c>
      <c r="J33" s="283">
        <v>0</v>
      </c>
      <c r="K33" s="283">
        <v>0</v>
      </c>
      <c r="L33" s="283">
        <v>1183</v>
      </c>
      <c r="M33" s="283">
        <v>0</v>
      </c>
      <c r="N33" s="283">
        <f t="shared" si="4"/>
        <v>0</v>
      </c>
      <c r="O33" s="283">
        <f>+資源化量内訳!Z33</f>
        <v>0</v>
      </c>
      <c r="P33" s="283">
        <f t="shared" si="5"/>
        <v>12972</v>
      </c>
      <c r="Q33" s="283">
        <v>11994</v>
      </c>
      <c r="R33" s="283">
        <f t="shared" si="6"/>
        <v>978</v>
      </c>
      <c r="S33" s="283">
        <v>737</v>
      </c>
      <c r="T33" s="283">
        <v>0</v>
      </c>
      <c r="U33" s="283">
        <v>0</v>
      </c>
      <c r="V33" s="283">
        <v>0</v>
      </c>
      <c r="W33" s="283">
        <v>0</v>
      </c>
      <c r="X33" s="283">
        <v>241</v>
      </c>
      <c r="Y33" s="283">
        <v>0</v>
      </c>
      <c r="Z33" s="283">
        <f t="shared" si="8"/>
        <v>1613</v>
      </c>
      <c r="AA33" s="283">
        <v>0</v>
      </c>
      <c r="AB33" s="283">
        <v>1613</v>
      </c>
      <c r="AC33" s="283">
        <f t="shared" si="9"/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22095</v>
      </c>
      <c r="E34" s="283">
        <f t="shared" si="1"/>
        <v>19560</v>
      </c>
      <c r="F34" s="283">
        <f t="shared" si="2"/>
        <v>2435</v>
      </c>
      <c r="G34" s="283">
        <v>1973</v>
      </c>
      <c r="H34" s="283">
        <v>0</v>
      </c>
      <c r="I34" s="283">
        <v>0</v>
      </c>
      <c r="J34" s="283">
        <v>0</v>
      </c>
      <c r="K34" s="283">
        <v>0</v>
      </c>
      <c r="L34" s="283">
        <v>462</v>
      </c>
      <c r="M34" s="283">
        <v>0</v>
      </c>
      <c r="N34" s="283">
        <f t="shared" si="4"/>
        <v>0</v>
      </c>
      <c r="O34" s="283">
        <f>+資源化量内訳!Z34</f>
        <v>100</v>
      </c>
      <c r="P34" s="283">
        <f t="shared" si="5"/>
        <v>21529</v>
      </c>
      <c r="Q34" s="283">
        <v>19560</v>
      </c>
      <c r="R34" s="283">
        <f t="shared" si="6"/>
        <v>1969</v>
      </c>
      <c r="S34" s="283">
        <v>1871</v>
      </c>
      <c r="T34" s="283">
        <v>0</v>
      </c>
      <c r="U34" s="283">
        <v>0</v>
      </c>
      <c r="V34" s="283">
        <v>0</v>
      </c>
      <c r="W34" s="283">
        <v>0</v>
      </c>
      <c r="X34" s="283">
        <v>98</v>
      </c>
      <c r="Y34" s="283">
        <v>0</v>
      </c>
      <c r="Z34" s="283">
        <f t="shared" si="8"/>
        <v>3376</v>
      </c>
      <c r="AA34" s="283">
        <v>0</v>
      </c>
      <c r="AB34" s="283">
        <v>3376</v>
      </c>
      <c r="AC34" s="283">
        <f t="shared" si="9"/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165478</v>
      </c>
      <c r="E35" s="283">
        <f t="shared" si="1"/>
        <v>152882</v>
      </c>
      <c r="F35" s="283">
        <f t="shared" si="2"/>
        <v>12272</v>
      </c>
      <c r="G35" s="283">
        <v>5219</v>
      </c>
      <c r="H35" s="283">
        <v>0</v>
      </c>
      <c r="I35" s="283">
        <v>0</v>
      </c>
      <c r="J35" s="283">
        <v>0</v>
      </c>
      <c r="K35" s="283">
        <v>0</v>
      </c>
      <c r="L35" s="283">
        <v>7053</v>
      </c>
      <c r="M35" s="283">
        <v>0</v>
      </c>
      <c r="N35" s="283">
        <f t="shared" si="4"/>
        <v>0</v>
      </c>
      <c r="O35" s="283">
        <f>+資源化量内訳!Z35</f>
        <v>324</v>
      </c>
      <c r="P35" s="283">
        <f t="shared" si="5"/>
        <v>157847</v>
      </c>
      <c r="Q35" s="283">
        <v>152882</v>
      </c>
      <c r="R35" s="283">
        <f t="shared" si="6"/>
        <v>4965</v>
      </c>
      <c r="S35" s="283">
        <v>4159</v>
      </c>
      <c r="T35" s="283">
        <v>0</v>
      </c>
      <c r="U35" s="283">
        <v>0</v>
      </c>
      <c r="V35" s="283">
        <v>0</v>
      </c>
      <c r="W35" s="283">
        <v>0</v>
      </c>
      <c r="X35" s="283">
        <v>806</v>
      </c>
      <c r="Y35" s="283">
        <v>0</v>
      </c>
      <c r="Z35" s="283">
        <f t="shared" si="8"/>
        <v>24830</v>
      </c>
      <c r="AA35" s="283">
        <v>0</v>
      </c>
      <c r="AB35" s="283">
        <v>24747</v>
      </c>
      <c r="AC35" s="283">
        <f t="shared" si="9"/>
        <v>83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83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20403</v>
      </c>
      <c r="E36" s="283">
        <f t="shared" si="1"/>
        <v>17567</v>
      </c>
      <c r="F36" s="283">
        <f t="shared" si="2"/>
        <v>1803</v>
      </c>
      <c r="G36" s="283">
        <v>632</v>
      </c>
      <c r="H36" s="283">
        <v>0</v>
      </c>
      <c r="I36" s="283">
        <v>0</v>
      </c>
      <c r="J36" s="283">
        <v>0</v>
      </c>
      <c r="K36" s="283">
        <v>0</v>
      </c>
      <c r="L36" s="283">
        <v>1171</v>
      </c>
      <c r="M36" s="283">
        <v>0</v>
      </c>
      <c r="N36" s="283">
        <f t="shared" si="4"/>
        <v>0</v>
      </c>
      <c r="O36" s="283">
        <f>+資源化量内訳!Z36</f>
        <v>1033</v>
      </c>
      <c r="P36" s="283">
        <f t="shared" si="5"/>
        <v>18281</v>
      </c>
      <c r="Q36" s="283">
        <v>17567</v>
      </c>
      <c r="R36" s="283">
        <f t="shared" si="6"/>
        <v>714</v>
      </c>
      <c r="S36" s="283">
        <v>402</v>
      </c>
      <c r="T36" s="283">
        <v>0</v>
      </c>
      <c r="U36" s="283">
        <v>0</v>
      </c>
      <c r="V36" s="283">
        <v>0</v>
      </c>
      <c r="W36" s="283">
        <v>0</v>
      </c>
      <c r="X36" s="283">
        <v>312</v>
      </c>
      <c r="Y36" s="283">
        <v>0</v>
      </c>
      <c r="Z36" s="283">
        <f t="shared" si="8"/>
        <v>2569</v>
      </c>
      <c r="AA36" s="283">
        <v>0</v>
      </c>
      <c r="AB36" s="283">
        <v>2569</v>
      </c>
      <c r="AC36" s="283">
        <f t="shared" si="9"/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14211</v>
      </c>
      <c r="E37" s="283">
        <f t="shared" si="1"/>
        <v>12599</v>
      </c>
      <c r="F37" s="283">
        <f t="shared" si="2"/>
        <v>1609</v>
      </c>
      <c r="G37" s="283">
        <v>1005</v>
      </c>
      <c r="H37" s="283">
        <v>0</v>
      </c>
      <c r="I37" s="283">
        <v>0</v>
      </c>
      <c r="J37" s="283">
        <v>0</v>
      </c>
      <c r="K37" s="283">
        <v>0</v>
      </c>
      <c r="L37" s="283">
        <v>604</v>
      </c>
      <c r="M37" s="283">
        <v>0</v>
      </c>
      <c r="N37" s="283">
        <f t="shared" si="4"/>
        <v>0</v>
      </c>
      <c r="O37" s="283">
        <f>+資源化量内訳!Z37</f>
        <v>3</v>
      </c>
      <c r="P37" s="283">
        <f t="shared" si="5"/>
        <v>13216</v>
      </c>
      <c r="Q37" s="283">
        <v>12599</v>
      </c>
      <c r="R37" s="283">
        <f t="shared" si="6"/>
        <v>617</v>
      </c>
      <c r="S37" s="283">
        <v>598</v>
      </c>
      <c r="T37" s="283">
        <v>0</v>
      </c>
      <c r="U37" s="283">
        <v>0</v>
      </c>
      <c r="V37" s="283">
        <v>0</v>
      </c>
      <c r="W37" s="283">
        <v>0</v>
      </c>
      <c r="X37" s="283">
        <v>19</v>
      </c>
      <c r="Y37" s="283">
        <v>0</v>
      </c>
      <c r="Z37" s="283">
        <f t="shared" si="8"/>
        <v>1738.16</v>
      </c>
      <c r="AA37" s="283">
        <v>0</v>
      </c>
      <c r="AB37" s="283">
        <v>1703</v>
      </c>
      <c r="AC37" s="283">
        <f t="shared" si="9"/>
        <v>35.159999999999997</v>
      </c>
      <c r="AD37" s="283">
        <v>34</v>
      </c>
      <c r="AE37" s="283">
        <v>0</v>
      </c>
      <c r="AF37" s="283">
        <v>0</v>
      </c>
      <c r="AG37" s="283">
        <v>0</v>
      </c>
      <c r="AH37" s="283">
        <v>0</v>
      </c>
      <c r="AI37" s="283">
        <v>1.1599999999999999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18825</v>
      </c>
      <c r="E38" s="283">
        <f t="shared" si="1"/>
        <v>15586</v>
      </c>
      <c r="F38" s="283">
        <f t="shared" si="2"/>
        <v>2536</v>
      </c>
      <c r="G38" s="283">
        <v>1049</v>
      </c>
      <c r="H38" s="283">
        <v>0</v>
      </c>
      <c r="I38" s="283">
        <v>0</v>
      </c>
      <c r="J38" s="283">
        <v>0</v>
      </c>
      <c r="K38" s="283">
        <v>0</v>
      </c>
      <c r="L38" s="283">
        <v>1487</v>
      </c>
      <c r="M38" s="283">
        <v>0</v>
      </c>
      <c r="N38" s="283">
        <f t="shared" si="4"/>
        <v>2</v>
      </c>
      <c r="O38" s="283">
        <f>+資源化量内訳!Z38</f>
        <v>701</v>
      </c>
      <c r="P38" s="283">
        <f t="shared" si="5"/>
        <v>16524</v>
      </c>
      <c r="Q38" s="283">
        <v>15586</v>
      </c>
      <c r="R38" s="283">
        <f t="shared" si="6"/>
        <v>938</v>
      </c>
      <c r="S38" s="283">
        <v>863</v>
      </c>
      <c r="T38" s="283">
        <v>0</v>
      </c>
      <c r="U38" s="283">
        <v>0</v>
      </c>
      <c r="V38" s="283">
        <v>0</v>
      </c>
      <c r="W38" s="283">
        <v>0</v>
      </c>
      <c r="X38" s="283">
        <v>75</v>
      </c>
      <c r="Y38" s="283">
        <v>0</v>
      </c>
      <c r="Z38" s="283">
        <f t="shared" si="8"/>
        <v>2162</v>
      </c>
      <c r="AA38" s="283">
        <v>2</v>
      </c>
      <c r="AB38" s="283">
        <v>2113</v>
      </c>
      <c r="AC38" s="283">
        <f t="shared" si="9"/>
        <v>47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47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15582</v>
      </c>
      <c r="E39" s="283">
        <f t="shared" si="1"/>
        <v>13242</v>
      </c>
      <c r="F39" s="283">
        <f t="shared" si="2"/>
        <v>2340</v>
      </c>
      <c r="G39" s="283">
        <v>1593</v>
      </c>
      <c r="H39" s="283">
        <v>0</v>
      </c>
      <c r="I39" s="283">
        <v>0</v>
      </c>
      <c r="J39" s="283">
        <v>0</v>
      </c>
      <c r="K39" s="283">
        <v>0</v>
      </c>
      <c r="L39" s="283">
        <v>747</v>
      </c>
      <c r="M39" s="283">
        <v>0</v>
      </c>
      <c r="N39" s="283">
        <f t="shared" si="4"/>
        <v>0</v>
      </c>
      <c r="O39" s="283">
        <f>+資源化量内訳!Z39</f>
        <v>0</v>
      </c>
      <c r="P39" s="283">
        <f t="shared" si="5"/>
        <v>14784</v>
      </c>
      <c r="Q39" s="283">
        <v>13242</v>
      </c>
      <c r="R39" s="283">
        <f t="shared" si="6"/>
        <v>1542</v>
      </c>
      <c r="S39" s="283">
        <v>1542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1916</v>
      </c>
      <c r="AA39" s="283">
        <v>0</v>
      </c>
      <c r="AB39" s="283">
        <v>1916</v>
      </c>
      <c r="AC39" s="283">
        <f t="shared" si="9"/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15881</v>
      </c>
      <c r="E40" s="283">
        <f t="shared" si="1"/>
        <v>13029</v>
      </c>
      <c r="F40" s="283">
        <f t="shared" si="2"/>
        <v>1824</v>
      </c>
      <c r="G40" s="283">
        <v>647</v>
      </c>
      <c r="H40" s="283">
        <v>0</v>
      </c>
      <c r="I40" s="283">
        <v>0</v>
      </c>
      <c r="J40" s="283">
        <v>0</v>
      </c>
      <c r="K40" s="283">
        <v>0</v>
      </c>
      <c r="L40" s="283">
        <v>1177</v>
      </c>
      <c r="M40" s="283">
        <v>0</v>
      </c>
      <c r="N40" s="283">
        <f t="shared" si="4"/>
        <v>0</v>
      </c>
      <c r="O40" s="283">
        <f>+資源化量内訳!Z40</f>
        <v>1028</v>
      </c>
      <c r="P40" s="283">
        <f t="shared" si="5"/>
        <v>13754</v>
      </c>
      <c r="Q40" s="283">
        <v>13029</v>
      </c>
      <c r="R40" s="283">
        <f t="shared" si="6"/>
        <v>725</v>
      </c>
      <c r="S40" s="283">
        <v>410</v>
      </c>
      <c r="T40" s="283">
        <v>0</v>
      </c>
      <c r="U40" s="283">
        <v>0</v>
      </c>
      <c r="V40" s="283">
        <v>0</v>
      </c>
      <c r="W40" s="283">
        <v>0</v>
      </c>
      <c r="X40" s="283">
        <v>315</v>
      </c>
      <c r="Y40" s="283">
        <v>0</v>
      </c>
      <c r="Z40" s="283">
        <f t="shared" si="8"/>
        <v>1970</v>
      </c>
      <c r="AA40" s="283">
        <v>0</v>
      </c>
      <c r="AB40" s="283">
        <v>1970</v>
      </c>
      <c r="AC40" s="283">
        <f t="shared" si="9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7335</v>
      </c>
      <c r="E41" s="283">
        <f t="shared" si="1"/>
        <v>6092</v>
      </c>
      <c r="F41" s="283">
        <f t="shared" si="2"/>
        <v>1243</v>
      </c>
      <c r="G41" s="283">
        <v>1243</v>
      </c>
      <c r="H41" s="283">
        <v>0</v>
      </c>
      <c r="I41" s="283">
        <v>0</v>
      </c>
      <c r="J41" s="283">
        <v>0</v>
      </c>
      <c r="K41" s="283">
        <v>0</v>
      </c>
      <c r="L41" s="283">
        <v>0</v>
      </c>
      <c r="M41" s="283">
        <v>0</v>
      </c>
      <c r="N41" s="283">
        <f t="shared" si="4"/>
        <v>0</v>
      </c>
      <c r="O41" s="283">
        <f>+資源化量内訳!Z41</f>
        <v>0</v>
      </c>
      <c r="P41" s="283">
        <f t="shared" si="5"/>
        <v>6651</v>
      </c>
      <c r="Q41" s="283">
        <v>6092</v>
      </c>
      <c r="R41" s="283">
        <f t="shared" si="6"/>
        <v>559</v>
      </c>
      <c r="S41" s="283">
        <v>559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8"/>
        <v>820</v>
      </c>
      <c r="AA41" s="283">
        <v>0</v>
      </c>
      <c r="AB41" s="283">
        <v>761</v>
      </c>
      <c r="AC41" s="283">
        <f t="shared" si="9"/>
        <v>59</v>
      </c>
      <c r="AD41" s="283">
        <v>59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5185</v>
      </c>
      <c r="E42" s="283">
        <f t="shared" si="1"/>
        <v>3940</v>
      </c>
      <c r="F42" s="283">
        <f t="shared" si="2"/>
        <v>773</v>
      </c>
      <c r="G42" s="283">
        <v>369</v>
      </c>
      <c r="H42" s="283">
        <v>0</v>
      </c>
      <c r="I42" s="283">
        <v>0</v>
      </c>
      <c r="J42" s="283">
        <v>0</v>
      </c>
      <c r="K42" s="283">
        <v>0</v>
      </c>
      <c r="L42" s="283">
        <v>404</v>
      </c>
      <c r="M42" s="283">
        <v>0</v>
      </c>
      <c r="N42" s="283">
        <f t="shared" si="4"/>
        <v>0</v>
      </c>
      <c r="O42" s="283">
        <f>+資源化量内訳!Z42</f>
        <v>472</v>
      </c>
      <c r="P42" s="283">
        <f t="shared" si="5"/>
        <v>4214</v>
      </c>
      <c r="Q42" s="283">
        <v>3940</v>
      </c>
      <c r="R42" s="283">
        <f t="shared" si="6"/>
        <v>274</v>
      </c>
      <c r="S42" s="283">
        <v>274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8"/>
        <v>358</v>
      </c>
      <c r="AA42" s="283">
        <v>0</v>
      </c>
      <c r="AB42" s="283">
        <v>300</v>
      </c>
      <c r="AC42" s="283">
        <f t="shared" si="9"/>
        <v>58</v>
      </c>
      <c r="AD42" s="283">
        <v>58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3131</v>
      </c>
      <c r="E43" s="283">
        <f t="shared" si="1"/>
        <v>2522</v>
      </c>
      <c r="F43" s="283">
        <f t="shared" si="2"/>
        <v>393</v>
      </c>
      <c r="G43" s="283">
        <v>266</v>
      </c>
      <c r="H43" s="283">
        <v>0</v>
      </c>
      <c r="I43" s="283">
        <v>0</v>
      </c>
      <c r="J43" s="283">
        <v>0</v>
      </c>
      <c r="K43" s="283">
        <v>0</v>
      </c>
      <c r="L43" s="283">
        <v>127</v>
      </c>
      <c r="M43" s="283">
        <v>0</v>
      </c>
      <c r="N43" s="283">
        <f t="shared" si="4"/>
        <v>0</v>
      </c>
      <c r="O43" s="283">
        <f>+資源化量内訳!Z43</f>
        <v>216</v>
      </c>
      <c r="P43" s="283">
        <f t="shared" si="5"/>
        <v>2762</v>
      </c>
      <c r="Q43" s="283">
        <v>2522</v>
      </c>
      <c r="R43" s="283">
        <f t="shared" si="6"/>
        <v>240</v>
      </c>
      <c r="S43" s="283">
        <v>239</v>
      </c>
      <c r="T43" s="283">
        <v>0</v>
      </c>
      <c r="U43" s="283">
        <v>0</v>
      </c>
      <c r="V43" s="283">
        <v>0</v>
      </c>
      <c r="W43" s="283">
        <v>0</v>
      </c>
      <c r="X43" s="283">
        <v>1</v>
      </c>
      <c r="Y43" s="283">
        <v>0</v>
      </c>
      <c r="Z43" s="283">
        <f t="shared" si="8"/>
        <v>61</v>
      </c>
      <c r="AA43" s="283">
        <v>0</v>
      </c>
      <c r="AB43" s="283">
        <v>55</v>
      </c>
      <c r="AC43" s="283">
        <f t="shared" si="9"/>
        <v>6</v>
      </c>
      <c r="AD43" s="283">
        <v>6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1">
        <f t="shared" si="1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4622</v>
      </c>
      <c r="E44" s="283">
        <f t="shared" si="1"/>
        <v>3883</v>
      </c>
      <c r="F44" s="283">
        <f t="shared" si="2"/>
        <v>739</v>
      </c>
      <c r="G44" s="283">
        <v>297</v>
      </c>
      <c r="H44" s="283">
        <v>0</v>
      </c>
      <c r="I44" s="283">
        <v>0</v>
      </c>
      <c r="J44" s="283">
        <v>0</v>
      </c>
      <c r="K44" s="283">
        <v>0</v>
      </c>
      <c r="L44" s="283">
        <v>442</v>
      </c>
      <c r="M44" s="283">
        <v>0</v>
      </c>
      <c r="N44" s="283">
        <f t="shared" si="4"/>
        <v>0</v>
      </c>
      <c r="O44" s="283">
        <f>+資源化量内訳!Z44</f>
        <v>0</v>
      </c>
      <c r="P44" s="283">
        <f t="shared" si="5"/>
        <v>3883</v>
      </c>
      <c r="Q44" s="283">
        <v>3883</v>
      </c>
      <c r="R44" s="283">
        <f t="shared" si="6"/>
        <v>0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f t="shared" si="8"/>
        <v>537</v>
      </c>
      <c r="AA44" s="283">
        <v>0</v>
      </c>
      <c r="AB44" s="283">
        <v>504</v>
      </c>
      <c r="AC44" s="283">
        <f t="shared" si="9"/>
        <v>33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33</v>
      </c>
      <c r="AJ44" s="283">
        <v>0</v>
      </c>
      <c r="AK44" s="281">
        <f t="shared" si="1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12316</v>
      </c>
      <c r="E45" s="283">
        <f t="shared" si="1"/>
        <v>9491</v>
      </c>
      <c r="F45" s="283">
        <f t="shared" si="2"/>
        <v>2348</v>
      </c>
      <c r="G45" s="283">
        <v>1530</v>
      </c>
      <c r="H45" s="283">
        <v>0</v>
      </c>
      <c r="I45" s="283">
        <v>0</v>
      </c>
      <c r="J45" s="283">
        <v>0</v>
      </c>
      <c r="K45" s="283">
        <v>0</v>
      </c>
      <c r="L45" s="283">
        <v>818</v>
      </c>
      <c r="M45" s="283">
        <v>0</v>
      </c>
      <c r="N45" s="283">
        <f t="shared" si="4"/>
        <v>0</v>
      </c>
      <c r="O45" s="283">
        <f>+資源化量内訳!Z45</f>
        <v>477</v>
      </c>
      <c r="P45" s="283">
        <f t="shared" si="5"/>
        <v>10847</v>
      </c>
      <c r="Q45" s="283">
        <v>9491</v>
      </c>
      <c r="R45" s="283">
        <f t="shared" si="6"/>
        <v>1356</v>
      </c>
      <c r="S45" s="283">
        <v>1286</v>
      </c>
      <c r="T45" s="283">
        <v>0</v>
      </c>
      <c r="U45" s="283">
        <v>0</v>
      </c>
      <c r="V45" s="283">
        <v>0</v>
      </c>
      <c r="W45" s="283">
        <v>0</v>
      </c>
      <c r="X45" s="283">
        <v>70</v>
      </c>
      <c r="Y45" s="283">
        <v>0</v>
      </c>
      <c r="Z45" s="283">
        <f t="shared" si="8"/>
        <v>1618</v>
      </c>
      <c r="AA45" s="283">
        <v>0</v>
      </c>
      <c r="AB45" s="283">
        <v>1543</v>
      </c>
      <c r="AC45" s="283">
        <f t="shared" si="9"/>
        <v>75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75</v>
      </c>
      <c r="AJ45" s="283">
        <v>0</v>
      </c>
      <c r="AK45" s="281">
        <f t="shared" si="1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2750</v>
      </c>
      <c r="E46" s="283">
        <f t="shared" si="1"/>
        <v>2228</v>
      </c>
      <c r="F46" s="283">
        <f t="shared" si="2"/>
        <v>496</v>
      </c>
      <c r="G46" s="283">
        <v>327</v>
      </c>
      <c r="H46" s="283">
        <v>29</v>
      </c>
      <c r="I46" s="283">
        <v>0</v>
      </c>
      <c r="J46" s="283">
        <v>0</v>
      </c>
      <c r="K46" s="283">
        <v>0</v>
      </c>
      <c r="L46" s="283">
        <v>140</v>
      </c>
      <c r="M46" s="283">
        <v>0</v>
      </c>
      <c r="N46" s="283">
        <f t="shared" si="4"/>
        <v>0</v>
      </c>
      <c r="O46" s="283">
        <f>+資源化量内訳!Z46</f>
        <v>26</v>
      </c>
      <c r="P46" s="283">
        <f t="shared" si="5"/>
        <v>2521</v>
      </c>
      <c r="Q46" s="283">
        <v>2228</v>
      </c>
      <c r="R46" s="283">
        <f t="shared" si="6"/>
        <v>293</v>
      </c>
      <c r="S46" s="283">
        <v>283</v>
      </c>
      <c r="T46" s="283">
        <v>0</v>
      </c>
      <c r="U46" s="283">
        <v>0</v>
      </c>
      <c r="V46" s="283">
        <v>0</v>
      </c>
      <c r="W46" s="283">
        <v>0</v>
      </c>
      <c r="X46" s="283">
        <v>10</v>
      </c>
      <c r="Y46" s="283">
        <v>0</v>
      </c>
      <c r="Z46" s="283">
        <f t="shared" si="8"/>
        <v>376</v>
      </c>
      <c r="AA46" s="283">
        <v>0</v>
      </c>
      <c r="AB46" s="283">
        <v>376</v>
      </c>
      <c r="AC46" s="283">
        <f t="shared" si="9"/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1">
        <f t="shared" si="1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5153</v>
      </c>
      <c r="E47" s="283">
        <f t="shared" si="1"/>
        <v>4570</v>
      </c>
      <c r="F47" s="283">
        <f t="shared" si="2"/>
        <v>290</v>
      </c>
      <c r="G47" s="283">
        <v>290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283">
        <v>0</v>
      </c>
      <c r="N47" s="283">
        <f t="shared" si="4"/>
        <v>0</v>
      </c>
      <c r="O47" s="283">
        <f>+資源化量内訳!Z47</f>
        <v>293</v>
      </c>
      <c r="P47" s="283">
        <f t="shared" si="5"/>
        <v>4699</v>
      </c>
      <c r="Q47" s="283">
        <v>4570</v>
      </c>
      <c r="R47" s="283">
        <f t="shared" si="6"/>
        <v>129</v>
      </c>
      <c r="S47" s="283">
        <v>129</v>
      </c>
      <c r="T47" s="283">
        <v>0</v>
      </c>
      <c r="U47" s="283">
        <v>0</v>
      </c>
      <c r="V47" s="283">
        <v>0</v>
      </c>
      <c r="W47" s="283">
        <v>0</v>
      </c>
      <c r="X47" s="283">
        <v>0</v>
      </c>
      <c r="Y47" s="283">
        <v>0</v>
      </c>
      <c r="Z47" s="283">
        <f t="shared" si="8"/>
        <v>483</v>
      </c>
      <c r="AA47" s="283">
        <v>0</v>
      </c>
      <c r="AB47" s="283">
        <v>483</v>
      </c>
      <c r="AC47" s="283">
        <f t="shared" si="9"/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1">
        <f t="shared" si="1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3422</v>
      </c>
      <c r="E48" s="283">
        <f t="shared" si="1"/>
        <v>2513</v>
      </c>
      <c r="F48" s="283">
        <f t="shared" si="2"/>
        <v>909</v>
      </c>
      <c r="G48" s="283">
        <v>670</v>
      </c>
      <c r="H48" s="283">
        <v>0</v>
      </c>
      <c r="I48" s="283">
        <v>0</v>
      </c>
      <c r="J48" s="283">
        <v>0</v>
      </c>
      <c r="K48" s="283">
        <v>0</v>
      </c>
      <c r="L48" s="283">
        <v>239</v>
      </c>
      <c r="M48" s="283">
        <v>0</v>
      </c>
      <c r="N48" s="283">
        <f t="shared" si="4"/>
        <v>0</v>
      </c>
      <c r="O48" s="283">
        <f>+資源化量内訳!Z48</f>
        <v>0</v>
      </c>
      <c r="P48" s="283">
        <f t="shared" si="5"/>
        <v>3161</v>
      </c>
      <c r="Q48" s="283">
        <v>2513</v>
      </c>
      <c r="R48" s="283">
        <f t="shared" si="6"/>
        <v>648</v>
      </c>
      <c r="S48" s="283">
        <v>648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8"/>
        <v>391</v>
      </c>
      <c r="AA48" s="283">
        <v>0</v>
      </c>
      <c r="AB48" s="283">
        <v>391</v>
      </c>
      <c r="AC48" s="283">
        <f t="shared" si="9"/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1">
        <f t="shared" si="1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4773</v>
      </c>
      <c r="E49" s="283">
        <f t="shared" si="1"/>
        <v>3809</v>
      </c>
      <c r="F49" s="283">
        <f t="shared" si="2"/>
        <v>964</v>
      </c>
      <c r="G49" s="283">
        <v>714</v>
      </c>
      <c r="H49" s="283">
        <v>0</v>
      </c>
      <c r="I49" s="283">
        <v>0</v>
      </c>
      <c r="J49" s="283">
        <v>0</v>
      </c>
      <c r="K49" s="283">
        <v>0</v>
      </c>
      <c r="L49" s="283">
        <v>250</v>
      </c>
      <c r="M49" s="283">
        <v>0</v>
      </c>
      <c r="N49" s="283">
        <f t="shared" si="4"/>
        <v>0</v>
      </c>
      <c r="O49" s="283">
        <f>+資源化量内訳!Z49</f>
        <v>0</v>
      </c>
      <c r="P49" s="283">
        <f t="shared" si="5"/>
        <v>4500</v>
      </c>
      <c r="Q49" s="283">
        <v>3809</v>
      </c>
      <c r="R49" s="283">
        <f t="shared" si="6"/>
        <v>691</v>
      </c>
      <c r="S49" s="283">
        <v>691</v>
      </c>
      <c r="T49" s="283">
        <v>0</v>
      </c>
      <c r="U49" s="283"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f t="shared" si="8"/>
        <v>552</v>
      </c>
      <c r="AA49" s="283">
        <v>0</v>
      </c>
      <c r="AB49" s="283">
        <v>552</v>
      </c>
      <c r="AC49" s="283">
        <f t="shared" si="9"/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1">
        <f t="shared" si="1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1437</v>
      </c>
      <c r="E50" s="283">
        <f t="shared" si="1"/>
        <v>1052</v>
      </c>
      <c r="F50" s="283">
        <f t="shared" si="2"/>
        <v>382</v>
      </c>
      <c r="G50" s="283">
        <v>299</v>
      </c>
      <c r="H50" s="283">
        <v>0</v>
      </c>
      <c r="I50" s="283">
        <v>0</v>
      </c>
      <c r="J50" s="283">
        <v>0</v>
      </c>
      <c r="K50" s="283">
        <v>0</v>
      </c>
      <c r="L50" s="283">
        <v>83</v>
      </c>
      <c r="M50" s="283">
        <v>0</v>
      </c>
      <c r="N50" s="283">
        <f t="shared" si="4"/>
        <v>0</v>
      </c>
      <c r="O50" s="283">
        <f>+資源化量内訳!Z50</f>
        <v>3</v>
      </c>
      <c r="P50" s="283">
        <f t="shared" si="5"/>
        <v>1342</v>
      </c>
      <c r="Q50" s="283">
        <v>1052</v>
      </c>
      <c r="R50" s="283">
        <f t="shared" si="6"/>
        <v>290</v>
      </c>
      <c r="S50" s="283">
        <v>290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f t="shared" si="8"/>
        <v>175</v>
      </c>
      <c r="AA50" s="283">
        <v>0</v>
      </c>
      <c r="AB50" s="283">
        <v>175</v>
      </c>
      <c r="AC50" s="283">
        <f t="shared" si="9"/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1">
        <f t="shared" si="1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50">
    <sortCondition ref="A8:A50"/>
    <sortCondition ref="B8:B50"/>
    <sortCondition ref="C8:C5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大阪府</v>
      </c>
      <c r="B7" s="293" t="str">
        <f>ごみ処理概要!B7</f>
        <v>27000</v>
      </c>
      <c r="C7" s="294" t="s">
        <v>3</v>
      </c>
      <c r="D7" s="296">
        <f t="shared" ref="D7:M7" si="0">SUM(Z7,AV7,BR7)</f>
        <v>376831</v>
      </c>
      <c r="E7" s="296">
        <f t="shared" si="0"/>
        <v>159016</v>
      </c>
      <c r="F7" s="296">
        <f t="shared" si="0"/>
        <v>555</v>
      </c>
      <c r="G7" s="296">
        <f t="shared" si="0"/>
        <v>27912</v>
      </c>
      <c r="H7" s="296">
        <f t="shared" si="0"/>
        <v>34957</v>
      </c>
      <c r="I7" s="296">
        <f t="shared" si="0"/>
        <v>35698</v>
      </c>
      <c r="J7" s="296">
        <f t="shared" si="0"/>
        <v>18304</v>
      </c>
      <c r="K7" s="296">
        <f t="shared" si="0"/>
        <v>329</v>
      </c>
      <c r="L7" s="296">
        <f t="shared" si="0"/>
        <v>49873</v>
      </c>
      <c r="M7" s="296">
        <f t="shared" si="0"/>
        <v>169</v>
      </c>
      <c r="N7" s="296">
        <f t="shared" ref="N7:N50" si="1">SUM(AJ7,BF7,CB7)</f>
        <v>268</v>
      </c>
      <c r="O7" s="296">
        <f t="shared" ref="O7:Y7" si="2">SUM(AK7,BG7,CC7)</f>
        <v>15869</v>
      </c>
      <c r="P7" s="296">
        <f t="shared" si="2"/>
        <v>22</v>
      </c>
      <c r="Q7" s="296">
        <f t="shared" si="2"/>
        <v>0</v>
      </c>
      <c r="R7" s="296">
        <f t="shared" si="2"/>
        <v>21470</v>
      </c>
      <c r="S7" s="296">
        <f t="shared" si="2"/>
        <v>0</v>
      </c>
      <c r="T7" s="296">
        <f t="shared" si="2"/>
        <v>0</v>
      </c>
      <c r="U7" s="296">
        <f t="shared" si="2"/>
        <v>0</v>
      </c>
      <c r="V7" s="296">
        <f t="shared" si="2"/>
        <v>0</v>
      </c>
      <c r="W7" s="296">
        <f t="shared" si="2"/>
        <v>1183</v>
      </c>
      <c r="X7" s="296">
        <f t="shared" si="2"/>
        <v>13</v>
      </c>
      <c r="Y7" s="296">
        <f t="shared" si="2"/>
        <v>11193</v>
      </c>
      <c r="Z7" s="296">
        <f t="shared" ref="Z7:Z50" si="3">SUM(AA7:AU7)</f>
        <v>51761</v>
      </c>
      <c r="AA7" s="296">
        <f t="shared" ref="AA7:AK7" si="4">SUM(AA$8:AA$207)</f>
        <v>23431</v>
      </c>
      <c r="AB7" s="296">
        <f t="shared" si="4"/>
        <v>102</v>
      </c>
      <c r="AC7" s="296">
        <f t="shared" si="4"/>
        <v>11278</v>
      </c>
      <c r="AD7" s="296">
        <f t="shared" si="4"/>
        <v>978</v>
      </c>
      <c r="AE7" s="296">
        <f t="shared" si="4"/>
        <v>1408</v>
      </c>
      <c r="AF7" s="296">
        <f t="shared" si="4"/>
        <v>1247</v>
      </c>
      <c r="AG7" s="296">
        <f t="shared" si="4"/>
        <v>1</v>
      </c>
      <c r="AH7" s="296">
        <f t="shared" si="4"/>
        <v>115</v>
      </c>
      <c r="AI7" s="296">
        <f t="shared" si="4"/>
        <v>0</v>
      </c>
      <c r="AJ7" s="296">
        <f>SUM(AJ$8:AJ$207)</f>
        <v>0</v>
      </c>
      <c r="AK7" s="296">
        <f t="shared" si="4"/>
        <v>4240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12</v>
      </c>
      <c r="AU7" s="296">
        <f>SUM(AU$8:AU$207)</f>
        <v>8949</v>
      </c>
      <c r="AV7" s="296">
        <f>施設資源化量内訳!D7</f>
        <v>176859</v>
      </c>
      <c r="AW7" s="296">
        <f>施設資源化量内訳!E7</f>
        <v>16071</v>
      </c>
      <c r="AX7" s="296">
        <f>施設資源化量内訳!F7</f>
        <v>71</v>
      </c>
      <c r="AY7" s="296">
        <f>施設資源化量内訳!G7</f>
        <v>450</v>
      </c>
      <c r="AZ7" s="296">
        <f>施設資源化量内訳!H7</f>
        <v>31787</v>
      </c>
      <c r="BA7" s="296">
        <f>施設資源化量内訳!I7</f>
        <v>34274</v>
      </c>
      <c r="BB7" s="296">
        <f>施設資源化量内訳!J7</f>
        <v>17016</v>
      </c>
      <c r="BC7" s="296">
        <f>施設資源化量内訳!K7</f>
        <v>328</v>
      </c>
      <c r="BD7" s="296">
        <f>施設資源化量内訳!L7</f>
        <v>49757</v>
      </c>
      <c r="BE7" s="296">
        <f>施設資源化量内訳!M7</f>
        <v>169</v>
      </c>
      <c r="BF7" s="296">
        <f>施設資源化量内訳!N7</f>
        <v>4</v>
      </c>
      <c r="BG7" s="296">
        <f>施設資源化量内訳!O7</f>
        <v>2065</v>
      </c>
      <c r="BH7" s="296">
        <f>施設資源化量内訳!P7</f>
        <v>22</v>
      </c>
      <c r="BI7" s="296">
        <f>施設資源化量内訳!Q7</f>
        <v>0</v>
      </c>
      <c r="BJ7" s="296">
        <f>施設資源化量内訳!R7</f>
        <v>21470</v>
      </c>
      <c r="BK7" s="296">
        <f>施設資源化量内訳!S7</f>
        <v>0</v>
      </c>
      <c r="BL7" s="296">
        <f>施設資源化量内訳!T7</f>
        <v>0</v>
      </c>
      <c r="BM7" s="296">
        <f>施設資源化量内訳!U7</f>
        <v>0</v>
      </c>
      <c r="BN7" s="296">
        <f>施設資源化量内訳!V7</f>
        <v>0</v>
      </c>
      <c r="BO7" s="296">
        <f>施設資源化量内訳!W7</f>
        <v>1183</v>
      </c>
      <c r="BP7" s="296">
        <f>施設資源化量内訳!X7</f>
        <v>0</v>
      </c>
      <c r="BQ7" s="296">
        <f>施設資源化量内訳!Y7</f>
        <v>2192</v>
      </c>
      <c r="BR7" s="296">
        <f t="shared" ref="BR7:BR50" si="5">SUM(BS7:CM7)</f>
        <v>148211</v>
      </c>
      <c r="BS7" s="296">
        <f t="shared" ref="BS7:CC7" si="6">SUM(BS$8:BS$207)</f>
        <v>119514</v>
      </c>
      <c r="BT7" s="296">
        <f t="shared" si="6"/>
        <v>382</v>
      </c>
      <c r="BU7" s="296">
        <f t="shared" si="6"/>
        <v>16184</v>
      </c>
      <c r="BV7" s="296">
        <f t="shared" si="6"/>
        <v>2192</v>
      </c>
      <c r="BW7" s="296">
        <f t="shared" si="6"/>
        <v>16</v>
      </c>
      <c r="BX7" s="296">
        <f t="shared" si="6"/>
        <v>41</v>
      </c>
      <c r="BY7" s="296">
        <f t="shared" si="6"/>
        <v>0</v>
      </c>
      <c r="BZ7" s="296">
        <f t="shared" si="6"/>
        <v>1</v>
      </c>
      <c r="CA7" s="296">
        <f t="shared" si="6"/>
        <v>0</v>
      </c>
      <c r="CB7" s="296">
        <f>SUM(CB$8:CB$207)</f>
        <v>264</v>
      </c>
      <c r="CC7" s="296">
        <f t="shared" si="6"/>
        <v>9564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</v>
      </c>
      <c r="CM7" s="296">
        <f>SUM(CM$8:CM$207)</f>
        <v>52</v>
      </c>
      <c r="CN7" s="297">
        <f>+COUNTIF(CN$8:CN$207,"有る")</f>
        <v>42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50" si="7">SUM(Z8,AV8,BR8)</f>
        <v>97158</v>
      </c>
      <c r="E8" s="283">
        <f t="shared" ref="E8:E50" si="8">SUM(AA8,AW8,BS8)</f>
        <v>33395</v>
      </c>
      <c r="F8" s="283">
        <f t="shared" ref="F8:F50" si="9">SUM(AB8,AX8,BT8)</f>
        <v>90</v>
      </c>
      <c r="G8" s="283">
        <f t="shared" ref="G8:G50" si="10">SUM(AC8,AY8,BU8)</f>
        <v>19362</v>
      </c>
      <c r="H8" s="283">
        <f t="shared" ref="H8:H50" si="11">SUM(AD8,AZ8,BV8)</f>
        <v>6359</v>
      </c>
      <c r="I8" s="283">
        <f t="shared" ref="I8:I50" si="12">SUM(AE8,BA8,BW8)</f>
        <v>8954</v>
      </c>
      <c r="J8" s="283">
        <f t="shared" ref="J8:J50" si="13">SUM(AF8,BB8,BX8)</f>
        <v>7375</v>
      </c>
      <c r="K8" s="283">
        <f t="shared" ref="K8:K50" si="14">SUM(AG8,BC8,BY8)</f>
        <v>0</v>
      </c>
      <c r="L8" s="283">
        <f t="shared" ref="L8:L50" si="15">SUM(AH8,BD8,BZ8)</f>
        <v>16105</v>
      </c>
      <c r="M8" s="283">
        <f t="shared" ref="M8:M50" si="16">SUM(AI8,BE8,CA8)</f>
        <v>0</v>
      </c>
      <c r="N8" s="283">
        <f t="shared" si="1"/>
        <v>0</v>
      </c>
      <c r="O8" s="283">
        <f t="shared" ref="O8:O50" si="17">SUM(AK8,BG8,CC8)</f>
        <v>5123</v>
      </c>
      <c r="P8" s="283">
        <f t="shared" ref="P8:P50" si="18">SUM(AL8,BH8,CD8)</f>
        <v>0</v>
      </c>
      <c r="Q8" s="283">
        <f t="shared" ref="Q8:Q50" si="19">SUM(AM8,BI8,CE8)</f>
        <v>0</v>
      </c>
      <c r="R8" s="283">
        <f t="shared" ref="R8:R50" si="20">SUM(AN8,BJ8,CF8)</f>
        <v>0</v>
      </c>
      <c r="S8" s="283">
        <f t="shared" ref="S8:S50" si="21">SUM(AO8,BK8,CG8)</f>
        <v>0</v>
      </c>
      <c r="T8" s="283">
        <f t="shared" ref="T8:T50" si="22">SUM(AP8,BL8,CH8)</f>
        <v>0</v>
      </c>
      <c r="U8" s="283">
        <f t="shared" ref="U8:U50" si="23">SUM(AQ8,BM8,CI8)</f>
        <v>0</v>
      </c>
      <c r="V8" s="283">
        <f t="shared" ref="V8:V50" si="24">SUM(AR8,BN8,CJ8)</f>
        <v>0</v>
      </c>
      <c r="W8" s="283">
        <f t="shared" ref="W8:W50" si="25">SUM(AS8,BO8,CK8)</f>
        <v>0</v>
      </c>
      <c r="X8" s="283">
        <f t="shared" ref="X8:X50" si="26">SUM(AT8,BP8,CL8)</f>
        <v>0</v>
      </c>
      <c r="Y8" s="283">
        <f t="shared" ref="Y8:Y50" si="27">SUM(AU8,BQ8,CM8)</f>
        <v>395</v>
      </c>
      <c r="Z8" s="283">
        <f t="shared" si="3"/>
        <v>20271</v>
      </c>
      <c r="AA8" s="283">
        <v>9635</v>
      </c>
      <c r="AB8" s="283">
        <v>45</v>
      </c>
      <c r="AC8" s="283">
        <v>7912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2332</v>
      </c>
      <c r="AL8" s="286" t="s">
        <v>831</v>
      </c>
      <c r="AM8" s="286" t="s">
        <v>831</v>
      </c>
      <c r="AN8" s="286" t="s">
        <v>831</v>
      </c>
      <c r="AO8" s="286" t="s">
        <v>831</v>
      </c>
      <c r="AP8" s="286" t="s">
        <v>831</v>
      </c>
      <c r="AQ8" s="286" t="s">
        <v>831</v>
      </c>
      <c r="AR8" s="286" t="s">
        <v>831</v>
      </c>
      <c r="AS8" s="286" t="s">
        <v>831</v>
      </c>
      <c r="AT8" s="283">
        <v>0</v>
      </c>
      <c r="AU8" s="283">
        <v>347</v>
      </c>
      <c r="AV8" s="283">
        <f>施設資源化量内訳!D8</f>
        <v>38172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5738</v>
      </c>
      <c r="BA8" s="283">
        <f>施設資源化量内訳!I8</f>
        <v>8954</v>
      </c>
      <c r="BB8" s="283">
        <f>施設資源化量内訳!J8</f>
        <v>7375</v>
      </c>
      <c r="BC8" s="283">
        <f>施設資源化量内訳!K8</f>
        <v>0</v>
      </c>
      <c r="BD8" s="283">
        <f>施設資源化量内訳!L8</f>
        <v>16105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0</v>
      </c>
      <c r="BR8" s="283">
        <f t="shared" si="5"/>
        <v>38715</v>
      </c>
      <c r="BS8" s="283">
        <v>23760</v>
      </c>
      <c r="BT8" s="283">
        <v>45</v>
      </c>
      <c r="BU8" s="283">
        <v>11450</v>
      </c>
      <c r="BV8" s="283">
        <v>621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2791</v>
      </c>
      <c r="CD8" s="286" t="s">
        <v>831</v>
      </c>
      <c r="CE8" s="286" t="s">
        <v>831</v>
      </c>
      <c r="CF8" s="286" t="s">
        <v>831</v>
      </c>
      <c r="CG8" s="286" t="s">
        <v>831</v>
      </c>
      <c r="CH8" s="286" t="s">
        <v>831</v>
      </c>
      <c r="CI8" s="286" t="s">
        <v>831</v>
      </c>
      <c r="CJ8" s="286" t="s">
        <v>831</v>
      </c>
      <c r="CK8" s="286" t="s">
        <v>831</v>
      </c>
      <c r="CL8" s="283">
        <v>0</v>
      </c>
      <c r="CM8" s="283">
        <v>48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47456</v>
      </c>
      <c r="E9" s="283">
        <f t="shared" si="8"/>
        <v>14588</v>
      </c>
      <c r="F9" s="283">
        <f t="shared" si="9"/>
        <v>34</v>
      </c>
      <c r="G9" s="283">
        <f t="shared" si="10"/>
        <v>0</v>
      </c>
      <c r="H9" s="283">
        <f t="shared" si="11"/>
        <v>3594</v>
      </c>
      <c r="I9" s="283">
        <f t="shared" si="12"/>
        <v>3907</v>
      </c>
      <c r="J9" s="283">
        <f t="shared" si="13"/>
        <v>1344</v>
      </c>
      <c r="K9" s="283">
        <f t="shared" si="14"/>
        <v>0</v>
      </c>
      <c r="L9" s="283">
        <f t="shared" si="15"/>
        <v>4480</v>
      </c>
      <c r="M9" s="283">
        <f t="shared" si="16"/>
        <v>0</v>
      </c>
      <c r="N9" s="283">
        <f t="shared" si="1"/>
        <v>0</v>
      </c>
      <c r="O9" s="283">
        <f t="shared" si="17"/>
        <v>982</v>
      </c>
      <c r="P9" s="283">
        <f t="shared" si="18"/>
        <v>0</v>
      </c>
      <c r="Q9" s="283">
        <f t="shared" si="19"/>
        <v>0</v>
      </c>
      <c r="R9" s="283">
        <f t="shared" si="20"/>
        <v>11123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7404</v>
      </c>
      <c r="Z9" s="283">
        <f t="shared" si="3"/>
        <v>7868</v>
      </c>
      <c r="AA9" s="283">
        <v>464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831</v>
      </c>
      <c r="AM9" s="286" t="s">
        <v>831</v>
      </c>
      <c r="AN9" s="286" t="s">
        <v>831</v>
      </c>
      <c r="AO9" s="286" t="s">
        <v>831</v>
      </c>
      <c r="AP9" s="286" t="s">
        <v>831</v>
      </c>
      <c r="AQ9" s="286" t="s">
        <v>831</v>
      </c>
      <c r="AR9" s="286" t="s">
        <v>831</v>
      </c>
      <c r="AS9" s="286" t="s">
        <v>831</v>
      </c>
      <c r="AT9" s="283">
        <v>0</v>
      </c>
      <c r="AU9" s="283">
        <v>7404</v>
      </c>
      <c r="AV9" s="283">
        <f>施設資源化量内訳!D9</f>
        <v>24448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3594</v>
      </c>
      <c r="BA9" s="283">
        <f>施設資源化量内訳!I9</f>
        <v>3907</v>
      </c>
      <c r="BB9" s="283">
        <f>施設資源化量内訳!J9</f>
        <v>1344</v>
      </c>
      <c r="BC9" s="283">
        <f>施設資源化量内訳!K9</f>
        <v>0</v>
      </c>
      <c r="BD9" s="283">
        <f>施設資源化量内訳!L9</f>
        <v>4480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11123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15140</v>
      </c>
      <c r="BS9" s="283">
        <v>14124</v>
      </c>
      <c r="BT9" s="283">
        <v>34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982</v>
      </c>
      <c r="CD9" s="286" t="s">
        <v>831</v>
      </c>
      <c r="CE9" s="286" t="s">
        <v>831</v>
      </c>
      <c r="CF9" s="286" t="s">
        <v>831</v>
      </c>
      <c r="CG9" s="286" t="s">
        <v>831</v>
      </c>
      <c r="CH9" s="286" t="s">
        <v>831</v>
      </c>
      <c r="CI9" s="286" t="s">
        <v>831</v>
      </c>
      <c r="CJ9" s="286" t="s">
        <v>831</v>
      </c>
      <c r="CK9" s="286" t="s">
        <v>831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8049</v>
      </c>
      <c r="E10" s="283">
        <f t="shared" si="8"/>
        <v>3452</v>
      </c>
      <c r="F10" s="283">
        <f t="shared" si="9"/>
        <v>5</v>
      </c>
      <c r="G10" s="283">
        <f t="shared" si="10"/>
        <v>0</v>
      </c>
      <c r="H10" s="283">
        <f t="shared" si="11"/>
        <v>976</v>
      </c>
      <c r="I10" s="283">
        <f t="shared" si="12"/>
        <v>1222</v>
      </c>
      <c r="J10" s="283">
        <f t="shared" si="13"/>
        <v>370</v>
      </c>
      <c r="K10" s="283">
        <f t="shared" si="14"/>
        <v>0</v>
      </c>
      <c r="L10" s="283">
        <f t="shared" si="15"/>
        <v>1640</v>
      </c>
      <c r="M10" s="283">
        <f t="shared" si="16"/>
        <v>169</v>
      </c>
      <c r="N10" s="283">
        <f t="shared" si="1"/>
        <v>0</v>
      </c>
      <c r="O10" s="283">
        <f t="shared" si="17"/>
        <v>174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10</v>
      </c>
      <c r="Y10" s="283">
        <f t="shared" si="27"/>
        <v>31</v>
      </c>
      <c r="Z10" s="283">
        <f t="shared" si="3"/>
        <v>15</v>
      </c>
      <c r="AA10" s="283">
        <v>0</v>
      </c>
      <c r="AB10" s="283">
        <v>5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831</v>
      </c>
      <c r="AM10" s="286" t="s">
        <v>831</v>
      </c>
      <c r="AN10" s="286" t="s">
        <v>831</v>
      </c>
      <c r="AO10" s="286" t="s">
        <v>831</v>
      </c>
      <c r="AP10" s="286" t="s">
        <v>831</v>
      </c>
      <c r="AQ10" s="286" t="s">
        <v>831</v>
      </c>
      <c r="AR10" s="286" t="s">
        <v>831</v>
      </c>
      <c r="AS10" s="286" t="s">
        <v>831</v>
      </c>
      <c r="AT10" s="283">
        <v>10</v>
      </c>
      <c r="AU10" s="283">
        <v>0</v>
      </c>
      <c r="AV10" s="283">
        <f>施設資源化量内訳!D10</f>
        <v>4408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976</v>
      </c>
      <c r="BA10" s="283">
        <f>施設資源化量内訳!I10</f>
        <v>1222</v>
      </c>
      <c r="BB10" s="283">
        <f>施設資源化量内訳!J10</f>
        <v>370</v>
      </c>
      <c r="BC10" s="283">
        <f>施設資源化量内訳!K10</f>
        <v>0</v>
      </c>
      <c r="BD10" s="283">
        <f>施設資源化量内訳!L10</f>
        <v>1640</v>
      </c>
      <c r="BE10" s="283">
        <f>施設資源化量内訳!M10</f>
        <v>169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31</v>
      </c>
      <c r="BR10" s="283">
        <f t="shared" si="5"/>
        <v>3626</v>
      </c>
      <c r="BS10" s="283">
        <v>3452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174</v>
      </c>
      <c r="CD10" s="286" t="s">
        <v>831</v>
      </c>
      <c r="CE10" s="286" t="s">
        <v>831</v>
      </c>
      <c r="CF10" s="286" t="s">
        <v>831</v>
      </c>
      <c r="CG10" s="286" t="s">
        <v>831</v>
      </c>
      <c r="CH10" s="286" t="s">
        <v>831</v>
      </c>
      <c r="CI10" s="286" t="s">
        <v>831</v>
      </c>
      <c r="CJ10" s="286" t="s">
        <v>831</v>
      </c>
      <c r="CK10" s="286" t="s">
        <v>831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18216</v>
      </c>
      <c r="E11" s="283">
        <f t="shared" si="8"/>
        <v>8195</v>
      </c>
      <c r="F11" s="283">
        <f t="shared" si="9"/>
        <v>16</v>
      </c>
      <c r="G11" s="283">
        <f t="shared" si="10"/>
        <v>2215</v>
      </c>
      <c r="H11" s="283">
        <f t="shared" si="11"/>
        <v>1090</v>
      </c>
      <c r="I11" s="283">
        <f t="shared" si="12"/>
        <v>1974</v>
      </c>
      <c r="J11" s="283">
        <f t="shared" si="13"/>
        <v>850</v>
      </c>
      <c r="K11" s="283">
        <f t="shared" si="14"/>
        <v>0</v>
      </c>
      <c r="L11" s="283">
        <f t="shared" si="15"/>
        <v>3171</v>
      </c>
      <c r="M11" s="283">
        <f t="shared" si="16"/>
        <v>0</v>
      </c>
      <c r="N11" s="283">
        <f t="shared" si="1"/>
        <v>0</v>
      </c>
      <c r="O11" s="283">
        <f t="shared" si="17"/>
        <v>680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25</v>
      </c>
      <c r="Z11" s="283">
        <f t="shared" si="3"/>
        <v>7278</v>
      </c>
      <c r="AA11" s="283">
        <v>5257</v>
      </c>
      <c r="AB11" s="283">
        <v>16</v>
      </c>
      <c r="AC11" s="283">
        <v>1166</v>
      </c>
      <c r="AD11" s="283">
        <v>0</v>
      </c>
      <c r="AE11" s="283">
        <v>0</v>
      </c>
      <c r="AF11" s="283">
        <v>422</v>
      </c>
      <c r="AG11" s="283">
        <v>0</v>
      </c>
      <c r="AH11" s="283">
        <v>0</v>
      </c>
      <c r="AI11" s="283">
        <v>0</v>
      </c>
      <c r="AJ11" s="283">
        <v>0</v>
      </c>
      <c r="AK11" s="286">
        <v>392</v>
      </c>
      <c r="AL11" s="286" t="s">
        <v>831</v>
      </c>
      <c r="AM11" s="286" t="s">
        <v>831</v>
      </c>
      <c r="AN11" s="286" t="s">
        <v>831</v>
      </c>
      <c r="AO11" s="286" t="s">
        <v>831</v>
      </c>
      <c r="AP11" s="286" t="s">
        <v>831</v>
      </c>
      <c r="AQ11" s="286" t="s">
        <v>831</v>
      </c>
      <c r="AR11" s="286" t="s">
        <v>831</v>
      </c>
      <c r="AS11" s="286" t="s">
        <v>831</v>
      </c>
      <c r="AT11" s="283">
        <v>0</v>
      </c>
      <c r="AU11" s="283">
        <v>25</v>
      </c>
      <c r="AV11" s="283">
        <f>施設資源化量内訳!D11</f>
        <v>6541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968</v>
      </c>
      <c r="BA11" s="283">
        <f>施設資源化量内訳!I11</f>
        <v>1974</v>
      </c>
      <c r="BB11" s="283">
        <f>施設資源化量内訳!J11</f>
        <v>428</v>
      </c>
      <c r="BC11" s="283">
        <f>施設資源化量内訳!K11</f>
        <v>0</v>
      </c>
      <c r="BD11" s="283">
        <f>施設資源化量内訳!L11</f>
        <v>3171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4397</v>
      </c>
      <c r="BS11" s="283">
        <v>2938</v>
      </c>
      <c r="BT11" s="283">
        <v>0</v>
      </c>
      <c r="BU11" s="283">
        <v>1049</v>
      </c>
      <c r="BV11" s="283">
        <v>122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288</v>
      </c>
      <c r="CD11" s="286" t="s">
        <v>831</v>
      </c>
      <c r="CE11" s="286" t="s">
        <v>831</v>
      </c>
      <c r="CF11" s="286" t="s">
        <v>831</v>
      </c>
      <c r="CG11" s="286" t="s">
        <v>831</v>
      </c>
      <c r="CH11" s="286" t="s">
        <v>831</v>
      </c>
      <c r="CI11" s="286" t="s">
        <v>831</v>
      </c>
      <c r="CJ11" s="286" t="s">
        <v>831</v>
      </c>
      <c r="CK11" s="286" t="s">
        <v>831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3852</v>
      </c>
      <c r="E12" s="283">
        <f t="shared" si="8"/>
        <v>2175</v>
      </c>
      <c r="F12" s="283">
        <f t="shared" si="9"/>
        <v>2</v>
      </c>
      <c r="G12" s="283">
        <f t="shared" si="10"/>
        <v>0</v>
      </c>
      <c r="H12" s="283">
        <f t="shared" si="11"/>
        <v>662</v>
      </c>
      <c r="I12" s="283">
        <f t="shared" si="12"/>
        <v>406</v>
      </c>
      <c r="J12" s="283">
        <f t="shared" si="13"/>
        <v>259</v>
      </c>
      <c r="K12" s="283">
        <f t="shared" si="14"/>
        <v>0</v>
      </c>
      <c r="L12" s="283">
        <f t="shared" si="15"/>
        <v>295</v>
      </c>
      <c r="M12" s="283">
        <f t="shared" si="16"/>
        <v>0</v>
      </c>
      <c r="N12" s="283">
        <f t="shared" si="1"/>
        <v>0</v>
      </c>
      <c r="O12" s="283">
        <f t="shared" si="17"/>
        <v>53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0</v>
      </c>
      <c r="Z12" s="283">
        <f t="shared" si="3"/>
        <v>1149</v>
      </c>
      <c r="AA12" s="283">
        <v>1149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831</v>
      </c>
      <c r="AM12" s="286" t="s">
        <v>831</v>
      </c>
      <c r="AN12" s="286" t="s">
        <v>831</v>
      </c>
      <c r="AO12" s="286" t="s">
        <v>831</v>
      </c>
      <c r="AP12" s="286" t="s">
        <v>831</v>
      </c>
      <c r="AQ12" s="286" t="s">
        <v>831</v>
      </c>
      <c r="AR12" s="286" t="s">
        <v>831</v>
      </c>
      <c r="AS12" s="286" t="s">
        <v>831</v>
      </c>
      <c r="AT12" s="283">
        <v>0</v>
      </c>
      <c r="AU12" s="283">
        <v>0</v>
      </c>
      <c r="AV12" s="283">
        <f>施設資源化量内訳!D12</f>
        <v>1599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639</v>
      </c>
      <c r="BA12" s="283">
        <f>施設資源化量内訳!I12</f>
        <v>406</v>
      </c>
      <c r="BB12" s="283">
        <f>施設資源化量内訳!J12</f>
        <v>259</v>
      </c>
      <c r="BC12" s="283">
        <f>施設資源化量内訳!K12</f>
        <v>0</v>
      </c>
      <c r="BD12" s="283">
        <f>施設資源化量内訳!L12</f>
        <v>295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1104</v>
      </c>
      <c r="BS12" s="283">
        <v>1026</v>
      </c>
      <c r="BT12" s="283">
        <v>2</v>
      </c>
      <c r="BU12" s="283">
        <v>0</v>
      </c>
      <c r="BV12" s="283">
        <v>23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53</v>
      </c>
      <c r="CD12" s="286" t="s">
        <v>831</v>
      </c>
      <c r="CE12" s="286" t="s">
        <v>831</v>
      </c>
      <c r="CF12" s="286" t="s">
        <v>831</v>
      </c>
      <c r="CG12" s="286" t="s">
        <v>831</v>
      </c>
      <c r="CH12" s="286" t="s">
        <v>831</v>
      </c>
      <c r="CI12" s="286" t="s">
        <v>831</v>
      </c>
      <c r="CJ12" s="286" t="s">
        <v>831</v>
      </c>
      <c r="CK12" s="286" t="s">
        <v>831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18977</v>
      </c>
      <c r="E13" s="283">
        <f t="shared" si="8"/>
        <v>9569</v>
      </c>
      <c r="F13" s="283">
        <f t="shared" si="9"/>
        <v>2</v>
      </c>
      <c r="G13" s="283">
        <f t="shared" si="10"/>
        <v>0</v>
      </c>
      <c r="H13" s="283">
        <f t="shared" si="11"/>
        <v>2312</v>
      </c>
      <c r="I13" s="283">
        <f t="shared" si="12"/>
        <v>2173</v>
      </c>
      <c r="J13" s="283">
        <f t="shared" si="13"/>
        <v>211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3</v>
      </c>
      <c r="O13" s="283">
        <f t="shared" si="17"/>
        <v>491</v>
      </c>
      <c r="P13" s="283">
        <f t="shared" si="18"/>
        <v>0</v>
      </c>
      <c r="Q13" s="283">
        <f t="shared" si="19"/>
        <v>0</v>
      </c>
      <c r="R13" s="283">
        <f t="shared" si="20"/>
        <v>3465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627</v>
      </c>
      <c r="X13" s="283">
        <f t="shared" si="26"/>
        <v>0</v>
      </c>
      <c r="Y13" s="283">
        <f t="shared" si="27"/>
        <v>124</v>
      </c>
      <c r="Z13" s="283">
        <f t="shared" si="3"/>
        <v>3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831</v>
      </c>
      <c r="AM13" s="286" t="s">
        <v>831</v>
      </c>
      <c r="AN13" s="286" t="s">
        <v>831</v>
      </c>
      <c r="AO13" s="286" t="s">
        <v>831</v>
      </c>
      <c r="AP13" s="286" t="s">
        <v>831</v>
      </c>
      <c r="AQ13" s="286" t="s">
        <v>831</v>
      </c>
      <c r="AR13" s="286" t="s">
        <v>831</v>
      </c>
      <c r="AS13" s="286" t="s">
        <v>831</v>
      </c>
      <c r="AT13" s="283">
        <v>0</v>
      </c>
      <c r="AU13" s="283">
        <v>3</v>
      </c>
      <c r="AV13" s="283">
        <f>施設資源化量内訳!D13</f>
        <v>12845</v>
      </c>
      <c r="AW13" s="283">
        <f>施設資源化量内訳!E13</f>
        <v>4023</v>
      </c>
      <c r="AX13" s="283">
        <f>施設資源化量内訳!F13</f>
        <v>2</v>
      </c>
      <c r="AY13" s="283">
        <f>施設資源化量内訳!G13</f>
        <v>0</v>
      </c>
      <c r="AZ13" s="283">
        <f>施設資源化量内訳!H13</f>
        <v>2190</v>
      </c>
      <c r="BA13" s="283">
        <f>施設資源化量内訳!I13</f>
        <v>2160</v>
      </c>
      <c r="BB13" s="283">
        <f>施設資源化量内訳!J13</f>
        <v>211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3</v>
      </c>
      <c r="BG13" s="283">
        <f>施設資源化量内訳!O13</f>
        <v>43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3465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627</v>
      </c>
      <c r="BP13" s="283">
        <f>施設資源化量内訳!X13</f>
        <v>0</v>
      </c>
      <c r="BQ13" s="283">
        <f>施設資源化量内訳!Y13</f>
        <v>121</v>
      </c>
      <c r="BR13" s="283">
        <f t="shared" si="5"/>
        <v>6129</v>
      </c>
      <c r="BS13" s="283">
        <v>5546</v>
      </c>
      <c r="BT13" s="283">
        <v>0</v>
      </c>
      <c r="BU13" s="283">
        <v>0</v>
      </c>
      <c r="BV13" s="283">
        <v>122</v>
      </c>
      <c r="BW13" s="283">
        <v>13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448</v>
      </c>
      <c r="CD13" s="286" t="s">
        <v>831</v>
      </c>
      <c r="CE13" s="286" t="s">
        <v>831</v>
      </c>
      <c r="CF13" s="286" t="s">
        <v>831</v>
      </c>
      <c r="CG13" s="286" t="s">
        <v>831</v>
      </c>
      <c r="CH13" s="286" t="s">
        <v>831</v>
      </c>
      <c r="CI13" s="286" t="s">
        <v>831</v>
      </c>
      <c r="CJ13" s="286" t="s">
        <v>831</v>
      </c>
      <c r="CK13" s="286" t="s">
        <v>831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3960</v>
      </c>
      <c r="E14" s="283">
        <f t="shared" si="8"/>
        <v>2248</v>
      </c>
      <c r="F14" s="283">
        <f t="shared" si="9"/>
        <v>4</v>
      </c>
      <c r="G14" s="283">
        <f t="shared" si="10"/>
        <v>0</v>
      </c>
      <c r="H14" s="283">
        <f t="shared" si="11"/>
        <v>327</v>
      </c>
      <c r="I14" s="283">
        <f t="shared" si="12"/>
        <v>454</v>
      </c>
      <c r="J14" s="283">
        <f t="shared" si="13"/>
        <v>247</v>
      </c>
      <c r="K14" s="283">
        <f t="shared" si="14"/>
        <v>0</v>
      </c>
      <c r="L14" s="283">
        <f t="shared" si="15"/>
        <v>550</v>
      </c>
      <c r="M14" s="283">
        <f t="shared" si="16"/>
        <v>0</v>
      </c>
      <c r="N14" s="283">
        <f t="shared" si="1"/>
        <v>0</v>
      </c>
      <c r="O14" s="283">
        <f t="shared" si="17"/>
        <v>117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13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831</v>
      </c>
      <c r="AM14" s="286" t="s">
        <v>831</v>
      </c>
      <c r="AN14" s="286" t="s">
        <v>831</v>
      </c>
      <c r="AO14" s="286" t="s">
        <v>831</v>
      </c>
      <c r="AP14" s="286" t="s">
        <v>831</v>
      </c>
      <c r="AQ14" s="286" t="s">
        <v>831</v>
      </c>
      <c r="AR14" s="286" t="s">
        <v>831</v>
      </c>
      <c r="AS14" s="286" t="s">
        <v>831</v>
      </c>
      <c r="AT14" s="283">
        <v>0</v>
      </c>
      <c r="AU14" s="283">
        <v>0</v>
      </c>
      <c r="AV14" s="283">
        <f>施設資源化量内訳!D14</f>
        <v>2363</v>
      </c>
      <c r="AW14" s="283">
        <f>施設資源化量内訳!E14</f>
        <v>772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327</v>
      </c>
      <c r="BA14" s="283">
        <f>施設資源化量内訳!I14</f>
        <v>454</v>
      </c>
      <c r="BB14" s="283">
        <f>施設資源化量内訳!J14</f>
        <v>247</v>
      </c>
      <c r="BC14" s="283">
        <f>施設資源化量内訳!K14</f>
        <v>0</v>
      </c>
      <c r="BD14" s="283">
        <f>施設資源化量内訳!L14</f>
        <v>550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13</v>
      </c>
      <c r="BR14" s="283">
        <f t="shared" si="5"/>
        <v>1597</v>
      </c>
      <c r="BS14" s="283">
        <v>1476</v>
      </c>
      <c r="BT14" s="283">
        <v>4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117</v>
      </c>
      <c r="CD14" s="286" t="s">
        <v>831</v>
      </c>
      <c r="CE14" s="286" t="s">
        <v>831</v>
      </c>
      <c r="CF14" s="286" t="s">
        <v>831</v>
      </c>
      <c r="CG14" s="286" t="s">
        <v>831</v>
      </c>
      <c r="CH14" s="286" t="s">
        <v>831</v>
      </c>
      <c r="CI14" s="286" t="s">
        <v>831</v>
      </c>
      <c r="CJ14" s="286" t="s">
        <v>831</v>
      </c>
      <c r="CK14" s="286" t="s">
        <v>831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14347</v>
      </c>
      <c r="E15" s="283">
        <f t="shared" si="8"/>
        <v>10015</v>
      </c>
      <c r="F15" s="283">
        <f t="shared" si="9"/>
        <v>32</v>
      </c>
      <c r="G15" s="283">
        <f t="shared" si="10"/>
        <v>0</v>
      </c>
      <c r="H15" s="283">
        <f t="shared" si="11"/>
        <v>1185</v>
      </c>
      <c r="I15" s="283">
        <f t="shared" si="12"/>
        <v>1243</v>
      </c>
      <c r="J15" s="283">
        <f t="shared" si="13"/>
        <v>613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1259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0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831</v>
      </c>
      <c r="AM15" s="286" t="s">
        <v>831</v>
      </c>
      <c r="AN15" s="286" t="s">
        <v>831</v>
      </c>
      <c r="AO15" s="286" t="s">
        <v>831</v>
      </c>
      <c r="AP15" s="286" t="s">
        <v>831</v>
      </c>
      <c r="AQ15" s="286" t="s">
        <v>831</v>
      </c>
      <c r="AR15" s="286" t="s">
        <v>831</v>
      </c>
      <c r="AS15" s="286" t="s">
        <v>831</v>
      </c>
      <c r="AT15" s="283">
        <v>0</v>
      </c>
      <c r="AU15" s="283">
        <v>0</v>
      </c>
      <c r="AV15" s="283">
        <f>施設資源化量内訳!D15</f>
        <v>6958</v>
      </c>
      <c r="AW15" s="283">
        <f>施設資源化量内訳!E15</f>
        <v>3334</v>
      </c>
      <c r="AX15" s="283">
        <f>施設資源化量内訳!F15</f>
        <v>9</v>
      </c>
      <c r="AY15" s="283">
        <f>施設資源化量内訳!G15</f>
        <v>0</v>
      </c>
      <c r="AZ15" s="283">
        <f>施設資源化量内訳!H15</f>
        <v>998</v>
      </c>
      <c r="BA15" s="283">
        <f>施設資源化量内訳!I15</f>
        <v>1243</v>
      </c>
      <c r="BB15" s="283">
        <f>施設資源化量内訳!J15</f>
        <v>592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782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7389</v>
      </c>
      <c r="BS15" s="283">
        <v>6681</v>
      </c>
      <c r="BT15" s="283">
        <v>23</v>
      </c>
      <c r="BU15" s="283">
        <v>0</v>
      </c>
      <c r="BV15" s="283">
        <v>187</v>
      </c>
      <c r="BW15" s="283">
        <v>0</v>
      </c>
      <c r="BX15" s="283">
        <v>21</v>
      </c>
      <c r="BY15" s="283">
        <v>0</v>
      </c>
      <c r="BZ15" s="283">
        <v>0</v>
      </c>
      <c r="CA15" s="283">
        <v>0</v>
      </c>
      <c r="CB15" s="283">
        <v>0</v>
      </c>
      <c r="CC15" s="283">
        <v>477</v>
      </c>
      <c r="CD15" s="286" t="s">
        <v>831</v>
      </c>
      <c r="CE15" s="286" t="s">
        <v>831</v>
      </c>
      <c r="CF15" s="286" t="s">
        <v>831</v>
      </c>
      <c r="CG15" s="286" t="s">
        <v>831</v>
      </c>
      <c r="CH15" s="286" t="s">
        <v>831</v>
      </c>
      <c r="CI15" s="286" t="s">
        <v>831</v>
      </c>
      <c r="CJ15" s="286" t="s">
        <v>831</v>
      </c>
      <c r="CK15" s="286" t="s">
        <v>831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3224</v>
      </c>
      <c r="E16" s="283">
        <f t="shared" si="8"/>
        <v>1263</v>
      </c>
      <c r="F16" s="283">
        <f t="shared" si="9"/>
        <v>1</v>
      </c>
      <c r="G16" s="283">
        <f t="shared" si="10"/>
        <v>27</v>
      </c>
      <c r="H16" s="283">
        <f t="shared" si="11"/>
        <v>311</v>
      </c>
      <c r="I16" s="283">
        <f t="shared" si="12"/>
        <v>311</v>
      </c>
      <c r="J16" s="283">
        <f t="shared" si="13"/>
        <v>562</v>
      </c>
      <c r="K16" s="283">
        <f t="shared" si="14"/>
        <v>0</v>
      </c>
      <c r="L16" s="283">
        <f t="shared" si="15"/>
        <v>706</v>
      </c>
      <c r="M16" s="283">
        <f t="shared" si="16"/>
        <v>0</v>
      </c>
      <c r="N16" s="283">
        <f t="shared" si="1"/>
        <v>0</v>
      </c>
      <c r="O16" s="283">
        <f t="shared" si="17"/>
        <v>43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0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831</v>
      </c>
      <c r="AM16" s="286" t="s">
        <v>831</v>
      </c>
      <c r="AN16" s="286" t="s">
        <v>831</v>
      </c>
      <c r="AO16" s="286" t="s">
        <v>831</v>
      </c>
      <c r="AP16" s="286" t="s">
        <v>831</v>
      </c>
      <c r="AQ16" s="286" t="s">
        <v>831</v>
      </c>
      <c r="AR16" s="286" t="s">
        <v>831</v>
      </c>
      <c r="AS16" s="286" t="s">
        <v>831</v>
      </c>
      <c r="AT16" s="283">
        <v>0</v>
      </c>
      <c r="AU16" s="283">
        <v>0</v>
      </c>
      <c r="AV16" s="283">
        <f>施設資源化量内訳!D16</f>
        <v>1890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311</v>
      </c>
      <c r="BA16" s="283">
        <f>施設資源化量内訳!I16</f>
        <v>311</v>
      </c>
      <c r="BB16" s="283">
        <f>施設資源化量内訳!J16</f>
        <v>562</v>
      </c>
      <c r="BC16" s="283">
        <f>施設資源化量内訳!K16</f>
        <v>0</v>
      </c>
      <c r="BD16" s="283">
        <f>施設資源化量内訳!L16</f>
        <v>706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1334</v>
      </c>
      <c r="BS16" s="283">
        <v>1263</v>
      </c>
      <c r="BT16" s="283">
        <v>1</v>
      </c>
      <c r="BU16" s="283">
        <v>27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43</v>
      </c>
      <c r="CD16" s="286" t="s">
        <v>831</v>
      </c>
      <c r="CE16" s="286" t="s">
        <v>831</v>
      </c>
      <c r="CF16" s="286" t="s">
        <v>831</v>
      </c>
      <c r="CG16" s="286" t="s">
        <v>831</v>
      </c>
      <c r="CH16" s="286" t="s">
        <v>831</v>
      </c>
      <c r="CI16" s="286" t="s">
        <v>831</v>
      </c>
      <c r="CJ16" s="286" t="s">
        <v>831</v>
      </c>
      <c r="CK16" s="286" t="s">
        <v>831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7828</v>
      </c>
      <c r="E17" s="283">
        <f t="shared" si="8"/>
        <v>2660</v>
      </c>
      <c r="F17" s="283">
        <f t="shared" si="9"/>
        <v>8</v>
      </c>
      <c r="G17" s="283">
        <f t="shared" si="10"/>
        <v>886</v>
      </c>
      <c r="H17" s="283">
        <f t="shared" si="11"/>
        <v>454</v>
      </c>
      <c r="I17" s="283">
        <f t="shared" si="12"/>
        <v>836</v>
      </c>
      <c r="J17" s="283">
        <f t="shared" si="13"/>
        <v>447</v>
      </c>
      <c r="K17" s="283">
        <f t="shared" si="14"/>
        <v>0</v>
      </c>
      <c r="L17" s="283">
        <f t="shared" si="15"/>
        <v>1833</v>
      </c>
      <c r="M17" s="283">
        <f t="shared" si="16"/>
        <v>0</v>
      </c>
      <c r="N17" s="283">
        <f t="shared" si="1"/>
        <v>0</v>
      </c>
      <c r="O17" s="283">
        <f t="shared" si="17"/>
        <v>654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50</v>
      </c>
      <c r="Z17" s="283">
        <f t="shared" si="3"/>
        <v>45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831</v>
      </c>
      <c r="AM17" s="286" t="s">
        <v>831</v>
      </c>
      <c r="AN17" s="286" t="s">
        <v>831</v>
      </c>
      <c r="AO17" s="286" t="s">
        <v>831</v>
      </c>
      <c r="AP17" s="286" t="s">
        <v>831</v>
      </c>
      <c r="AQ17" s="286" t="s">
        <v>831</v>
      </c>
      <c r="AR17" s="286" t="s">
        <v>831</v>
      </c>
      <c r="AS17" s="286" t="s">
        <v>831</v>
      </c>
      <c r="AT17" s="283">
        <v>0</v>
      </c>
      <c r="AU17" s="283">
        <v>45</v>
      </c>
      <c r="AV17" s="283">
        <f>施設資源化量内訳!D17</f>
        <v>5471</v>
      </c>
      <c r="AW17" s="283">
        <f>施設資源化量内訳!E17</f>
        <v>1105</v>
      </c>
      <c r="AX17" s="283">
        <f>施設資源化量内訳!F17</f>
        <v>5</v>
      </c>
      <c r="AY17" s="283">
        <f>施設資源化量内訳!G17</f>
        <v>389</v>
      </c>
      <c r="AZ17" s="283">
        <f>施設資源化量内訳!H17</f>
        <v>371</v>
      </c>
      <c r="BA17" s="283">
        <f>施設資源化量内訳!I17</f>
        <v>836</v>
      </c>
      <c r="BB17" s="283">
        <f>施設資源化量内訳!J17</f>
        <v>447</v>
      </c>
      <c r="BC17" s="283">
        <f>施設資源化量内訳!K17</f>
        <v>0</v>
      </c>
      <c r="BD17" s="283">
        <f>施設資源化量内訳!L17</f>
        <v>1833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480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5</v>
      </c>
      <c r="BR17" s="283">
        <f t="shared" si="5"/>
        <v>2312</v>
      </c>
      <c r="BS17" s="283">
        <v>1555</v>
      </c>
      <c r="BT17" s="283">
        <v>3</v>
      </c>
      <c r="BU17" s="283">
        <v>497</v>
      </c>
      <c r="BV17" s="283">
        <v>83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174</v>
      </c>
      <c r="CD17" s="286" t="s">
        <v>831</v>
      </c>
      <c r="CE17" s="286" t="s">
        <v>831</v>
      </c>
      <c r="CF17" s="286" t="s">
        <v>831</v>
      </c>
      <c r="CG17" s="286" t="s">
        <v>831</v>
      </c>
      <c r="CH17" s="286" t="s">
        <v>831</v>
      </c>
      <c r="CI17" s="286" t="s">
        <v>831</v>
      </c>
      <c r="CJ17" s="286" t="s">
        <v>831</v>
      </c>
      <c r="CK17" s="286" t="s">
        <v>831</v>
      </c>
      <c r="CL17" s="283">
        <v>0</v>
      </c>
      <c r="CM17" s="283">
        <v>0</v>
      </c>
      <c r="CN17" s="284" t="s">
        <v>764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20812</v>
      </c>
      <c r="E18" s="283">
        <f t="shared" si="8"/>
        <v>10781</v>
      </c>
      <c r="F18" s="283">
        <f t="shared" si="9"/>
        <v>60</v>
      </c>
      <c r="G18" s="283">
        <f t="shared" si="10"/>
        <v>20</v>
      </c>
      <c r="H18" s="283">
        <f t="shared" si="11"/>
        <v>1963</v>
      </c>
      <c r="I18" s="283">
        <f t="shared" si="12"/>
        <v>1813</v>
      </c>
      <c r="J18" s="283">
        <f t="shared" si="13"/>
        <v>260</v>
      </c>
      <c r="K18" s="283">
        <f t="shared" si="14"/>
        <v>0</v>
      </c>
      <c r="L18" s="283">
        <f t="shared" si="15"/>
        <v>4632</v>
      </c>
      <c r="M18" s="283">
        <f t="shared" si="16"/>
        <v>0</v>
      </c>
      <c r="N18" s="283">
        <f t="shared" si="1"/>
        <v>0</v>
      </c>
      <c r="O18" s="283">
        <f t="shared" si="17"/>
        <v>641</v>
      </c>
      <c r="P18" s="283">
        <f t="shared" si="18"/>
        <v>0</v>
      </c>
      <c r="Q18" s="283">
        <f t="shared" si="19"/>
        <v>0</v>
      </c>
      <c r="R18" s="283">
        <f t="shared" si="20"/>
        <v>14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500</v>
      </c>
      <c r="X18" s="283">
        <f t="shared" si="26"/>
        <v>0</v>
      </c>
      <c r="Y18" s="283">
        <f t="shared" si="27"/>
        <v>128</v>
      </c>
      <c r="Z18" s="283">
        <f t="shared" si="3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831</v>
      </c>
      <c r="AM18" s="286" t="s">
        <v>831</v>
      </c>
      <c r="AN18" s="286" t="s">
        <v>831</v>
      </c>
      <c r="AO18" s="286" t="s">
        <v>831</v>
      </c>
      <c r="AP18" s="286" t="s">
        <v>831</v>
      </c>
      <c r="AQ18" s="286" t="s">
        <v>831</v>
      </c>
      <c r="AR18" s="286" t="s">
        <v>831</v>
      </c>
      <c r="AS18" s="286" t="s">
        <v>831</v>
      </c>
      <c r="AT18" s="283">
        <v>0</v>
      </c>
      <c r="AU18" s="283">
        <v>0</v>
      </c>
      <c r="AV18" s="283">
        <f>施設資源化量内訳!D18</f>
        <v>10358</v>
      </c>
      <c r="AW18" s="283">
        <f>施設資源化量内訳!E18</f>
        <v>1230</v>
      </c>
      <c r="AX18" s="283">
        <f>施設資源化量内訳!F18</f>
        <v>34</v>
      </c>
      <c r="AY18" s="283">
        <f>施設資源化量内訳!G18</f>
        <v>0</v>
      </c>
      <c r="AZ18" s="283">
        <f>施設資源化量内訳!H18</f>
        <v>1747</v>
      </c>
      <c r="BA18" s="283">
        <f>施設資源化量内訳!I18</f>
        <v>1813</v>
      </c>
      <c r="BB18" s="283">
        <f>施設資源化量内訳!J18</f>
        <v>260</v>
      </c>
      <c r="BC18" s="283">
        <f>施設資源化量内訳!K18</f>
        <v>0</v>
      </c>
      <c r="BD18" s="283">
        <f>施設資源化量内訳!L18</f>
        <v>4632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14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500</v>
      </c>
      <c r="BP18" s="283">
        <f>施設資源化量内訳!X18</f>
        <v>0</v>
      </c>
      <c r="BQ18" s="283">
        <f>施設資源化量内訳!Y18</f>
        <v>128</v>
      </c>
      <c r="BR18" s="283">
        <f t="shared" si="5"/>
        <v>10454</v>
      </c>
      <c r="BS18" s="283">
        <v>9551</v>
      </c>
      <c r="BT18" s="283">
        <v>26</v>
      </c>
      <c r="BU18" s="283">
        <v>20</v>
      </c>
      <c r="BV18" s="283">
        <v>216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641</v>
      </c>
      <c r="CD18" s="286" t="s">
        <v>831</v>
      </c>
      <c r="CE18" s="286" t="s">
        <v>831</v>
      </c>
      <c r="CF18" s="286" t="s">
        <v>831</v>
      </c>
      <c r="CG18" s="286" t="s">
        <v>831</v>
      </c>
      <c r="CH18" s="286" t="s">
        <v>831</v>
      </c>
      <c r="CI18" s="286" t="s">
        <v>831</v>
      </c>
      <c r="CJ18" s="286" t="s">
        <v>831</v>
      </c>
      <c r="CK18" s="286" t="s">
        <v>831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20366</v>
      </c>
      <c r="E19" s="283">
        <f t="shared" si="8"/>
        <v>7044</v>
      </c>
      <c r="F19" s="283">
        <f t="shared" si="9"/>
        <v>25</v>
      </c>
      <c r="G19" s="283">
        <f t="shared" si="10"/>
        <v>0</v>
      </c>
      <c r="H19" s="283">
        <f t="shared" si="11"/>
        <v>3228</v>
      </c>
      <c r="I19" s="283">
        <f t="shared" si="12"/>
        <v>1225</v>
      </c>
      <c r="J19" s="283">
        <f t="shared" si="13"/>
        <v>795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754</v>
      </c>
      <c r="P19" s="283">
        <f t="shared" si="18"/>
        <v>0</v>
      </c>
      <c r="Q19" s="283">
        <f t="shared" si="19"/>
        <v>0</v>
      </c>
      <c r="R19" s="283">
        <f t="shared" si="20"/>
        <v>6868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427</v>
      </c>
      <c r="Z19" s="283">
        <f t="shared" si="3"/>
        <v>4823</v>
      </c>
      <c r="AA19" s="283">
        <v>1379</v>
      </c>
      <c r="AB19" s="283">
        <v>2</v>
      </c>
      <c r="AC19" s="283">
        <v>0</v>
      </c>
      <c r="AD19" s="283">
        <v>746</v>
      </c>
      <c r="AE19" s="283">
        <v>1225</v>
      </c>
      <c r="AF19" s="283">
        <v>776</v>
      </c>
      <c r="AG19" s="283">
        <v>0</v>
      </c>
      <c r="AH19" s="283">
        <v>0</v>
      </c>
      <c r="AI19" s="283">
        <v>0</v>
      </c>
      <c r="AJ19" s="283">
        <v>0</v>
      </c>
      <c r="AK19" s="286">
        <v>272</v>
      </c>
      <c r="AL19" s="286" t="s">
        <v>831</v>
      </c>
      <c r="AM19" s="286" t="s">
        <v>831</v>
      </c>
      <c r="AN19" s="286" t="s">
        <v>831</v>
      </c>
      <c r="AO19" s="286" t="s">
        <v>831</v>
      </c>
      <c r="AP19" s="286" t="s">
        <v>831</v>
      </c>
      <c r="AQ19" s="286" t="s">
        <v>831</v>
      </c>
      <c r="AR19" s="286" t="s">
        <v>831</v>
      </c>
      <c r="AS19" s="286" t="s">
        <v>831</v>
      </c>
      <c r="AT19" s="283">
        <v>0</v>
      </c>
      <c r="AU19" s="283">
        <v>423</v>
      </c>
      <c r="AV19" s="283">
        <f>施設資源化量内訳!D19</f>
        <v>9205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2337</v>
      </c>
      <c r="BA19" s="283">
        <f>施設資源化量内訳!I19</f>
        <v>0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6868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6338</v>
      </c>
      <c r="BS19" s="283">
        <v>5665</v>
      </c>
      <c r="BT19" s="283">
        <v>23</v>
      </c>
      <c r="BU19" s="283">
        <v>0</v>
      </c>
      <c r="BV19" s="283">
        <v>145</v>
      </c>
      <c r="BW19" s="283">
        <v>0</v>
      </c>
      <c r="BX19" s="283">
        <v>19</v>
      </c>
      <c r="BY19" s="283">
        <v>0</v>
      </c>
      <c r="BZ19" s="283">
        <v>0</v>
      </c>
      <c r="CA19" s="283">
        <v>0</v>
      </c>
      <c r="CB19" s="283">
        <v>0</v>
      </c>
      <c r="CC19" s="283">
        <v>482</v>
      </c>
      <c r="CD19" s="286" t="s">
        <v>831</v>
      </c>
      <c r="CE19" s="286" t="s">
        <v>831</v>
      </c>
      <c r="CF19" s="286" t="s">
        <v>831</v>
      </c>
      <c r="CG19" s="286" t="s">
        <v>831</v>
      </c>
      <c r="CH19" s="286" t="s">
        <v>831</v>
      </c>
      <c r="CI19" s="286" t="s">
        <v>831</v>
      </c>
      <c r="CJ19" s="286" t="s">
        <v>831</v>
      </c>
      <c r="CK19" s="286" t="s">
        <v>831</v>
      </c>
      <c r="CL19" s="283">
        <v>0</v>
      </c>
      <c r="CM19" s="283">
        <v>4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9980</v>
      </c>
      <c r="E20" s="283">
        <f t="shared" si="8"/>
        <v>5173</v>
      </c>
      <c r="F20" s="283">
        <f t="shared" si="9"/>
        <v>36</v>
      </c>
      <c r="G20" s="283">
        <f t="shared" si="10"/>
        <v>0</v>
      </c>
      <c r="H20" s="283">
        <f t="shared" si="11"/>
        <v>633</v>
      </c>
      <c r="I20" s="283">
        <f t="shared" si="12"/>
        <v>833</v>
      </c>
      <c r="J20" s="283">
        <f t="shared" si="13"/>
        <v>430</v>
      </c>
      <c r="K20" s="283">
        <f t="shared" si="14"/>
        <v>0</v>
      </c>
      <c r="L20" s="283">
        <f t="shared" si="15"/>
        <v>1868</v>
      </c>
      <c r="M20" s="283">
        <f t="shared" si="16"/>
        <v>0</v>
      </c>
      <c r="N20" s="283">
        <f t="shared" si="1"/>
        <v>0</v>
      </c>
      <c r="O20" s="283">
        <f t="shared" si="17"/>
        <v>304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703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831</v>
      </c>
      <c r="AM20" s="286" t="s">
        <v>831</v>
      </c>
      <c r="AN20" s="286" t="s">
        <v>831</v>
      </c>
      <c r="AO20" s="286" t="s">
        <v>831</v>
      </c>
      <c r="AP20" s="286" t="s">
        <v>831</v>
      </c>
      <c r="AQ20" s="286" t="s">
        <v>831</v>
      </c>
      <c r="AR20" s="286" t="s">
        <v>831</v>
      </c>
      <c r="AS20" s="286" t="s">
        <v>831</v>
      </c>
      <c r="AT20" s="283">
        <v>0</v>
      </c>
      <c r="AU20" s="283">
        <v>0</v>
      </c>
      <c r="AV20" s="283">
        <f>施設資源化量内訳!D20</f>
        <v>4421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587</v>
      </c>
      <c r="BA20" s="283">
        <f>施設資源化量内訳!I20</f>
        <v>833</v>
      </c>
      <c r="BB20" s="283">
        <f>施設資源化量内訳!J20</f>
        <v>430</v>
      </c>
      <c r="BC20" s="283">
        <f>施設資源化量内訳!K20</f>
        <v>0</v>
      </c>
      <c r="BD20" s="283">
        <f>施設資源化量内訳!L20</f>
        <v>1868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703</v>
      </c>
      <c r="BR20" s="283">
        <f t="shared" si="5"/>
        <v>5559</v>
      </c>
      <c r="BS20" s="283">
        <v>5173</v>
      </c>
      <c r="BT20" s="283">
        <v>36</v>
      </c>
      <c r="BU20" s="283">
        <v>0</v>
      </c>
      <c r="BV20" s="283">
        <v>46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304</v>
      </c>
      <c r="CD20" s="286" t="s">
        <v>831</v>
      </c>
      <c r="CE20" s="286" t="s">
        <v>831</v>
      </c>
      <c r="CF20" s="286" t="s">
        <v>831</v>
      </c>
      <c r="CG20" s="286" t="s">
        <v>831</v>
      </c>
      <c r="CH20" s="286" t="s">
        <v>831</v>
      </c>
      <c r="CI20" s="286" t="s">
        <v>831</v>
      </c>
      <c r="CJ20" s="286" t="s">
        <v>831</v>
      </c>
      <c r="CK20" s="286" t="s">
        <v>831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3316</v>
      </c>
      <c r="E21" s="283">
        <f t="shared" si="8"/>
        <v>431</v>
      </c>
      <c r="F21" s="283">
        <f t="shared" si="9"/>
        <v>4</v>
      </c>
      <c r="G21" s="283">
        <f t="shared" si="10"/>
        <v>299</v>
      </c>
      <c r="H21" s="283">
        <f t="shared" si="11"/>
        <v>441</v>
      </c>
      <c r="I21" s="283">
        <f t="shared" si="12"/>
        <v>680</v>
      </c>
      <c r="J21" s="283">
        <f t="shared" si="13"/>
        <v>300</v>
      </c>
      <c r="K21" s="283">
        <f t="shared" si="14"/>
        <v>0</v>
      </c>
      <c r="L21" s="283">
        <f t="shared" si="15"/>
        <v>584</v>
      </c>
      <c r="M21" s="283">
        <f t="shared" si="16"/>
        <v>0</v>
      </c>
      <c r="N21" s="283">
        <f t="shared" si="1"/>
        <v>0</v>
      </c>
      <c r="O21" s="283">
        <f t="shared" si="17"/>
        <v>543</v>
      </c>
      <c r="P21" s="283">
        <f t="shared" si="18"/>
        <v>22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12</v>
      </c>
      <c r="Z21" s="283">
        <f t="shared" si="3"/>
        <v>855</v>
      </c>
      <c r="AA21" s="283">
        <v>123</v>
      </c>
      <c r="AB21" s="283">
        <v>4</v>
      </c>
      <c r="AC21" s="283">
        <v>205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523</v>
      </c>
      <c r="AL21" s="286" t="s">
        <v>831</v>
      </c>
      <c r="AM21" s="286" t="s">
        <v>831</v>
      </c>
      <c r="AN21" s="286" t="s">
        <v>831</v>
      </c>
      <c r="AO21" s="286" t="s">
        <v>831</v>
      </c>
      <c r="AP21" s="286" t="s">
        <v>831</v>
      </c>
      <c r="AQ21" s="286" t="s">
        <v>831</v>
      </c>
      <c r="AR21" s="286" t="s">
        <v>831</v>
      </c>
      <c r="AS21" s="286" t="s">
        <v>831</v>
      </c>
      <c r="AT21" s="283">
        <v>0</v>
      </c>
      <c r="AU21" s="283">
        <v>0</v>
      </c>
      <c r="AV21" s="283">
        <f>施設資源化量内訳!D21</f>
        <v>2024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426</v>
      </c>
      <c r="BA21" s="283">
        <f>施設資源化量内訳!I21</f>
        <v>680</v>
      </c>
      <c r="BB21" s="283">
        <f>施設資源化量内訳!J21</f>
        <v>300</v>
      </c>
      <c r="BC21" s="283">
        <f>施設資源化量内訳!K21</f>
        <v>0</v>
      </c>
      <c r="BD21" s="283">
        <f>施設資源化量内訳!L21</f>
        <v>584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22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12</v>
      </c>
      <c r="BR21" s="283">
        <f t="shared" si="5"/>
        <v>437</v>
      </c>
      <c r="BS21" s="283">
        <v>308</v>
      </c>
      <c r="BT21" s="283">
        <v>0</v>
      </c>
      <c r="BU21" s="283">
        <v>94</v>
      </c>
      <c r="BV21" s="283">
        <v>15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20</v>
      </c>
      <c r="CD21" s="286" t="s">
        <v>831</v>
      </c>
      <c r="CE21" s="286" t="s">
        <v>831</v>
      </c>
      <c r="CF21" s="286" t="s">
        <v>831</v>
      </c>
      <c r="CG21" s="286" t="s">
        <v>831</v>
      </c>
      <c r="CH21" s="286" t="s">
        <v>831</v>
      </c>
      <c r="CI21" s="286" t="s">
        <v>831</v>
      </c>
      <c r="CJ21" s="286" t="s">
        <v>831</v>
      </c>
      <c r="CK21" s="286" t="s">
        <v>831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4863</v>
      </c>
      <c r="E22" s="283">
        <f t="shared" si="8"/>
        <v>2279</v>
      </c>
      <c r="F22" s="283">
        <f t="shared" si="9"/>
        <v>10</v>
      </c>
      <c r="G22" s="283">
        <f t="shared" si="10"/>
        <v>0</v>
      </c>
      <c r="H22" s="283">
        <f t="shared" si="11"/>
        <v>616</v>
      </c>
      <c r="I22" s="283">
        <f t="shared" si="12"/>
        <v>477</v>
      </c>
      <c r="J22" s="283">
        <f t="shared" si="13"/>
        <v>313</v>
      </c>
      <c r="K22" s="283">
        <f t="shared" si="14"/>
        <v>0</v>
      </c>
      <c r="L22" s="283">
        <f t="shared" si="15"/>
        <v>672</v>
      </c>
      <c r="M22" s="283">
        <f t="shared" si="16"/>
        <v>0</v>
      </c>
      <c r="N22" s="283">
        <f t="shared" si="1"/>
        <v>189</v>
      </c>
      <c r="O22" s="283">
        <f t="shared" si="17"/>
        <v>189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118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831</v>
      </c>
      <c r="AM22" s="286" t="s">
        <v>831</v>
      </c>
      <c r="AN22" s="286" t="s">
        <v>831</v>
      </c>
      <c r="AO22" s="286" t="s">
        <v>831</v>
      </c>
      <c r="AP22" s="286" t="s">
        <v>831</v>
      </c>
      <c r="AQ22" s="286" t="s">
        <v>831</v>
      </c>
      <c r="AR22" s="286" t="s">
        <v>831</v>
      </c>
      <c r="AS22" s="286" t="s">
        <v>831</v>
      </c>
      <c r="AT22" s="283">
        <v>0</v>
      </c>
      <c r="AU22" s="283">
        <v>0</v>
      </c>
      <c r="AV22" s="283">
        <f>施設資源化量内訳!D22</f>
        <v>2205</v>
      </c>
      <c r="AW22" s="283">
        <f>施設資源化量内訳!E22</f>
        <v>0</v>
      </c>
      <c r="AX22" s="283">
        <f>施設資源化量内訳!F22</f>
        <v>9</v>
      </c>
      <c r="AY22" s="283">
        <f>施設資源化量内訳!G22</f>
        <v>0</v>
      </c>
      <c r="AZ22" s="283">
        <f>施設資源化量内訳!H22</f>
        <v>616</v>
      </c>
      <c r="BA22" s="283">
        <f>施設資源化量内訳!I22</f>
        <v>477</v>
      </c>
      <c r="BB22" s="283">
        <f>施設資源化量内訳!J22</f>
        <v>313</v>
      </c>
      <c r="BC22" s="283">
        <f>施設資源化量内訳!K22</f>
        <v>0</v>
      </c>
      <c r="BD22" s="283">
        <f>施設資源化量内訳!L22</f>
        <v>672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118</v>
      </c>
      <c r="BR22" s="283">
        <f t="shared" si="5"/>
        <v>2658</v>
      </c>
      <c r="BS22" s="283">
        <v>2279</v>
      </c>
      <c r="BT22" s="283">
        <v>1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189</v>
      </c>
      <c r="CC22" s="283">
        <v>189</v>
      </c>
      <c r="CD22" s="286" t="s">
        <v>831</v>
      </c>
      <c r="CE22" s="286" t="s">
        <v>831</v>
      </c>
      <c r="CF22" s="286" t="s">
        <v>831</v>
      </c>
      <c r="CG22" s="286" t="s">
        <v>831</v>
      </c>
      <c r="CH22" s="286" t="s">
        <v>831</v>
      </c>
      <c r="CI22" s="286" t="s">
        <v>831</v>
      </c>
      <c r="CJ22" s="286" t="s">
        <v>831</v>
      </c>
      <c r="CK22" s="286" t="s">
        <v>831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13901</v>
      </c>
      <c r="E23" s="283">
        <f t="shared" si="8"/>
        <v>5722</v>
      </c>
      <c r="F23" s="283">
        <f t="shared" si="9"/>
        <v>7</v>
      </c>
      <c r="G23" s="283">
        <f t="shared" si="10"/>
        <v>2075</v>
      </c>
      <c r="H23" s="283">
        <f t="shared" si="11"/>
        <v>856</v>
      </c>
      <c r="I23" s="283">
        <f t="shared" si="12"/>
        <v>472</v>
      </c>
      <c r="J23" s="283">
        <f t="shared" si="13"/>
        <v>209</v>
      </c>
      <c r="K23" s="283">
        <f t="shared" si="14"/>
        <v>0</v>
      </c>
      <c r="L23" s="283">
        <f t="shared" si="15"/>
        <v>3739</v>
      </c>
      <c r="M23" s="283">
        <f t="shared" si="16"/>
        <v>0</v>
      </c>
      <c r="N23" s="283">
        <f t="shared" si="1"/>
        <v>0</v>
      </c>
      <c r="O23" s="283">
        <f t="shared" si="17"/>
        <v>590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231</v>
      </c>
      <c r="Z23" s="283">
        <f t="shared" si="3"/>
        <v>4076</v>
      </c>
      <c r="AA23" s="283">
        <v>2388</v>
      </c>
      <c r="AB23" s="283">
        <v>0</v>
      </c>
      <c r="AC23" s="283">
        <v>1277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411</v>
      </c>
      <c r="AL23" s="286" t="s">
        <v>831</v>
      </c>
      <c r="AM23" s="286" t="s">
        <v>831</v>
      </c>
      <c r="AN23" s="286" t="s">
        <v>831</v>
      </c>
      <c r="AO23" s="286" t="s">
        <v>831</v>
      </c>
      <c r="AP23" s="286" t="s">
        <v>831</v>
      </c>
      <c r="AQ23" s="286" t="s">
        <v>831</v>
      </c>
      <c r="AR23" s="286" t="s">
        <v>831</v>
      </c>
      <c r="AS23" s="286" t="s">
        <v>831</v>
      </c>
      <c r="AT23" s="283">
        <v>0</v>
      </c>
      <c r="AU23" s="283">
        <v>0</v>
      </c>
      <c r="AV23" s="283">
        <f>施設資源化量内訳!D23</f>
        <v>5347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696</v>
      </c>
      <c r="BA23" s="283">
        <f>施設資源化量内訳!I23</f>
        <v>472</v>
      </c>
      <c r="BB23" s="283">
        <f>施設資源化量内訳!J23</f>
        <v>209</v>
      </c>
      <c r="BC23" s="283">
        <f>施設資源化量内訳!K23</f>
        <v>0</v>
      </c>
      <c r="BD23" s="283">
        <f>施設資源化量内訳!L23</f>
        <v>3739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231</v>
      </c>
      <c r="BR23" s="283">
        <f t="shared" si="5"/>
        <v>4478</v>
      </c>
      <c r="BS23" s="283">
        <v>3334</v>
      </c>
      <c r="BT23" s="283">
        <v>7</v>
      </c>
      <c r="BU23" s="283">
        <v>798</v>
      </c>
      <c r="BV23" s="283">
        <v>160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179</v>
      </c>
      <c r="CD23" s="286" t="s">
        <v>831</v>
      </c>
      <c r="CE23" s="286" t="s">
        <v>831</v>
      </c>
      <c r="CF23" s="286" t="s">
        <v>831</v>
      </c>
      <c r="CG23" s="286" t="s">
        <v>831</v>
      </c>
      <c r="CH23" s="286" t="s">
        <v>831</v>
      </c>
      <c r="CI23" s="286" t="s">
        <v>831</v>
      </c>
      <c r="CJ23" s="286" t="s">
        <v>831</v>
      </c>
      <c r="CK23" s="286" t="s">
        <v>831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6084</v>
      </c>
      <c r="E24" s="283">
        <f t="shared" si="8"/>
        <v>3155</v>
      </c>
      <c r="F24" s="283">
        <f t="shared" si="9"/>
        <v>7</v>
      </c>
      <c r="G24" s="283">
        <f t="shared" si="10"/>
        <v>0</v>
      </c>
      <c r="H24" s="283">
        <f t="shared" si="11"/>
        <v>800</v>
      </c>
      <c r="I24" s="283">
        <f t="shared" si="12"/>
        <v>655</v>
      </c>
      <c r="J24" s="283">
        <f t="shared" si="13"/>
        <v>230</v>
      </c>
      <c r="K24" s="283">
        <f t="shared" si="14"/>
        <v>0</v>
      </c>
      <c r="L24" s="283">
        <f t="shared" si="15"/>
        <v>721</v>
      </c>
      <c r="M24" s="283">
        <f t="shared" si="16"/>
        <v>0</v>
      </c>
      <c r="N24" s="283">
        <f t="shared" si="1"/>
        <v>0</v>
      </c>
      <c r="O24" s="283">
        <f t="shared" si="17"/>
        <v>415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101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831</v>
      </c>
      <c r="AM24" s="286" t="s">
        <v>831</v>
      </c>
      <c r="AN24" s="286" t="s">
        <v>831</v>
      </c>
      <c r="AO24" s="286" t="s">
        <v>831</v>
      </c>
      <c r="AP24" s="286" t="s">
        <v>831</v>
      </c>
      <c r="AQ24" s="286" t="s">
        <v>831</v>
      </c>
      <c r="AR24" s="286" t="s">
        <v>831</v>
      </c>
      <c r="AS24" s="286" t="s">
        <v>831</v>
      </c>
      <c r="AT24" s="283">
        <v>0</v>
      </c>
      <c r="AU24" s="283">
        <v>0</v>
      </c>
      <c r="AV24" s="283">
        <f>施設資源化量内訳!D24</f>
        <v>3401</v>
      </c>
      <c r="AW24" s="283">
        <f>施設資源化量内訳!E24</f>
        <v>762</v>
      </c>
      <c r="AX24" s="283">
        <f>施設資源化量内訳!F24</f>
        <v>7</v>
      </c>
      <c r="AY24" s="283">
        <f>施設資源化量内訳!G24</f>
        <v>0</v>
      </c>
      <c r="AZ24" s="283">
        <f>施設資源化量内訳!H24</f>
        <v>760</v>
      </c>
      <c r="BA24" s="283">
        <f>施設資源化量内訳!I24</f>
        <v>655</v>
      </c>
      <c r="BB24" s="283">
        <f>施設資源化量内訳!J24</f>
        <v>230</v>
      </c>
      <c r="BC24" s="283">
        <f>施設資源化量内訳!K24</f>
        <v>0</v>
      </c>
      <c r="BD24" s="283">
        <f>施設資源化量内訳!L24</f>
        <v>721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165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101</v>
      </c>
      <c r="BR24" s="283">
        <f t="shared" si="5"/>
        <v>2683</v>
      </c>
      <c r="BS24" s="283">
        <v>2393</v>
      </c>
      <c r="BT24" s="283">
        <v>0</v>
      </c>
      <c r="BU24" s="283">
        <v>0</v>
      </c>
      <c r="BV24" s="283">
        <v>40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250</v>
      </c>
      <c r="CD24" s="286" t="s">
        <v>831</v>
      </c>
      <c r="CE24" s="286" t="s">
        <v>831</v>
      </c>
      <c r="CF24" s="286" t="s">
        <v>831</v>
      </c>
      <c r="CG24" s="286" t="s">
        <v>831</v>
      </c>
      <c r="CH24" s="286" t="s">
        <v>831</v>
      </c>
      <c r="CI24" s="286" t="s">
        <v>831</v>
      </c>
      <c r="CJ24" s="286" t="s">
        <v>831</v>
      </c>
      <c r="CK24" s="286" t="s">
        <v>831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4863</v>
      </c>
      <c r="E25" s="283">
        <f t="shared" si="8"/>
        <v>2804</v>
      </c>
      <c r="F25" s="283">
        <f t="shared" si="9"/>
        <v>3</v>
      </c>
      <c r="G25" s="283">
        <f t="shared" si="10"/>
        <v>47</v>
      </c>
      <c r="H25" s="283">
        <f t="shared" si="11"/>
        <v>340</v>
      </c>
      <c r="I25" s="283">
        <f t="shared" si="12"/>
        <v>536</v>
      </c>
      <c r="J25" s="283">
        <f t="shared" si="13"/>
        <v>300</v>
      </c>
      <c r="K25" s="283">
        <f t="shared" si="14"/>
        <v>0</v>
      </c>
      <c r="L25" s="283">
        <f t="shared" si="15"/>
        <v>754</v>
      </c>
      <c r="M25" s="283">
        <f t="shared" si="16"/>
        <v>0</v>
      </c>
      <c r="N25" s="283">
        <f t="shared" si="1"/>
        <v>0</v>
      </c>
      <c r="O25" s="283">
        <f t="shared" si="17"/>
        <v>37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42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831</v>
      </c>
      <c r="AM25" s="286" t="s">
        <v>831</v>
      </c>
      <c r="AN25" s="286" t="s">
        <v>831</v>
      </c>
      <c r="AO25" s="286" t="s">
        <v>831</v>
      </c>
      <c r="AP25" s="286" t="s">
        <v>831</v>
      </c>
      <c r="AQ25" s="286" t="s">
        <v>831</v>
      </c>
      <c r="AR25" s="286" t="s">
        <v>831</v>
      </c>
      <c r="AS25" s="286" t="s">
        <v>831</v>
      </c>
      <c r="AT25" s="283">
        <v>0</v>
      </c>
      <c r="AU25" s="283">
        <v>0</v>
      </c>
      <c r="AV25" s="283">
        <f>施設資源化量内訳!D25</f>
        <v>3340</v>
      </c>
      <c r="AW25" s="283">
        <f>施設資源化量内訳!E25</f>
        <v>1320</v>
      </c>
      <c r="AX25" s="283">
        <f>施設資源化量内訳!F25</f>
        <v>1</v>
      </c>
      <c r="AY25" s="283">
        <f>施設資源化量内訳!G25</f>
        <v>47</v>
      </c>
      <c r="AZ25" s="283">
        <f>施設資源化量内訳!H25</f>
        <v>340</v>
      </c>
      <c r="BA25" s="283">
        <f>施設資源化量内訳!I25</f>
        <v>536</v>
      </c>
      <c r="BB25" s="283">
        <f>施設資源化量内訳!J25</f>
        <v>300</v>
      </c>
      <c r="BC25" s="283">
        <f>施設資源化量内訳!K25</f>
        <v>0</v>
      </c>
      <c r="BD25" s="283">
        <f>施設資源化量内訳!L25</f>
        <v>754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42</v>
      </c>
      <c r="BR25" s="283">
        <f t="shared" si="5"/>
        <v>1523</v>
      </c>
      <c r="BS25" s="283">
        <v>1484</v>
      </c>
      <c r="BT25" s="283">
        <v>2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37</v>
      </c>
      <c r="CD25" s="286" t="s">
        <v>831</v>
      </c>
      <c r="CE25" s="286" t="s">
        <v>831</v>
      </c>
      <c r="CF25" s="286" t="s">
        <v>831</v>
      </c>
      <c r="CG25" s="286" t="s">
        <v>831</v>
      </c>
      <c r="CH25" s="286" t="s">
        <v>831</v>
      </c>
      <c r="CI25" s="286" t="s">
        <v>831</v>
      </c>
      <c r="CJ25" s="286" t="s">
        <v>831</v>
      </c>
      <c r="CK25" s="286" t="s">
        <v>831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4355</v>
      </c>
      <c r="E26" s="283">
        <f t="shared" si="8"/>
        <v>1708</v>
      </c>
      <c r="F26" s="283">
        <f t="shared" si="9"/>
        <v>9</v>
      </c>
      <c r="G26" s="283">
        <f t="shared" si="10"/>
        <v>8</v>
      </c>
      <c r="H26" s="283">
        <f t="shared" si="11"/>
        <v>431</v>
      </c>
      <c r="I26" s="283">
        <f t="shared" si="12"/>
        <v>464</v>
      </c>
      <c r="J26" s="283">
        <f t="shared" si="13"/>
        <v>124</v>
      </c>
      <c r="K26" s="283">
        <f t="shared" si="14"/>
        <v>0</v>
      </c>
      <c r="L26" s="283">
        <f t="shared" si="15"/>
        <v>1087</v>
      </c>
      <c r="M26" s="283">
        <f t="shared" si="16"/>
        <v>0</v>
      </c>
      <c r="N26" s="283">
        <f t="shared" si="1"/>
        <v>0</v>
      </c>
      <c r="O26" s="283">
        <f t="shared" si="17"/>
        <v>112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412</v>
      </c>
      <c r="Z26" s="283">
        <f t="shared" si="3"/>
        <v>417</v>
      </c>
      <c r="AA26" s="283">
        <v>0</v>
      </c>
      <c r="AB26" s="283">
        <v>5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831</v>
      </c>
      <c r="AM26" s="286" t="s">
        <v>831</v>
      </c>
      <c r="AN26" s="286" t="s">
        <v>831</v>
      </c>
      <c r="AO26" s="286" t="s">
        <v>831</v>
      </c>
      <c r="AP26" s="286" t="s">
        <v>831</v>
      </c>
      <c r="AQ26" s="286" t="s">
        <v>831</v>
      </c>
      <c r="AR26" s="286" t="s">
        <v>831</v>
      </c>
      <c r="AS26" s="286" t="s">
        <v>831</v>
      </c>
      <c r="AT26" s="283">
        <v>0</v>
      </c>
      <c r="AU26" s="283">
        <v>412</v>
      </c>
      <c r="AV26" s="283">
        <f>施設資源化量内訳!D26</f>
        <v>2041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366</v>
      </c>
      <c r="BA26" s="283">
        <f>施設資源化量内訳!I26</f>
        <v>464</v>
      </c>
      <c r="BB26" s="283">
        <f>施設資源化量内訳!J26</f>
        <v>124</v>
      </c>
      <c r="BC26" s="283">
        <f>施設資源化量内訳!K26</f>
        <v>0</v>
      </c>
      <c r="BD26" s="283">
        <f>施設資源化量内訳!L26</f>
        <v>1087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1897</v>
      </c>
      <c r="BS26" s="283">
        <v>1708</v>
      </c>
      <c r="BT26" s="283">
        <v>4</v>
      </c>
      <c r="BU26" s="283">
        <v>8</v>
      </c>
      <c r="BV26" s="283">
        <v>65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112</v>
      </c>
      <c r="CD26" s="286" t="s">
        <v>831</v>
      </c>
      <c r="CE26" s="286" t="s">
        <v>831</v>
      </c>
      <c r="CF26" s="286" t="s">
        <v>831</v>
      </c>
      <c r="CG26" s="286" t="s">
        <v>831</v>
      </c>
      <c r="CH26" s="286" t="s">
        <v>831</v>
      </c>
      <c r="CI26" s="286" t="s">
        <v>831</v>
      </c>
      <c r="CJ26" s="286" t="s">
        <v>831</v>
      </c>
      <c r="CK26" s="286" t="s">
        <v>831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6744</v>
      </c>
      <c r="E27" s="283">
        <f t="shared" si="8"/>
        <v>4969</v>
      </c>
      <c r="F27" s="283">
        <f t="shared" si="9"/>
        <v>4</v>
      </c>
      <c r="G27" s="283">
        <f t="shared" si="10"/>
        <v>5</v>
      </c>
      <c r="H27" s="283">
        <f t="shared" si="11"/>
        <v>630</v>
      </c>
      <c r="I27" s="283">
        <f t="shared" si="12"/>
        <v>305</v>
      </c>
      <c r="J27" s="283">
        <f t="shared" si="13"/>
        <v>0</v>
      </c>
      <c r="K27" s="283">
        <f t="shared" si="14"/>
        <v>280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487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64</v>
      </c>
      <c r="Z27" s="283">
        <f t="shared" si="3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831</v>
      </c>
      <c r="AM27" s="286" t="s">
        <v>831</v>
      </c>
      <c r="AN27" s="286" t="s">
        <v>831</v>
      </c>
      <c r="AO27" s="286" t="s">
        <v>831</v>
      </c>
      <c r="AP27" s="286" t="s">
        <v>831</v>
      </c>
      <c r="AQ27" s="286" t="s">
        <v>831</v>
      </c>
      <c r="AR27" s="286" t="s">
        <v>831</v>
      </c>
      <c r="AS27" s="286" t="s">
        <v>831</v>
      </c>
      <c r="AT27" s="283">
        <v>0</v>
      </c>
      <c r="AU27" s="283">
        <v>0</v>
      </c>
      <c r="AV27" s="283">
        <f>施設資源化量内訳!D27</f>
        <v>3083</v>
      </c>
      <c r="AW27" s="283">
        <f>施設資源化量内訳!E27</f>
        <v>1578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630</v>
      </c>
      <c r="BA27" s="283">
        <f>施設資源化量内訳!I27</f>
        <v>305</v>
      </c>
      <c r="BB27" s="283">
        <f>施設資源化量内訳!J27</f>
        <v>0</v>
      </c>
      <c r="BC27" s="283">
        <f>施設資源化量内訳!K27</f>
        <v>280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226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64</v>
      </c>
      <c r="BR27" s="283">
        <f t="shared" si="5"/>
        <v>3661</v>
      </c>
      <c r="BS27" s="283">
        <v>3391</v>
      </c>
      <c r="BT27" s="283">
        <v>4</v>
      </c>
      <c r="BU27" s="283">
        <v>5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261</v>
      </c>
      <c r="CD27" s="286" t="s">
        <v>831</v>
      </c>
      <c r="CE27" s="286" t="s">
        <v>831</v>
      </c>
      <c r="CF27" s="286" t="s">
        <v>831</v>
      </c>
      <c r="CG27" s="286" t="s">
        <v>831</v>
      </c>
      <c r="CH27" s="286" t="s">
        <v>831</v>
      </c>
      <c r="CI27" s="286" t="s">
        <v>831</v>
      </c>
      <c r="CJ27" s="286" t="s">
        <v>831</v>
      </c>
      <c r="CK27" s="286" t="s">
        <v>831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5310</v>
      </c>
      <c r="E28" s="283">
        <f t="shared" si="8"/>
        <v>3127</v>
      </c>
      <c r="F28" s="283">
        <f t="shared" si="9"/>
        <v>8</v>
      </c>
      <c r="G28" s="283">
        <f t="shared" si="10"/>
        <v>0</v>
      </c>
      <c r="H28" s="283">
        <f t="shared" si="11"/>
        <v>1061</v>
      </c>
      <c r="I28" s="283">
        <f t="shared" si="12"/>
        <v>667</v>
      </c>
      <c r="J28" s="283">
        <f t="shared" si="13"/>
        <v>255</v>
      </c>
      <c r="K28" s="283">
        <f t="shared" si="14"/>
        <v>0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164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28</v>
      </c>
      <c r="Z28" s="283">
        <f t="shared" si="3"/>
        <v>190</v>
      </c>
      <c r="AA28" s="283">
        <v>190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831</v>
      </c>
      <c r="AM28" s="286" t="s">
        <v>831</v>
      </c>
      <c r="AN28" s="286" t="s">
        <v>831</v>
      </c>
      <c r="AO28" s="286" t="s">
        <v>831</v>
      </c>
      <c r="AP28" s="286" t="s">
        <v>831</v>
      </c>
      <c r="AQ28" s="286" t="s">
        <v>831</v>
      </c>
      <c r="AR28" s="286" t="s">
        <v>831</v>
      </c>
      <c r="AS28" s="286" t="s">
        <v>831</v>
      </c>
      <c r="AT28" s="283">
        <v>0</v>
      </c>
      <c r="AU28" s="283">
        <v>0</v>
      </c>
      <c r="AV28" s="283">
        <f>施設資源化量内訳!D28</f>
        <v>2011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1061</v>
      </c>
      <c r="BA28" s="283">
        <f>施設資源化量内訳!I28</f>
        <v>667</v>
      </c>
      <c r="BB28" s="283">
        <f>施設資源化量内訳!J28</f>
        <v>255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28</v>
      </c>
      <c r="BR28" s="283">
        <f t="shared" si="5"/>
        <v>3109</v>
      </c>
      <c r="BS28" s="283">
        <v>2937</v>
      </c>
      <c r="BT28" s="283">
        <v>8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164</v>
      </c>
      <c r="CD28" s="286" t="s">
        <v>831</v>
      </c>
      <c r="CE28" s="286" t="s">
        <v>831</v>
      </c>
      <c r="CF28" s="286" t="s">
        <v>831</v>
      </c>
      <c r="CG28" s="286" t="s">
        <v>831</v>
      </c>
      <c r="CH28" s="286" t="s">
        <v>831</v>
      </c>
      <c r="CI28" s="286" t="s">
        <v>831</v>
      </c>
      <c r="CJ28" s="286" t="s">
        <v>831</v>
      </c>
      <c r="CK28" s="286" t="s">
        <v>831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1686</v>
      </c>
      <c r="E29" s="283">
        <f t="shared" si="8"/>
        <v>948</v>
      </c>
      <c r="F29" s="283">
        <f t="shared" si="9"/>
        <v>6</v>
      </c>
      <c r="G29" s="283">
        <f t="shared" si="10"/>
        <v>0</v>
      </c>
      <c r="H29" s="283">
        <f t="shared" si="11"/>
        <v>422</v>
      </c>
      <c r="I29" s="283">
        <f t="shared" si="12"/>
        <v>249</v>
      </c>
      <c r="J29" s="283">
        <f t="shared" si="13"/>
        <v>39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22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0</v>
      </c>
      <c r="Z29" s="283">
        <f t="shared" si="3"/>
        <v>95</v>
      </c>
      <c r="AA29" s="283">
        <v>89</v>
      </c>
      <c r="AB29" s="283">
        <v>6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831</v>
      </c>
      <c r="AM29" s="286" t="s">
        <v>831</v>
      </c>
      <c r="AN29" s="286" t="s">
        <v>831</v>
      </c>
      <c r="AO29" s="286" t="s">
        <v>831</v>
      </c>
      <c r="AP29" s="286" t="s">
        <v>831</v>
      </c>
      <c r="AQ29" s="286" t="s">
        <v>831</v>
      </c>
      <c r="AR29" s="286" t="s">
        <v>831</v>
      </c>
      <c r="AS29" s="286" t="s">
        <v>831</v>
      </c>
      <c r="AT29" s="283">
        <v>0</v>
      </c>
      <c r="AU29" s="283">
        <v>0</v>
      </c>
      <c r="AV29" s="283">
        <f>施設資源化量内訳!D29</f>
        <v>689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401</v>
      </c>
      <c r="BA29" s="283">
        <f>施設資源化量内訳!I29</f>
        <v>249</v>
      </c>
      <c r="BB29" s="283">
        <f>施設資源化量内訳!J29</f>
        <v>39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902</v>
      </c>
      <c r="BS29" s="283">
        <v>859</v>
      </c>
      <c r="BT29" s="283">
        <v>0</v>
      </c>
      <c r="BU29" s="283">
        <v>0</v>
      </c>
      <c r="BV29" s="283">
        <v>21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22</v>
      </c>
      <c r="CD29" s="286" t="s">
        <v>831</v>
      </c>
      <c r="CE29" s="286" t="s">
        <v>831</v>
      </c>
      <c r="CF29" s="286" t="s">
        <v>831</v>
      </c>
      <c r="CG29" s="286" t="s">
        <v>831</v>
      </c>
      <c r="CH29" s="286" t="s">
        <v>831</v>
      </c>
      <c r="CI29" s="286" t="s">
        <v>831</v>
      </c>
      <c r="CJ29" s="286" t="s">
        <v>831</v>
      </c>
      <c r="CK29" s="286" t="s">
        <v>831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2573</v>
      </c>
      <c r="E30" s="283">
        <f t="shared" si="8"/>
        <v>1511</v>
      </c>
      <c r="F30" s="283">
        <f t="shared" si="9"/>
        <v>0</v>
      </c>
      <c r="G30" s="283">
        <f t="shared" si="10"/>
        <v>0</v>
      </c>
      <c r="H30" s="283">
        <f t="shared" si="11"/>
        <v>572</v>
      </c>
      <c r="I30" s="283">
        <f t="shared" si="12"/>
        <v>363</v>
      </c>
      <c r="J30" s="283">
        <f t="shared" si="13"/>
        <v>38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89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831</v>
      </c>
      <c r="AM30" s="286" t="s">
        <v>831</v>
      </c>
      <c r="AN30" s="286" t="s">
        <v>831</v>
      </c>
      <c r="AO30" s="286" t="s">
        <v>831</v>
      </c>
      <c r="AP30" s="286" t="s">
        <v>831</v>
      </c>
      <c r="AQ30" s="286" t="s">
        <v>831</v>
      </c>
      <c r="AR30" s="286" t="s">
        <v>831</v>
      </c>
      <c r="AS30" s="286" t="s">
        <v>831</v>
      </c>
      <c r="AT30" s="283">
        <v>0</v>
      </c>
      <c r="AU30" s="283">
        <v>0</v>
      </c>
      <c r="AV30" s="283">
        <f>施設資源化量内訳!D30</f>
        <v>973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572</v>
      </c>
      <c r="BA30" s="283">
        <f>施設資源化量内訳!I30</f>
        <v>363</v>
      </c>
      <c r="BB30" s="283">
        <f>施設資源化量内訳!J30</f>
        <v>38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1600</v>
      </c>
      <c r="BS30" s="283">
        <v>1511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89</v>
      </c>
      <c r="CD30" s="286" t="s">
        <v>831</v>
      </c>
      <c r="CE30" s="286" t="s">
        <v>831</v>
      </c>
      <c r="CF30" s="286" t="s">
        <v>831</v>
      </c>
      <c r="CG30" s="286" t="s">
        <v>831</v>
      </c>
      <c r="CH30" s="286" t="s">
        <v>831</v>
      </c>
      <c r="CI30" s="286" t="s">
        <v>831</v>
      </c>
      <c r="CJ30" s="286" t="s">
        <v>831</v>
      </c>
      <c r="CK30" s="286" t="s">
        <v>831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4737</v>
      </c>
      <c r="E31" s="283">
        <f t="shared" si="8"/>
        <v>2210</v>
      </c>
      <c r="F31" s="283">
        <f t="shared" si="9"/>
        <v>4</v>
      </c>
      <c r="G31" s="283">
        <f t="shared" si="10"/>
        <v>0</v>
      </c>
      <c r="H31" s="283">
        <f t="shared" si="11"/>
        <v>488</v>
      </c>
      <c r="I31" s="283">
        <f t="shared" si="12"/>
        <v>697</v>
      </c>
      <c r="J31" s="283">
        <f t="shared" si="13"/>
        <v>339</v>
      </c>
      <c r="K31" s="283">
        <f t="shared" si="14"/>
        <v>0</v>
      </c>
      <c r="L31" s="283">
        <f t="shared" si="15"/>
        <v>713</v>
      </c>
      <c r="M31" s="283">
        <f t="shared" si="16"/>
        <v>0</v>
      </c>
      <c r="N31" s="283">
        <f t="shared" si="1"/>
        <v>0</v>
      </c>
      <c r="O31" s="283">
        <f t="shared" si="17"/>
        <v>285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1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831</v>
      </c>
      <c r="AM31" s="286" t="s">
        <v>831</v>
      </c>
      <c r="AN31" s="286" t="s">
        <v>831</v>
      </c>
      <c r="AO31" s="286" t="s">
        <v>831</v>
      </c>
      <c r="AP31" s="286" t="s">
        <v>831</v>
      </c>
      <c r="AQ31" s="286" t="s">
        <v>831</v>
      </c>
      <c r="AR31" s="286" t="s">
        <v>831</v>
      </c>
      <c r="AS31" s="286" t="s">
        <v>831</v>
      </c>
      <c r="AT31" s="283">
        <v>0</v>
      </c>
      <c r="AU31" s="283">
        <v>0</v>
      </c>
      <c r="AV31" s="283">
        <f>施設資源化量内訳!D31</f>
        <v>3278</v>
      </c>
      <c r="AW31" s="283">
        <f>施設資源化量内訳!E31</f>
        <v>854</v>
      </c>
      <c r="AX31" s="283">
        <f>施設資源化量内訳!F31</f>
        <v>1</v>
      </c>
      <c r="AY31" s="283">
        <f>施設資源化量内訳!G31</f>
        <v>0</v>
      </c>
      <c r="AZ31" s="283">
        <f>施設資源化量内訳!H31</f>
        <v>488</v>
      </c>
      <c r="BA31" s="283">
        <f>施設資源化量内訳!I31</f>
        <v>697</v>
      </c>
      <c r="BB31" s="283">
        <f>施設資源化量内訳!J31</f>
        <v>339</v>
      </c>
      <c r="BC31" s="283">
        <f>施設資源化量内訳!K31</f>
        <v>0</v>
      </c>
      <c r="BD31" s="283">
        <f>施設資源化量内訳!L31</f>
        <v>713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186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1459</v>
      </c>
      <c r="BS31" s="283">
        <v>1356</v>
      </c>
      <c r="BT31" s="283">
        <v>3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99</v>
      </c>
      <c r="CD31" s="286" t="s">
        <v>831</v>
      </c>
      <c r="CE31" s="286" t="s">
        <v>831</v>
      </c>
      <c r="CF31" s="286" t="s">
        <v>831</v>
      </c>
      <c r="CG31" s="286" t="s">
        <v>831</v>
      </c>
      <c r="CH31" s="286" t="s">
        <v>831</v>
      </c>
      <c r="CI31" s="286" t="s">
        <v>831</v>
      </c>
      <c r="CJ31" s="286" t="s">
        <v>831</v>
      </c>
      <c r="CK31" s="286" t="s">
        <v>831</v>
      </c>
      <c r="CL31" s="283">
        <v>1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3445</v>
      </c>
      <c r="E32" s="283">
        <f t="shared" si="8"/>
        <v>1789</v>
      </c>
      <c r="F32" s="283">
        <f t="shared" si="9"/>
        <v>1</v>
      </c>
      <c r="G32" s="283">
        <f t="shared" si="10"/>
        <v>365</v>
      </c>
      <c r="H32" s="283">
        <f t="shared" si="11"/>
        <v>240</v>
      </c>
      <c r="I32" s="283">
        <f t="shared" si="12"/>
        <v>409</v>
      </c>
      <c r="J32" s="283">
        <f t="shared" si="13"/>
        <v>263</v>
      </c>
      <c r="K32" s="283">
        <f t="shared" si="14"/>
        <v>14</v>
      </c>
      <c r="L32" s="283">
        <f t="shared" si="15"/>
        <v>0</v>
      </c>
      <c r="M32" s="283">
        <f t="shared" si="16"/>
        <v>0</v>
      </c>
      <c r="N32" s="283">
        <f t="shared" si="1"/>
        <v>0</v>
      </c>
      <c r="O32" s="283">
        <f t="shared" si="17"/>
        <v>329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35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831</v>
      </c>
      <c r="AM32" s="286" t="s">
        <v>831</v>
      </c>
      <c r="AN32" s="286" t="s">
        <v>831</v>
      </c>
      <c r="AO32" s="286" t="s">
        <v>831</v>
      </c>
      <c r="AP32" s="286" t="s">
        <v>831</v>
      </c>
      <c r="AQ32" s="286" t="s">
        <v>831</v>
      </c>
      <c r="AR32" s="286" t="s">
        <v>831</v>
      </c>
      <c r="AS32" s="286" t="s">
        <v>831</v>
      </c>
      <c r="AT32" s="283">
        <v>0</v>
      </c>
      <c r="AU32" s="283">
        <v>0</v>
      </c>
      <c r="AV32" s="283">
        <f>施設資源化量内訳!D32</f>
        <v>1945</v>
      </c>
      <c r="AW32" s="283">
        <f>施設資源化量内訳!E32</f>
        <v>836</v>
      </c>
      <c r="AX32" s="283">
        <f>施設資源化量内訳!F32</f>
        <v>0</v>
      </c>
      <c r="AY32" s="283">
        <f>施設資源化量内訳!G32</f>
        <v>14</v>
      </c>
      <c r="AZ32" s="283">
        <f>施設資源化量内訳!H32</f>
        <v>205</v>
      </c>
      <c r="BA32" s="283">
        <f>施設資源化量内訳!I32</f>
        <v>409</v>
      </c>
      <c r="BB32" s="283">
        <f>施設資源化量内訳!J32</f>
        <v>263</v>
      </c>
      <c r="BC32" s="283">
        <f>施設資源化量内訳!K32</f>
        <v>14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169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35</v>
      </c>
      <c r="BR32" s="283">
        <f t="shared" si="5"/>
        <v>1500</v>
      </c>
      <c r="BS32" s="283">
        <v>953</v>
      </c>
      <c r="BT32" s="283">
        <v>1</v>
      </c>
      <c r="BU32" s="283">
        <v>351</v>
      </c>
      <c r="BV32" s="283">
        <v>35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160</v>
      </c>
      <c r="CD32" s="286" t="s">
        <v>831</v>
      </c>
      <c r="CE32" s="286" t="s">
        <v>831</v>
      </c>
      <c r="CF32" s="286" t="s">
        <v>831</v>
      </c>
      <c r="CG32" s="286" t="s">
        <v>831</v>
      </c>
      <c r="CH32" s="286" t="s">
        <v>831</v>
      </c>
      <c r="CI32" s="286" t="s">
        <v>831</v>
      </c>
      <c r="CJ32" s="286" t="s">
        <v>831</v>
      </c>
      <c r="CK32" s="286" t="s">
        <v>831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2645</v>
      </c>
      <c r="E33" s="283">
        <f t="shared" si="8"/>
        <v>1483</v>
      </c>
      <c r="F33" s="283">
        <f t="shared" si="9"/>
        <v>0</v>
      </c>
      <c r="G33" s="283">
        <f t="shared" si="10"/>
        <v>0</v>
      </c>
      <c r="H33" s="283">
        <f t="shared" si="11"/>
        <v>230</v>
      </c>
      <c r="I33" s="283">
        <f t="shared" si="12"/>
        <v>102</v>
      </c>
      <c r="J33" s="283">
        <f t="shared" si="13"/>
        <v>139</v>
      </c>
      <c r="K33" s="283">
        <f t="shared" si="14"/>
        <v>0</v>
      </c>
      <c r="L33" s="283">
        <f t="shared" si="15"/>
        <v>343</v>
      </c>
      <c r="M33" s="283">
        <f t="shared" si="16"/>
        <v>0</v>
      </c>
      <c r="N33" s="283">
        <f t="shared" si="1"/>
        <v>0</v>
      </c>
      <c r="O33" s="283">
        <f t="shared" si="17"/>
        <v>113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235</v>
      </c>
      <c r="Z33" s="283">
        <f t="shared" si="3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831</v>
      </c>
      <c r="AM33" s="286" t="s">
        <v>831</v>
      </c>
      <c r="AN33" s="286" t="s">
        <v>831</v>
      </c>
      <c r="AO33" s="286" t="s">
        <v>831</v>
      </c>
      <c r="AP33" s="286" t="s">
        <v>831</v>
      </c>
      <c r="AQ33" s="286" t="s">
        <v>831</v>
      </c>
      <c r="AR33" s="286" t="s">
        <v>831</v>
      </c>
      <c r="AS33" s="286" t="s">
        <v>831</v>
      </c>
      <c r="AT33" s="283">
        <v>0</v>
      </c>
      <c r="AU33" s="283">
        <v>0</v>
      </c>
      <c r="AV33" s="283">
        <f>施設資源化量内訳!D33</f>
        <v>1049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230</v>
      </c>
      <c r="BA33" s="283">
        <f>施設資源化量内訳!I33</f>
        <v>102</v>
      </c>
      <c r="BB33" s="283">
        <f>施設資源化量内訳!J33</f>
        <v>139</v>
      </c>
      <c r="BC33" s="283">
        <f>施設資源化量内訳!K33</f>
        <v>0</v>
      </c>
      <c r="BD33" s="283">
        <f>施設資源化量内訳!L33</f>
        <v>343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235</v>
      </c>
      <c r="BR33" s="283">
        <f t="shared" si="5"/>
        <v>1596</v>
      </c>
      <c r="BS33" s="283">
        <v>1483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113</v>
      </c>
      <c r="CD33" s="286" t="s">
        <v>831</v>
      </c>
      <c r="CE33" s="286" t="s">
        <v>831</v>
      </c>
      <c r="CF33" s="286" t="s">
        <v>831</v>
      </c>
      <c r="CG33" s="286" t="s">
        <v>831</v>
      </c>
      <c r="CH33" s="286" t="s">
        <v>831</v>
      </c>
      <c r="CI33" s="286" t="s">
        <v>831</v>
      </c>
      <c r="CJ33" s="286" t="s">
        <v>831</v>
      </c>
      <c r="CK33" s="286" t="s">
        <v>831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1829</v>
      </c>
      <c r="E34" s="283">
        <f t="shared" si="8"/>
        <v>1058</v>
      </c>
      <c r="F34" s="283">
        <f t="shared" si="9"/>
        <v>0</v>
      </c>
      <c r="G34" s="283">
        <f t="shared" si="10"/>
        <v>0</v>
      </c>
      <c r="H34" s="283">
        <f t="shared" si="11"/>
        <v>382</v>
      </c>
      <c r="I34" s="283">
        <f t="shared" si="12"/>
        <v>213</v>
      </c>
      <c r="J34" s="283">
        <f t="shared" si="13"/>
        <v>88</v>
      </c>
      <c r="K34" s="283">
        <f t="shared" si="14"/>
        <v>0</v>
      </c>
      <c r="L34" s="283">
        <f t="shared" si="15"/>
        <v>0</v>
      </c>
      <c r="M34" s="283">
        <f t="shared" si="16"/>
        <v>0</v>
      </c>
      <c r="N34" s="283">
        <f t="shared" si="1"/>
        <v>0</v>
      </c>
      <c r="O34" s="283">
        <f t="shared" si="17"/>
        <v>85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3</v>
      </c>
      <c r="Z34" s="283">
        <f t="shared" si="3"/>
        <v>100</v>
      </c>
      <c r="AA34" s="283">
        <v>74</v>
      </c>
      <c r="AB34" s="283">
        <v>0</v>
      </c>
      <c r="AC34" s="283">
        <v>0</v>
      </c>
      <c r="AD34" s="283">
        <v>8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15</v>
      </c>
      <c r="AL34" s="286" t="s">
        <v>831</v>
      </c>
      <c r="AM34" s="286" t="s">
        <v>831</v>
      </c>
      <c r="AN34" s="286" t="s">
        <v>831</v>
      </c>
      <c r="AO34" s="286" t="s">
        <v>831</v>
      </c>
      <c r="AP34" s="286" t="s">
        <v>831</v>
      </c>
      <c r="AQ34" s="286" t="s">
        <v>831</v>
      </c>
      <c r="AR34" s="286" t="s">
        <v>831</v>
      </c>
      <c r="AS34" s="286" t="s">
        <v>831</v>
      </c>
      <c r="AT34" s="283">
        <v>0</v>
      </c>
      <c r="AU34" s="283">
        <v>3</v>
      </c>
      <c r="AV34" s="283">
        <f>施設資源化量内訳!D34</f>
        <v>651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350</v>
      </c>
      <c r="BA34" s="283">
        <f>施設資源化量内訳!I34</f>
        <v>213</v>
      </c>
      <c r="BB34" s="283">
        <f>施設資源化量内訳!J34</f>
        <v>88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1078</v>
      </c>
      <c r="BS34" s="283">
        <v>984</v>
      </c>
      <c r="BT34" s="283">
        <v>0</v>
      </c>
      <c r="BU34" s="283">
        <v>0</v>
      </c>
      <c r="BV34" s="283">
        <v>24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70</v>
      </c>
      <c r="CD34" s="286" t="s">
        <v>831</v>
      </c>
      <c r="CE34" s="286" t="s">
        <v>831</v>
      </c>
      <c r="CF34" s="286" t="s">
        <v>831</v>
      </c>
      <c r="CG34" s="286" t="s">
        <v>831</v>
      </c>
      <c r="CH34" s="286" t="s">
        <v>831</v>
      </c>
      <c r="CI34" s="286" t="s">
        <v>831</v>
      </c>
      <c r="CJ34" s="286" t="s">
        <v>831</v>
      </c>
      <c r="CK34" s="286" t="s">
        <v>831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15519</v>
      </c>
      <c r="E35" s="283">
        <f t="shared" si="8"/>
        <v>5658</v>
      </c>
      <c r="F35" s="283">
        <f t="shared" si="9"/>
        <v>143</v>
      </c>
      <c r="G35" s="283">
        <f t="shared" si="10"/>
        <v>1708</v>
      </c>
      <c r="H35" s="283">
        <f t="shared" si="11"/>
        <v>1861</v>
      </c>
      <c r="I35" s="283">
        <f t="shared" si="12"/>
        <v>1980</v>
      </c>
      <c r="J35" s="283">
        <f t="shared" si="13"/>
        <v>1043</v>
      </c>
      <c r="K35" s="283">
        <f t="shared" si="14"/>
        <v>0</v>
      </c>
      <c r="L35" s="283">
        <f t="shared" si="15"/>
        <v>2542</v>
      </c>
      <c r="M35" s="283">
        <f t="shared" si="16"/>
        <v>0</v>
      </c>
      <c r="N35" s="283">
        <f t="shared" si="1"/>
        <v>0</v>
      </c>
      <c r="O35" s="283">
        <f t="shared" si="17"/>
        <v>436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148</v>
      </c>
      <c r="Z35" s="283">
        <f t="shared" si="3"/>
        <v>324</v>
      </c>
      <c r="AA35" s="283">
        <v>66</v>
      </c>
      <c r="AB35" s="283">
        <v>0</v>
      </c>
      <c r="AC35" s="283">
        <v>69</v>
      </c>
      <c r="AD35" s="283">
        <v>28</v>
      </c>
      <c r="AE35" s="283">
        <v>12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1</v>
      </c>
      <c r="AL35" s="286" t="s">
        <v>831</v>
      </c>
      <c r="AM35" s="286" t="s">
        <v>831</v>
      </c>
      <c r="AN35" s="286" t="s">
        <v>831</v>
      </c>
      <c r="AO35" s="286" t="s">
        <v>831</v>
      </c>
      <c r="AP35" s="286" t="s">
        <v>831</v>
      </c>
      <c r="AQ35" s="286" t="s">
        <v>831</v>
      </c>
      <c r="AR35" s="286" t="s">
        <v>831</v>
      </c>
      <c r="AS35" s="286" t="s">
        <v>831</v>
      </c>
      <c r="AT35" s="283">
        <v>0</v>
      </c>
      <c r="AU35" s="283">
        <v>148</v>
      </c>
      <c r="AV35" s="283">
        <f>施設資源化量内訳!D35</f>
        <v>7252</v>
      </c>
      <c r="AW35" s="283">
        <f>施設資源化量内訳!E35</f>
        <v>3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1699</v>
      </c>
      <c r="BA35" s="283">
        <f>施設資源化量内訳!I35</f>
        <v>1965</v>
      </c>
      <c r="BB35" s="283">
        <f>施設資源化量内訳!J35</f>
        <v>1043</v>
      </c>
      <c r="BC35" s="283">
        <f>施設資源化量内訳!K35</f>
        <v>0</v>
      </c>
      <c r="BD35" s="283">
        <f>施設資源化量内訳!L35</f>
        <v>2542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0</v>
      </c>
      <c r="BR35" s="283">
        <f t="shared" si="5"/>
        <v>7943</v>
      </c>
      <c r="BS35" s="283">
        <v>5589</v>
      </c>
      <c r="BT35" s="283">
        <v>143</v>
      </c>
      <c r="BU35" s="283">
        <v>1639</v>
      </c>
      <c r="BV35" s="283">
        <v>134</v>
      </c>
      <c r="BW35" s="283">
        <v>3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435</v>
      </c>
      <c r="CD35" s="286" t="s">
        <v>831</v>
      </c>
      <c r="CE35" s="286" t="s">
        <v>831</v>
      </c>
      <c r="CF35" s="286" t="s">
        <v>831</v>
      </c>
      <c r="CG35" s="286" t="s">
        <v>831</v>
      </c>
      <c r="CH35" s="286" t="s">
        <v>831</v>
      </c>
      <c r="CI35" s="286" t="s">
        <v>831</v>
      </c>
      <c r="CJ35" s="286" t="s">
        <v>831</v>
      </c>
      <c r="CK35" s="286" t="s">
        <v>831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2649</v>
      </c>
      <c r="E36" s="283">
        <f t="shared" si="8"/>
        <v>1186</v>
      </c>
      <c r="F36" s="283">
        <f t="shared" si="9"/>
        <v>6</v>
      </c>
      <c r="G36" s="283">
        <f t="shared" si="10"/>
        <v>208</v>
      </c>
      <c r="H36" s="283">
        <f t="shared" si="11"/>
        <v>350</v>
      </c>
      <c r="I36" s="283">
        <f t="shared" si="12"/>
        <v>240</v>
      </c>
      <c r="J36" s="283">
        <f t="shared" si="13"/>
        <v>123</v>
      </c>
      <c r="K36" s="283">
        <f t="shared" si="14"/>
        <v>1</v>
      </c>
      <c r="L36" s="283">
        <f t="shared" si="15"/>
        <v>414</v>
      </c>
      <c r="M36" s="283">
        <f t="shared" si="16"/>
        <v>0</v>
      </c>
      <c r="N36" s="283">
        <f t="shared" si="1"/>
        <v>0</v>
      </c>
      <c r="O36" s="283">
        <f t="shared" si="17"/>
        <v>73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48</v>
      </c>
      <c r="Z36" s="283">
        <f t="shared" si="3"/>
        <v>1033</v>
      </c>
      <c r="AA36" s="283">
        <v>687</v>
      </c>
      <c r="AB36" s="283">
        <v>5</v>
      </c>
      <c r="AC36" s="283">
        <v>208</v>
      </c>
      <c r="AD36" s="283">
        <v>8</v>
      </c>
      <c r="AE36" s="283">
        <v>4</v>
      </c>
      <c r="AF36" s="283">
        <v>7</v>
      </c>
      <c r="AG36" s="283">
        <v>1</v>
      </c>
      <c r="AH36" s="283">
        <v>22</v>
      </c>
      <c r="AI36" s="283">
        <v>0</v>
      </c>
      <c r="AJ36" s="283">
        <v>0</v>
      </c>
      <c r="AK36" s="286">
        <v>52</v>
      </c>
      <c r="AL36" s="286" t="s">
        <v>831</v>
      </c>
      <c r="AM36" s="286" t="s">
        <v>831</v>
      </c>
      <c r="AN36" s="286" t="s">
        <v>831</v>
      </c>
      <c r="AO36" s="286" t="s">
        <v>831</v>
      </c>
      <c r="AP36" s="286" t="s">
        <v>831</v>
      </c>
      <c r="AQ36" s="286" t="s">
        <v>831</v>
      </c>
      <c r="AR36" s="286" t="s">
        <v>831</v>
      </c>
      <c r="AS36" s="286" t="s">
        <v>831</v>
      </c>
      <c r="AT36" s="283">
        <v>0</v>
      </c>
      <c r="AU36" s="283">
        <v>39</v>
      </c>
      <c r="AV36" s="283">
        <f>施設資源化量内訳!D36</f>
        <v>1089</v>
      </c>
      <c r="AW36" s="283">
        <f>施設資源化量内訳!E36</f>
        <v>9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327</v>
      </c>
      <c r="BA36" s="283">
        <f>施設資源化量内訳!I36</f>
        <v>236</v>
      </c>
      <c r="BB36" s="283">
        <f>施設資源化量内訳!J36</f>
        <v>116</v>
      </c>
      <c r="BC36" s="283">
        <f>施設資源化量内訳!K36</f>
        <v>0</v>
      </c>
      <c r="BD36" s="283">
        <f>施設資源化量内訳!L36</f>
        <v>392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9</v>
      </c>
      <c r="BR36" s="283">
        <f t="shared" si="5"/>
        <v>527</v>
      </c>
      <c r="BS36" s="283">
        <v>490</v>
      </c>
      <c r="BT36" s="283">
        <v>1</v>
      </c>
      <c r="BU36" s="283">
        <v>0</v>
      </c>
      <c r="BV36" s="283">
        <v>15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21</v>
      </c>
      <c r="CD36" s="286" t="s">
        <v>831</v>
      </c>
      <c r="CE36" s="286" t="s">
        <v>831</v>
      </c>
      <c r="CF36" s="286" t="s">
        <v>831</v>
      </c>
      <c r="CG36" s="286" t="s">
        <v>831</v>
      </c>
      <c r="CH36" s="286" t="s">
        <v>831</v>
      </c>
      <c r="CI36" s="286" t="s">
        <v>831</v>
      </c>
      <c r="CJ36" s="286" t="s">
        <v>831</v>
      </c>
      <c r="CK36" s="286" t="s">
        <v>831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2163</v>
      </c>
      <c r="E37" s="283">
        <f t="shared" si="8"/>
        <v>1093</v>
      </c>
      <c r="F37" s="283">
        <f t="shared" si="9"/>
        <v>2</v>
      </c>
      <c r="G37" s="283">
        <f t="shared" si="10"/>
        <v>7</v>
      </c>
      <c r="H37" s="283">
        <f t="shared" si="11"/>
        <v>231</v>
      </c>
      <c r="I37" s="283">
        <f t="shared" si="12"/>
        <v>162</v>
      </c>
      <c r="J37" s="283">
        <f t="shared" si="13"/>
        <v>31</v>
      </c>
      <c r="K37" s="283">
        <f t="shared" si="14"/>
        <v>0</v>
      </c>
      <c r="L37" s="283">
        <f t="shared" si="15"/>
        <v>544</v>
      </c>
      <c r="M37" s="283">
        <f t="shared" si="16"/>
        <v>0</v>
      </c>
      <c r="N37" s="283">
        <f t="shared" si="1"/>
        <v>75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18</v>
      </c>
      <c r="Z37" s="283">
        <f t="shared" si="3"/>
        <v>3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831</v>
      </c>
      <c r="AM37" s="286" t="s">
        <v>831</v>
      </c>
      <c r="AN37" s="286" t="s">
        <v>831</v>
      </c>
      <c r="AO37" s="286" t="s">
        <v>831</v>
      </c>
      <c r="AP37" s="286" t="s">
        <v>831</v>
      </c>
      <c r="AQ37" s="286" t="s">
        <v>831</v>
      </c>
      <c r="AR37" s="286" t="s">
        <v>831</v>
      </c>
      <c r="AS37" s="286" t="s">
        <v>831</v>
      </c>
      <c r="AT37" s="283">
        <v>0</v>
      </c>
      <c r="AU37" s="283">
        <v>3</v>
      </c>
      <c r="AV37" s="283">
        <f>施設資源化量内訳!D37</f>
        <v>948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196</v>
      </c>
      <c r="BA37" s="283">
        <f>施設資源化量内訳!I37</f>
        <v>162</v>
      </c>
      <c r="BB37" s="283">
        <f>施設資源化量内訳!J37</f>
        <v>31</v>
      </c>
      <c r="BC37" s="283">
        <f>施設資源化量内訳!K37</f>
        <v>0</v>
      </c>
      <c r="BD37" s="283">
        <f>施設資源化量内訳!L37</f>
        <v>544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15</v>
      </c>
      <c r="BR37" s="283">
        <f t="shared" si="5"/>
        <v>1212</v>
      </c>
      <c r="BS37" s="283">
        <v>1093</v>
      </c>
      <c r="BT37" s="283">
        <v>2</v>
      </c>
      <c r="BU37" s="283">
        <v>7</v>
      </c>
      <c r="BV37" s="283">
        <v>35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75</v>
      </c>
      <c r="CC37" s="283">
        <v>0</v>
      </c>
      <c r="CD37" s="286" t="s">
        <v>831</v>
      </c>
      <c r="CE37" s="286" t="s">
        <v>831</v>
      </c>
      <c r="CF37" s="286" t="s">
        <v>831</v>
      </c>
      <c r="CG37" s="286" t="s">
        <v>831</v>
      </c>
      <c r="CH37" s="286" t="s">
        <v>831</v>
      </c>
      <c r="CI37" s="286" t="s">
        <v>831</v>
      </c>
      <c r="CJ37" s="286" t="s">
        <v>831</v>
      </c>
      <c r="CK37" s="286" t="s">
        <v>831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3026</v>
      </c>
      <c r="E38" s="283">
        <f t="shared" si="8"/>
        <v>1202</v>
      </c>
      <c r="F38" s="283">
        <f t="shared" si="9"/>
        <v>10</v>
      </c>
      <c r="G38" s="283">
        <f t="shared" si="10"/>
        <v>160</v>
      </c>
      <c r="H38" s="283">
        <f t="shared" si="11"/>
        <v>363</v>
      </c>
      <c r="I38" s="283">
        <f t="shared" si="12"/>
        <v>253</v>
      </c>
      <c r="J38" s="283">
        <f t="shared" si="13"/>
        <v>52</v>
      </c>
      <c r="K38" s="283">
        <f t="shared" si="14"/>
        <v>0</v>
      </c>
      <c r="L38" s="283">
        <f t="shared" si="15"/>
        <v>928</v>
      </c>
      <c r="M38" s="283">
        <f t="shared" si="16"/>
        <v>0</v>
      </c>
      <c r="N38" s="283">
        <f t="shared" si="1"/>
        <v>0</v>
      </c>
      <c r="O38" s="283">
        <f t="shared" si="17"/>
        <v>31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27</v>
      </c>
      <c r="Z38" s="283">
        <f t="shared" si="3"/>
        <v>701</v>
      </c>
      <c r="AA38" s="283">
        <v>642</v>
      </c>
      <c r="AB38" s="283">
        <v>7</v>
      </c>
      <c r="AC38" s="283">
        <v>0</v>
      </c>
      <c r="AD38" s="283">
        <v>52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831</v>
      </c>
      <c r="AM38" s="286" t="s">
        <v>831</v>
      </c>
      <c r="AN38" s="286" t="s">
        <v>831</v>
      </c>
      <c r="AO38" s="286" t="s">
        <v>831</v>
      </c>
      <c r="AP38" s="286" t="s">
        <v>831</v>
      </c>
      <c r="AQ38" s="286" t="s">
        <v>831</v>
      </c>
      <c r="AR38" s="286" t="s">
        <v>831</v>
      </c>
      <c r="AS38" s="286" t="s">
        <v>831</v>
      </c>
      <c r="AT38" s="283">
        <v>0</v>
      </c>
      <c r="AU38" s="283">
        <v>0</v>
      </c>
      <c r="AV38" s="283">
        <f>施設資源化量内訳!D38</f>
        <v>1551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291</v>
      </c>
      <c r="BA38" s="283">
        <f>施設資源化量内訳!I38</f>
        <v>253</v>
      </c>
      <c r="BB38" s="283">
        <f>施設資源化量内訳!J38</f>
        <v>52</v>
      </c>
      <c r="BC38" s="283">
        <f>施設資源化量内訳!K38</f>
        <v>0</v>
      </c>
      <c r="BD38" s="283">
        <f>施設資源化量内訳!L38</f>
        <v>928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27</v>
      </c>
      <c r="BR38" s="283">
        <f t="shared" si="5"/>
        <v>774</v>
      </c>
      <c r="BS38" s="283">
        <v>560</v>
      </c>
      <c r="BT38" s="283">
        <v>3</v>
      </c>
      <c r="BU38" s="283">
        <v>160</v>
      </c>
      <c r="BV38" s="283">
        <v>20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31</v>
      </c>
      <c r="CD38" s="286" t="s">
        <v>831</v>
      </c>
      <c r="CE38" s="286" t="s">
        <v>831</v>
      </c>
      <c r="CF38" s="286" t="s">
        <v>831</v>
      </c>
      <c r="CG38" s="286" t="s">
        <v>831</v>
      </c>
      <c r="CH38" s="286" t="s">
        <v>831</v>
      </c>
      <c r="CI38" s="286" t="s">
        <v>831</v>
      </c>
      <c r="CJ38" s="286" t="s">
        <v>831</v>
      </c>
      <c r="CK38" s="286" t="s">
        <v>831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2291</v>
      </c>
      <c r="E39" s="283">
        <f t="shared" si="8"/>
        <v>1417</v>
      </c>
      <c r="F39" s="283">
        <f t="shared" si="9"/>
        <v>1</v>
      </c>
      <c r="G39" s="283">
        <f t="shared" si="10"/>
        <v>0</v>
      </c>
      <c r="H39" s="283">
        <f t="shared" si="11"/>
        <v>187</v>
      </c>
      <c r="I39" s="283">
        <f t="shared" si="12"/>
        <v>309</v>
      </c>
      <c r="J39" s="283">
        <f t="shared" si="13"/>
        <v>140</v>
      </c>
      <c r="K39" s="283">
        <f t="shared" si="14"/>
        <v>34</v>
      </c>
      <c r="L39" s="283">
        <f t="shared" si="15"/>
        <v>0</v>
      </c>
      <c r="M39" s="283">
        <f t="shared" si="16"/>
        <v>0</v>
      </c>
      <c r="N39" s="283">
        <f t="shared" si="1"/>
        <v>0</v>
      </c>
      <c r="O39" s="283">
        <f t="shared" si="17"/>
        <v>127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76</v>
      </c>
      <c r="Z39" s="283">
        <f t="shared" si="3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831</v>
      </c>
      <c r="AM39" s="286" t="s">
        <v>831</v>
      </c>
      <c r="AN39" s="286" t="s">
        <v>831</v>
      </c>
      <c r="AO39" s="286" t="s">
        <v>831</v>
      </c>
      <c r="AP39" s="286" t="s">
        <v>831</v>
      </c>
      <c r="AQ39" s="286" t="s">
        <v>831</v>
      </c>
      <c r="AR39" s="286" t="s">
        <v>831</v>
      </c>
      <c r="AS39" s="286" t="s">
        <v>831</v>
      </c>
      <c r="AT39" s="283">
        <v>0</v>
      </c>
      <c r="AU39" s="283">
        <v>0</v>
      </c>
      <c r="AV39" s="283">
        <f>施設資源化量内訳!D39</f>
        <v>747</v>
      </c>
      <c r="AW39" s="283">
        <f>施設資源化量内訳!E39</f>
        <v>0</v>
      </c>
      <c r="AX39" s="283">
        <f>施設資源化量内訳!F39</f>
        <v>1</v>
      </c>
      <c r="AY39" s="283">
        <f>施設資源化量内訳!G39</f>
        <v>0</v>
      </c>
      <c r="AZ39" s="283">
        <f>施設資源化量内訳!H39</f>
        <v>187</v>
      </c>
      <c r="BA39" s="283">
        <f>施設資源化量内訳!I39</f>
        <v>309</v>
      </c>
      <c r="BB39" s="283">
        <f>施設資源化量内訳!J39</f>
        <v>140</v>
      </c>
      <c r="BC39" s="283">
        <f>施設資源化量内訳!K39</f>
        <v>34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76</v>
      </c>
      <c r="BR39" s="283">
        <f t="shared" si="5"/>
        <v>1544</v>
      </c>
      <c r="BS39" s="283">
        <v>1417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127</v>
      </c>
      <c r="CD39" s="286" t="s">
        <v>831</v>
      </c>
      <c r="CE39" s="286" t="s">
        <v>831</v>
      </c>
      <c r="CF39" s="286" t="s">
        <v>831</v>
      </c>
      <c r="CG39" s="286" t="s">
        <v>831</v>
      </c>
      <c r="CH39" s="286" t="s">
        <v>831</v>
      </c>
      <c r="CI39" s="286" t="s">
        <v>831</v>
      </c>
      <c r="CJ39" s="286" t="s">
        <v>831</v>
      </c>
      <c r="CK39" s="286" t="s">
        <v>831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2871</v>
      </c>
      <c r="E40" s="283">
        <f t="shared" si="8"/>
        <v>1351</v>
      </c>
      <c r="F40" s="283">
        <f t="shared" si="9"/>
        <v>3</v>
      </c>
      <c r="G40" s="283">
        <f t="shared" si="10"/>
        <v>281</v>
      </c>
      <c r="H40" s="283">
        <f t="shared" si="11"/>
        <v>359</v>
      </c>
      <c r="I40" s="283">
        <f t="shared" si="12"/>
        <v>187</v>
      </c>
      <c r="J40" s="283">
        <f t="shared" si="13"/>
        <v>114</v>
      </c>
      <c r="K40" s="283">
        <f t="shared" si="14"/>
        <v>0</v>
      </c>
      <c r="L40" s="283">
        <f t="shared" si="15"/>
        <v>411</v>
      </c>
      <c r="M40" s="283">
        <f t="shared" si="16"/>
        <v>0</v>
      </c>
      <c r="N40" s="283">
        <f t="shared" si="1"/>
        <v>0</v>
      </c>
      <c r="O40" s="283">
        <f t="shared" si="17"/>
        <v>108</v>
      </c>
      <c r="P40" s="283">
        <f t="shared" si="18"/>
        <v>0</v>
      </c>
      <c r="Q40" s="283">
        <f t="shared" si="19"/>
        <v>0</v>
      </c>
      <c r="R40" s="283">
        <f t="shared" si="20"/>
        <v>0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57</v>
      </c>
      <c r="Z40" s="283">
        <f t="shared" si="3"/>
        <v>1028</v>
      </c>
      <c r="AA40" s="283">
        <v>656</v>
      </c>
      <c r="AB40" s="283">
        <v>2</v>
      </c>
      <c r="AC40" s="283">
        <v>281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89</v>
      </c>
      <c r="AL40" s="286" t="s">
        <v>831</v>
      </c>
      <c r="AM40" s="286" t="s">
        <v>831</v>
      </c>
      <c r="AN40" s="286" t="s">
        <v>831</v>
      </c>
      <c r="AO40" s="286" t="s">
        <v>831</v>
      </c>
      <c r="AP40" s="286" t="s">
        <v>831</v>
      </c>
      <c r="AQ40" s="286" t="s">
        <v>831</v>
      </c>
      <c r="AR40" s="286" t="s">
        <v>831</v>
      </c>
      <c r="AS40" s="286" t="s">
        <v>831</v>
      </c>
      <c r="AT40" s="283">
        <v>0</v>
      </c>
      <c r="AU40" s="283">
        <v>0</v>
      </c>
      <c r="AV40" s="283">
        <f>施設資源化量内訳!D40</f>
        <v>1098</v>
      </c>
      <c r="AW40" s="283">
        <f>施設資源化量内訳!E40</f>
        <v>0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329</v>
      </c>
      <c r="BA40" s="283">
        <f>施設資源化量内訳!I40</f>
        <v>187</v>
      </c>
      <c r="BB40" s="283">
        <f>施設資源化量内訳!J40</f>
        <v>114</v>
      </c>
      <c r="BC40" s="283">
        <f>施設資源化量内訳!K40</f>
        <v>0</v>
      </c>
      <c r="BD40" s="283">
        <f>施設資源化量内訳!L40</f>
        <v>411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57</v>
      </c>
      <c r="BR40" s="283">
        <f t="shared" si="5"/>
        <v>745</v>
      </c>
      <c r="BS40" s="283">
        <v>695</v>
      </c>
      <c r="BT40" s="283">
        <v>1</v>
      </c>
      <c r="BU40" s="283">
        <v>0</v>
      </c>
      <c r="BV40" s="283">
        <v>30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19</v>
      </c>
      <c r="CD40" s="286" t="s">
        <v>831</v>
      </c>
      <c r="CE40" s="286" t="s">
        <v>831</v>
      </c>
      <c r="CF40" s="286" t="s">
        <v>831</v>
      </c>
      <c r="CG40" s="286" t="s">
        <v>831</v>
      </c>
      <c r="CH40" s="286" t="s">
        <v>831</v>
      </c>
      <c r="CI40" s="286" t="s">
        <v>831</v>
      </c>
      <c r="CJ40" s="286" t="s">
        <v>831</v>
      </c>
      <c r="CK40" s="286" t="s">
        <v>831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1248</v>
      </c>
      <c r="E41" s="283">
        <f t="shared" si="8"/>
        <v>788</v>
      </c>
      <c r="F41" s="283">
        <f t="shared" si="9"/>
        <v>4</v>
      </c>
      <c r="G41" s="283">
        <f t="shared" si="10"/>
        <v>0</v>
      </c>
      <c r="H41" s="283">
        <f t="shared" si="11"/>
        <v>118</v>
      </c>
      <c r="I41" s="283">
        <f t="shared" si="12"/>
        <v>183</v>
      </c>
      <c r="J41" s="283">
        <f t="shared" si="13"/>
        <v>36</v>
      </c>
      <c r="K41" s="283">
        <f t="shared" si="14"/>
        <v>0</v>
      </c>
      <c r="L41" s="283">
        <f t="shared" si="15"/>
        <v>0</v>
      </c>
      <c r="M41" s="283">
        <f t="shared" si="16"/>
        <v>0</v>
      </c>
      <c r="N41" s="283">
        <f t="shared" si="1"/>
        <v>0</v>
      </c>
      <c r="O41" s="283">
        <f t="shared" si="17"/>
        <v>62</v>
      </c>
      <c r="P41" s="283">
        <f t="shared" si="18"/>
        <v>0</v>
      </c>
      <c r="Q41" s="283">
        <f t="shared" si="19"/>
        <v>0</v>
      </c>
      <c r="R41" s="283">
        <f t="shared" si="20"/>
        <v>0</v>
      </c>
      <c r="S41" s="283">
        <f t="shared" si="21"/>
        <v>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57</v>
      </c>
      <c r="Z41" s="283">
        <f t="shared" si="3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831</v>
      </c>
      <c r="AM41" s="286" t="s">
        <v>831</v>
      </c>
      <c r="AN41" s="286" t="s">
        <v>831</v>
      </c>
      <c r="AO41" s="286" t="s">
        <v>831</v>
      </c>
      <c r="AP41" s="286" t="s">
        <v>831</v>
      </c>
      <c r="AQ41" s="286" t="s">
        <v>831</v>
      </c>
      <c r="AR41" s="286" t="s">
        <v>831</v>
      </c>
      <c r="AS41" s="286" t="s">
        <v>831</v>
      </c>
      <c r="AT41" s="283">
        <v>0</v>
      </c>
      <c r="AU41" s="283">
        <v>0</v>
      </c>
      <c r="AV41" s="283">
        <f>施設資源化量内訳!D41</f>
        <v>622</v>
      </c>
      <c r="AW41" s="283">
        <f>施設資源化量内訳!E41</f>
        <v>229</v>
      </c>
      <c r="AX41" s="283">
        <f>施設資源化量内訳!F41</f>
        <v>2</v>
      </c>
      <c r="AY41" s="283">
        <f>施設資源化量内訳!G41</f>
        <v>0</v>
      </c>
      <c r="AZ41" s="283">
        <f>施設資源化量内訳!H41</f>
        <v>101</v>
      </c>
      <c r="BA41" s="283">
        <f>施設資源化量内訳!I41</f>
        <v>183</v>
      </c>
      <c r="BB41" s="283">
        <f>施設資源化量内訳!J41</f>
        <v>36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14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57</v>
      </c>
      <c r="BR41" s="283">
        <f t="shared" si="5"/>
        <v>626</v>
      </c>
      <c r="BS41" s="283">
        <v>559</v>
      </c>
      <c r="BT41" s="283">
        <v>2</v>
      </c>
      <c r="BU41" s="283">
        <v>0</v>
      </c>
      <c r="BV41" s="283">
        <v>17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48</v>
      </c>
      <c r="CD41" s="286" t="s">
        <v>831</v>
      </c>
      <c r="CE41" s="286" t="s">
        <v>831</v>
      </c>
      <c r="CF41" s="286" t="s">
        <v>831</v>
      </c>
      <c r="CG41" s="286" t="s">
        <v>831</v>
      </c>
      <c r="CH41" s="286" t="s">
        <v>831</v>
      </c>
      <c r="CI41" s="286" t="s">
        <v>831</v>
      </c>
      <c r="CJ41" s="286" t="s">
        <v>831</v>
      </c>
      <c r="CK41" s="286" t="s">
        <v>831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1529</v>
      </c>
      <c r="E42" s="283">
        <f t="shared" si="8"/>
        <v>832</v>
      </c>
      <c r="F42" s="283">
        <f t="shared" si="9"/>
        <v>4</v>
      </c>
      <c r="G42" s="283">
        <f t="shared" si="10"/>
        <v>11</v>
      </c>
      <c r="H42" s="283">
        <f t="shared" si="11"/>
        <v>89</v>
      </c>
      <c r="I42" s="283">
        <f t="shared" si="12"/>
        <v>115</v>
      </c>
      <c r="J42" s="283">
        <f t="shared" si="13"/>
        <v>38</v>
      </c>
      <c r="K42" s="283">
        <f t="shared" si="14"/>
        <v>0</v>
      </c>
      <c r="L42" s="283">
        <f t="shared" si="15"/>
        <v>196</v>
      </c>
      <c r="M42" s="283">
        <f t="shared" si="16"/>
        <v>0</v>
      </c>
      <c r="N42" s="283">
        <f t="shared" si="1"/>
        <v>0</v>
      </c>
      <c r="O42" s="283">
        <f t="shared" si="17"/>
        <v>87</v>
      </c>
      <c r="P42" s="283">
        <f t="shared" si="18"/>
        <v>0</v>
      </c>
      <c r="Q42" s="283">
        <f t="shared" si="19"/>
        <v>0</v>
      </c>
      <c r="R42" s="283">
        <f t="shared" si="20"/>
        <v>0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56</v>
      </c>
      <c r="X42" s="283">
        <f t="shared" si="26"/>
        <v>2</v>
      </c>
      <c r="Y42" s="283">
        <f t="shared" si="27"/>
        <v>99</v>
      </c>
      <c r="Z42" s="283">
        <f t="shared" si="3"/>
        <v>472</v>
      </c>
      <c r="AA42" s="283">
        <v>323</v>
      </c>
      <c r="AB42" s="283">
        <v>4</v>
      </c>
      <c r="AC42" s="283">
        <v>11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38</v>
      </c>
      <c r="AL42" s="286" t="s">
        <v>831</v>
      </c>
      <c r="AM42" s="286" t="s">
        <v>831</v>
      </c>
      <c r="AN42" s="286" t="s">
        <v>831</v>
      </c>
      <c r="AO42" s="286" t="s">
        <v>831</v>
      </c>
      <c r="AP42" s="286" t="s">
        <v>831</v>
      </c>
      <c r="AQ42" s="286" t="s">
        <v>831</v>
      </c>
      <c r="AR42" s="286" t="s">
        <v>831</v>
      </c>
      <c r="AS42" s="286" t="s">
        <v>831</v>
      </c>
      <c r="AT42" s="283">
        <v>2</v>
      </c>
      <c r="AU42" s="283">
        <v>94</v>
      </c>
      <c r="AV42" s="283">
        <f>施設資源化量内訳!D42</f>
        <v>500</v>
      </c>
      <c r="AW42" s="283">
        <f>施設資源化量内訳!E42</f>
        <v>1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89</v>
      </c>
      <c r="BA42" s="283">
        <f>施設資源化量内訳!I42</f>
        <v>115</v>
      </c>
      <c r="BB42" s="283">
        <f>施設資源化量内訳!J42</f>
        <v>38</v>
      </c>
      <c r="BC42" s="283">
        <f>施設資源化量内訳!K42</f>
        <v>0</v>
      </c>
      <c r="BD42" s="283">
        <f>施設資源化量内訳!L42</f>
        <v>196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56</v>
      </c>
      <c r="BP42" s="283">
        <f>施設資源化量内訳!X42</f>
        <v>0</v>
      </c>
      <c r="BQ42" s="283">
        <f>施設資源化量内訳!Y42</f>
        <v>5</v>
      </c>
      <c r="BR42" s="283">
        <f t="shared" si="5"/>
        <v>557</v>
      </c>
      <c r="BS42" s="283">
        <v>508</v>
      </c>
      <c r="BT42" s="283">
        <v>0</v>
      </c>
      <c r="BU42" s="283"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49</v>
      </c>
      <c r="CD42" s="286" t="s">
        <v>831</v>
      </c>
      <c r="CE42" s="286" t="s">
        <v>831</v>
      </c>
      <c r="CF42" s="286" t="s">
        <v>831</v>
      </c>
      <c r="CG42" s="286" t="s">
        <v>831</v>
      </c>
      <c r="CH42" s="286" t="s">
        <v>831</v>
      </c>
      <c r="CI42" s="286" t="s">
        <v>831</v>
      </c>
      <c r="CJ42" s="286" t="s">
        <v>831</v>
      </c>
      <c r="CK42" s="286" t="s">
        <v>831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7"/>
        <v>522</v>
      </c>
      <c r="E43" s="283">
        <f t="shared" si="8"/>
        <v>276</v>
      </c>
      <c r="F43" s="283">
        <f t="shared" si="9"/>
        <v>0</v>
      </c>
      <c r="G43" s="283">
        <f t="shared" si="10"/>
        <v>0</v>
      </c>
      <c r="H43" s="283">
        <f t="shared" si="11"/>
        <v>59</v>
      </c>
      <c r="I43" s="283">
        <f t="shared" si="12"/>
        <v>63</v>
      </c>
      <c r="J43" s="283">
        <f t="shared" si="13"/>
        <v>19</v>
      </c>
      <c r="K43" s="283">
        <f t="shared" si="14"/>
        <v>0</v>
      </c>
      <c r="L43" s="283">
        <f t="shared" si="15"/>
        <v>73</v>
      </c>
      <c r="M43" s="283">
        <f t="shared" si="16"/>
        <v>0</v>
      </c>
      <c r="N43" s="283">
        <f t="shared" si="1"/>
        <v>0</v>
      </c>
      <c r="O43" s="283">
        <f t="shared" si="17"/>
        <v>29</v>
      </c>
      <c r="P43" s="283">
        <f t="shared" si="18"/>
        <v>0</v>
      </c>
      <c r="Q43" s="283">
        <f t="shared" si="19"/>
        <v>0</v>
      </c>
      <c r="R43" s="283">
        <f t="shared" si="20"/>
        <v>0</v>
      </c>
      <c r="S43" s="283">
        <f t="shared" si="21"/>
        <v>0</v>
      </c>
      <c r="T43" s="283">
        <f t="shared" si="22"/>
        <v>0</v>
      </c>
      <c r="U43" s="283">
        <f t="shared" si="23"/>
        <v>0</v>
      </c>
      <c r="V43" s="283">
        <f t="shared" si="24"/>
        <v>0</v>
      </c>
      <c r="W43" s="283">
        <f t="shared" si="25"/>
        <v>0</v>
      </c>
      <c r="X43" s="283">
        <f t="shared" si="26"/>
        <v>0</v>
      </c>
      <c r="Y43" s="283">
        <f t="shared" si="27"/>
        <v>3</v>
      </c>
      <c r="Z43" s="283">
        <f t="shared" si="3"/>
        <v>216</v>
      </c>
      <c r="AA43" s="283">
        <v>133</v>
      </c>
      <c r="AB43" s="283">
        <v>0</v>
      </c>
      <c r="AC43" s="283">
        <v>0</v>
      </c>
      <c r="AD43" s="283">
        <v>0</v>
      </c>
      <c r="AE43" s="283">
        <v>63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6">
        <v>17</v>
      </c>
      <c r="AL43" s="286" t="s">
        <v>831</v>
      </c>
      <c r="AM43" s="286" t="s">
        <v>831</v>
      </c>
      <c r="AN43" s="286" t="s">
        <v>831</v>
      </c>
      <c r="AO43" s="286" t="s">
        <v>831</v>
      </c>
      <c r="AP43" s="286" t="s">
        <v>831</v>
      </c>
      <c r="AQ43" s="286" t="s">
        <v>831</v>
      </c>
      <c r="AR43" s="286" t="s">
        <v>831</v>
      </c>
      <c r="AS43" s="286" t="s">
        <v>831</v>
      </c>
      <c r="AT43" s="283">
        <v>0</v>
      </c>
      <c r="AU43" s="283">
        <v>3</v>
      </c>
      <c r="AV43" s="283">
        <f>施設資源化量内訳!D43</f>
        <v>151</v>
      </c>
      <c r="AW43" s="283">
        <f>施設資源化量内訳!E43</f>
        <v>0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59</v>
      </c>
      <c r="BA43" s="283">
        <f>施設資源化量内訳!I43</f>
        <v>0</v>
      </c>
      <c r="BB43" s="283">
        <f>施設資源化量内訳!J43</f>
        <v>19</v>
      </c>
      <c r="BC43" s="283">
        <f>施設資源化量内訳!K43</f>
        <v>0</v>
      </c>
      <c r="BD43" s="283">
        <f>施設資源化量内訳!L43</f>
        <v>73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0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0</v>
      </c>
      <c r="BR43" s="283">
        <f t="shared" si="5"/>
        <v>155</v>
      </c>
      <c r="BS43" s="283">
        <v>143</v>
      </c>
      <c r="BT43" s="283">
        <v>0</v>
      </c>
      <c r="BU43" s="283"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12</v>
      </c>
      <c r="CD43" s="286" t="s">
        <v>831</v>
      </c>
      <c r="CE43" s="286" t="s">
        <v>831</v>
      </c>
      <c r="CF43" s="286" t="s">
        <v>831</v>
      </c>
      <c r="CG43" s="286" t="s">
        <v>831</v>
      </c>
      <c r="CH43" s="286" t="s">
        <v>831</v>
      </c>
      <c r="CI43" s="286" t="s">
        <v>831</v>
      </c>
      <c r="CJ43" s="286" t="s">
        <v>831</v>
      </c>
      <c r="CK43" s="286" t="s">
        <v>831</v>
      </c>
      <c r="CL43" s="283">
        <v>0</v>
      </c>
      <c r="CM43" s="283">
        <v>0</v>
      </c>
      <c r="CN43" s="284" t="s">
        <v>745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7"/>
        <v>800</v>
      </c>
      <c r="E44" s="283">
        <f t="shared" si="8"/>
        <v>390</v>
      </c>
      <c r="F44" s="283">
        <f t="shared" si="9"/>
        <v>0</v>
      </c>
      <c r="G44" s="283">
        <f t="shared" si="10"/>
        <v>0</v>
      </c>
      <c r="H44" s="283">
        <f t="shared" si="11"/>
        <v>123</v>
      </c>
      <c r="I44" s="283">
        <f t="shared" si="12"/>
        <v>85</v>
      </c>
      <c r="J44" s="283">
        <f t="shared" si="13"/>
        <v>23</v>
      </c>
      <c r="K44" s="283">
        <f t="shared" si="14"/>
        <v>0</v>
      </c>
      <c r="L44" s="283">
        <f t="shared" si="15"/>
        <v>179</v>
      </c>
      <c r="M44" s="283">
        <f t="shared" si="16"/>
        <v>0</v>
      </c>
      <c r="N44" s="283">
        <f t="shared" si="1"/>
        <v>0</v>
      </c>
      <c r="O44" s="283">
        <f t="shared" si="17"/>
        <v>0</v>
      </c>
      <c r="P44" s="283">
        <f t="shared" si="18"/>
        <v>0</v>
      </c>
      <c r="Q44" s="283">
        <f t="shared" si="19"/>
        <v>0</v>
      </c>
      <c r="R44" s="283">
        <f t="shared" si="20"/>
        <v>0</v>
      </c>
      <c r="S44" s="283">
        <f t="shared" si="21"/>
        <v>0</v>
      </c>
      <c r="T44" s="283">
        <f t="shared" si="22"/>
        <v>0</v>
      </c>
      <c r="U44" s="283">
        <f t="shared" si="23"/>
        <v>0</v>
      </c>
      <c r="V44" s="283">
        <f t="shared" si="24"/>
        <v>0</v>
      </c>
      <c r="W44" s="283">
        <f t="shared" si="25"/>
        <v>0</v>
      </c>
      <c r="X44" s="283">
        <f t="shared" si="26"/>
        <v>0</v>
      </c>
      <c r="Y44" s="283">
        <f t="shared" si="27"/>
        <v>0</v>
      </c>
      <c r="Z44" s="283">
        <f t="shared" si="3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0</v>
      </c>
      <c r="AL44" s="286" t="s">
        <v>831</v>
      </c>
      <c r="AM44" s="286" t="s">
        <v>831</v>
      </c>
      <c r="AN44" s="286" t="s">
        <v>831</v>
      </c>
      <c r="AO44" s="286" t="s">
        <v>831</v>
      </c>
      <c r="AP44" s="286" t="s">
        <v>831</v>
      </c>
      <c r="AQ44" s="286" t="s">
        <v>831</v>
      </c>
      <c r="AR44" s="286" t="s">
        <v>831</v>
      </c>
      <c r="AS44" s="286" t="s">
        <v>831</v>
      </c>
      <c r="AT44" s="283">
        <v>0</v>
      </c>
      <c r="AU44" s="283">
        <v>0</v>
      </c>
      <c r="AV44" s="283">
        <f>施設資源化量内訳!D44</f>
        <v>425</v>
      </c>
      <c r="AW44" s="283">
        <f>施設資源化量内訳!E44</f>
        <v>15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123</v>
      </c>
      <c r="BA44" s="283">
        <f>施設資源化量内訳!I44</f>
        <v>85</v>
      </c>
      <c r="BB44" s="283">
        <f>施設資源化量内訳!J44</f>
        <v>23</v>
      </c>
      <c r="BC44" s="283">
        <f>施設資源化量内訳!K44</f>
        <v>0</v>
      </c>
      <c r="BD44" s="283">
        <f>施設資源化量内訳!L44</f>
        <v>179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0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0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0</v>
      </c>
      <c r="BR44" s="283">
        <f t="shared" si="5"/>
        <v>375</v>
      </c>
      <c r="BS44" s="283">
        <v>375</v>
      </c>
      <c r="BT44" s="283">
        <v>0</v>
      </c>
      <c r="BU44" s="283"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0</v>
      </c>
      <c r="CD44" s="286" t="s">
        <v>831</v>
      </c>
      <c r="CE44" s="286" t="s">
        <v>831</v>
      </c>
      <c r="CF44" s="286" t="s">
        <v>831</v>
      </c>
      <c r="CG44" s="286" t="s">
        <v>831</v>
      </c>
      <c r="CH44" s="286" t="s">
        <v>831</v>
      </c>
      <c r="CI44" s="286" t="s">
        <v>831</v>
      </c>
      <c r="CJ44" s="286" t="s">
        <v>831</v>
      </c>
      <c r="CK44" s="286" t="s">
        <v>831</v>
      </c>
      <c r="CL44" s="283">
        <v>0</v>
      </c>
      <c r="CM44" s="283">
        <v>0</v>
      </c>
      <c r="CN44" s="284" t="s">
        <v>745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7"/>
        <v>1651</v>
      </c>
      <c r="E45" s="283">
        <f t="shared" si="8"/>
        <v>393</v>
      </c>
      <c r="F45" s="283">
        <f t="shared" si="9"/>
        <v>2</v>
      </c>
      <c r="G45" s="283">
        <f t="shared" si="10"/>
        <v>205</v>
      </c>
      <c r="H45" s="283">
        <f t="shared" si="11"/>
        <v>271</v>
      </c>
      <c r="I45" s="283">
        <f t="shared" si="12"/>
        <v>178</v>
      </c>
      <c r="J45" s="283">
        <f t="shared" si="13"/>
        <v>137</v>
      </c>
      <c r="K45" s="283">
        <f t="shared" si="14"/>
        <v>0</v>
      </c>
      <c r="L45" s="283">
        <f t="shared" si="15"/>
        <v>356</v>
      </c>
      <c r="M45" s="283">
        <f t="shared" si="16"/>
        <v>0</v>
      </c>
      <c r="N45" s="283">
        <f t="shared" si="1"/>
        <v>1</v>
      </c>
      <c r="O45" s="283">
        <f t="shared" si="17"/>
        <v>108</v>
      </c>
      <c r="P45" s="283">
        <f t="shared" si="18"/>
        <v>0</v>
      </c>
      <c r="Q45" s="283">
        <f t="shared" si="19"/>
        <v>0</v>
      </c>
      <c r="R45" s="283">
        <f t="shared" si="20"/>
        <v>0</v>
      </c>
      <c r="S45" s="283">
        <f t="shared" si="21"/>
        <v>0</v>
      </c>
      <c r="T45" s="283">
        <f t="shared" si="22"/>
        <v>0</v>
      </c>
      <c r="U45" s="283">
        <f t="shared" si="23"/>
        <v>0</v>
      </c>
      <c r="V45" s="283">
        <f t="shared" si="24"/>
        <v>0</v>
      </c>
      <c r="W45" s="283">
        <f t="shared" si="25"/>
        <v>0</v>
      </c>
      <c r="X45" s="283">
        <f t="shared" si="26"/>
        <v>0</v>
      </c>
      <c r="Y45" s="283">
        <f t="shared" si="27"/>
        <v>0</v>
      </c>
      <c r="Z45" s="283">
        <f t="shared" si="3"/>
        <v>477</v>
      </c>
      <c r="AA45" s="283">
        <v>168</v>
      </c>
      <c r="AB45" s="283">
        <v>1</v>
      </c>
      <c r="AC45" s="283">
        <v>135</v>
      </c>
      <c r="AD45" s="283">
        <v>79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94</v>
      </c>
      <c r="AL45" s="286" t="s">
        <v>831</v>
      </c>
      <c r="AM45" s="286" t="s">
        <v>831</v>
      </c>
      <c r="AN45" s="286" t="s">
        <v>831</v>
      </c>
      <c r="AO45" s="286" t="s">
        <v>831</v>
      </c>
      <c r="AP45" s="286" t="s">
        <v>831</v>
      </c>
      <c r="AQ45" s="286" t="s">
        <v>831</v>
      </c>
      <c r="AR45" s="286" t="s">
        <v>831</v>
      </c>
      <c r="AS45" s="286" t="s">
        <v>831</v>
      </c>
      <c r="AT45" s="283">
        <v>0</v>
      </c>
      <c r="AU45" s="283">
        <v>0</v>
      </c>
      <c r="AV45" s="283">
        <f>施設資源化量内訳!D45</f>
        <v>855</v>
      </c>
      <c r="AW45" s="283">
        <f>施設資源化量内訳!E45</f>
        <v>0</v>
      </c>
      <c r="AX45" s="283">
        <f>施設資源化量内訳!F45</f>
        <v>0</v>
      </c>
      <c r="AY45" s="283">
        <f>施設資源化量内訳!G45</f>
        <v>0</v>
      </c>
      <c r="AZ45" s="283">
        <f>施設資源化量内訳!H45</f>
        <v>184</v>
      </c>
      <c r="BA45" s="283">
        <f>施設資源化量内訳!I45</f>
        <v>178</v>
      </c>
      <c r="BB45" s="283">
        <f>施設資源化量内訳!J45</f>
        <v>137</v>
      </c>
      <c r="BC45" s="283">
        <f>施設資源化量内訳!K45</f>
        <v>0</v>
      </c>
      <c r="BD45" s="283">
        <f>施設資源化量内訳!L45</f>
        <v>355</v>
      </c>
      <c r="BE45" s="283">
        <f>施設資源化量内訳!M45</f>
        <v>0</v>
      </c>
      <c r="BF45" s="283">
        <f>施設資源化量内訳!N45</f>
        <v>1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0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0</v>
      </c>
      <c r="BR45" s="283">
        <f t="shared" si="5"/>
        <v>319</v>
      </c>
      <c r="BS45" s="283">
        <v>225</v>
      </c>
      <c r="BT45" s="283">
        <v>1</v>
      </c>
      <c r="BU45" s="283">
        <v>70</v>
      </c>
      <c r="BV45" s="283">
        <v>8</v>
      </c>
      <c r="BW45" s="283">
        <v>0</v>
      </c>
      <c r="BX45" s="283">
        <v>0</v>
      </c>
      <c r="BY45" s="283">
        <v>0</v>
      </c>
      <c r="BZ45" s="283">
        <v>1</v>
      </c>
      <c r="CA45" s="283">
        <v>0</v>
      </c>
      <c r="CB45" s="283">
        <v>0</v>
      </c>
      <c r="CC45" s="283">
        <v>14</v>
      </c>
      <c r="CD45" s="286" t="s">
        <v>831</v>
      </c>
      <c r="CE45" s="286" t="s">
        <v>831</v>
      </c>
      <c r="CF45" s="286" t="s">
        <v>831</v>
      </c>
      <c r="CG45" s="286" t="s">
        <v>831</v>
      </c>
      <c r="CH45" s="286" t="s">
        <v>831</v>
      </c>
      <c r="CI45" s="286" t="s">
        <v>831</v>
      </c>
      <c r="CJ45" s="286" t="s">
        <v>831</v>
      </c>
      <c r="CK45" s="286" t="s">
        <v>831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7"/>
        <v>257</v>
      </c>
      <c r="E46" s="283">
        <f t="shared" si="8"/>
        <v>33</v>
      </c>
      <c r="F46" s="283">
        <f t="shared" si="9"/>
        <v>0</v>
      </c>
      <c r="G46" s="283">
        <f t="shared" si="10"/>
        <v>23</v>
      </c>
      <c r="H46" s="283">
        <f t="shared" si="11"/>
        <v>49</v>
      </c>
      <c r="I46" s="283">
        <f t="shared" si="12"/>
        <v>46</v>
      </c>
      <c r="J46" s="283">
        <f t="shared" si="13"/>
        <v>24</v>
      </c>
      <c r="K46" s="283">
        <f t="shared" si="14"/>
        <v>0</v>
      </c>
      <c r="L46" s="283">
        <f t="shared" si="15"/>
        <v>45</v>
      </c>
      <c r="M46" s="283">
        <f t="shared" si="16"/>
        <v>0</v>
      </c>
      <c r="N46" s="283">
        <f t="shared" si="1"/>
        <v>0</v>
      </c>
      <c r="O46" s="283">
        <f t="shared" si="17"/>
        <v>4</v>
      </c>
      <c r="P46" s="283">
        <f t="shared" si="18"/>
        <v>0</v>
      </c>
      <c r="Q46" s="283">
        <f t="shared" si="19"/>
        <v>0</v>
      </c>
      <c r="R46" s="283">
        <f t="shared" si="20"/>
        <v>0</v>
      </c>
      <c r="S46" s="283">
        <f t="shared" si="21"/>
        <v>0</v>
      </c>
      <c r="T46" s="283">
        <f t="shared" si="22"/>
        <v>0</v>
      </c>
      <c r="U46" s="283">
        <f t="shared" si="23"/>
        <v>0</v>
      </c>
      <c r="V46" s="283">
        <f t="shared" si="24"/>
        <v>0</v>
      </c>
      <c r="W46" s="283">
        <f t="shared" si="25"/>
        <v>0</v>
      </c>
      <c r="X46" s="283">
        <f t="shared" si="26"/>
        <v>0</v>
      </c>
      <c r="Y46" s="283">
        <f t="shared" si="27"/>
        <v>33</v>
      </c>
      <c r="Z46" s="283">
        <f t="shared" si="3"/>
        <v>26</v>
      </c>
      <c r="AA46" s="283">
        <v>8</v>
      </c>
      <c r="AB46" s="283">
        <v>0</v>
      </c>
      <c r="AC46" s="283">
        <v>14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4</v>
      </c>
      <c r="AL46" s="286" t="s">
        <v>831</v>
      </c>
      <c r="AM46" s="286" t="s">
        <v>831</v>
      </c>
      <c r="AN46" s="286" t="s">
        <v>831</v>
      </c>
      <c r="AO46" s="286" t="s">
        <v>831</v>
      </c>
      <c r="AP46" s="286" t="s">
        <v>831</v>
      </c>
      <c r="AQ46" s="286" t="s">
        <v>831</v>
      </c>
      <c r="AR46" s="286" t="s">
        <v>831</v>
      </c>
      <c r="AS46" s="286" t="s">
        <v>831</v>
      </c>
      <c r="AT46" s="283">
        <v>0</v>
      </c>
      <c r="AU46" s="283">
        <v>0</v>
      </c>
      <c r="AV46" s="283">
        <f>施設資源化量内訳!D46</f>
        <v>196</v>
      </c>
      <c r="AW46" s="283">
        <f>施設資源化量内訳!E46</f>
        <v>0</v>
      </c>
      <c r="AX46" s="283">
        <f>施設資源化量内訳!F46</f>
        <v>0</v>
      </c>
      <c r="AY46" s="283">
        <f>施設資源化量内訳!G46</f>
        <v>0</v>
      </c>
      <c r="AZ46" s="283">
        <f>施設資源化量内訳!H46</f>
        <v>48</v>
      </c>
      <c r="BA46" s="283">
        <f>施設資源化量内訳!I46</f>
        <v>46</v>
      </c>
      <c r="BB46" s="283">
        <f>施設資源化量内訳!J46</f>
        <v>24</v>
      </c>
      <c r="BC46" s="283">
        <f>施設資源化量内訳!K46</f>
        <v>0</v>
      </c>
      <c r="BD46" s="283">
        <f>施設資源化量内訳!L46</f>
        <v>45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0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0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33</v>
      </c>
      <c r="BR46" s="283">
        <f t="shared" si="5"/>
        <v>35</v>
      </c>
      <c r="BS46" s="283">
        <v>25</v>
      </c>
      <c r="BT46" s="283">
        <v>0</v>
      </c>
      <c r="BU46" s="283">
        <v>9</v>
      </c>
      <c r="BV46" s="283">
        <v>1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0</v>
      </c>
      <c r="CD46" s="286" t="s">
        <v>831</v>
      </c>
      <c r="CE46" s="286" t="s">
        <v>831</v>
      </c>
      <c r="CF46" s="286" t="s">
        <v>831</v>
      </c>
      <c r="CG46" s="286" t="s">
        <v>831</v>
      </c>
      <c r="CH46" s="286" t="s">
        <v>831</v>
      </c>
      <c r="CI46" s="286" t="s">
        <v>831</v>
      </c>
      <c r="CJ46" s="286" t="s">
        <v>831</v>
      </c>
      <c r="CK46" s="286" t="s">
        <v>831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7"/>
        <v>335</v>
      </c>
      <c r="E47" s="283">
        <f t="shared" si="8"/>
        <v>29</v>
      </c>
      <c r="F47" s="283">
        <f t="shared" si="9"/>
        <v>1</v>
      </c>
      <c r="G47" s="283">
        <f t="shared" si="10"/>
        <v>0</v>
      </c>
      <c r="H47" s="283">
        <f t="shared" si="11"/>
        <v>61</v>
      </c>
      <c r="I47" s="283">
        <f t="shared" si="12"/>
        <v>104</v>
      </c>
      <c r="J47" s="283">
        <f t="shared" si="13"/>
        <v>43</v>
      </c>
      <c r="K47" s="283">
        <f t="shared" si="14"/>
        <v>0</v>
      </c>
      <c r="L47" s="283">
        <f t="shared" si="15"/>
        <v>93</v>
      </c>
      <c r="M47" s="283">
        <f t="shared" si="16"/>
        <v>0</v>
      </c>
      <c r="N47" s="283">
        <f t="shared" si="1"/>
        <v>0</v>
      </c>
      <c r="O47" s="283">
        <f t="shared" si="17"/>
        <v>4</v>
      </c>
      <c r="P47" s="283">
        <f t="shared" si="18"/>
        <v>0</v>
      </c>
      <c r="Q47" s="283">
        <f t="shared" si="19"/>
        <v>0</v>
      </c>
      <c r="R47" s="283">
        <f t="shared" si="20"/>
        <v>0</v>
      </c>
      <c r="S47" s="283">
        <f t="shared" si="21"/>
        <v>0</v>
      </c>
      <c r="T47" s="283">
        <f t="shared" si="22"/>
        <v>0</v>
      </c>
      <c r="U47" s="283">
        <f t="shared" si="23"/>
        <v>0</v>
      </c>
      <c r="V47" s="283">
        <f t="shared" si="24"/>
        <v>0</v>
      </c>
      <c r="W47" s="283">
        <f t="shared" si="25"/>
        <v>0</v>
      </c>
      <c r="X47" s="283">
        <f t="shared" si="26"/>
        <v>0</v>
      </c>
      <c r="Y47" s="283">
        <f t="shared" si="27"/>
        <v>0</v>
      </c>
      <c r="Z47" s="283">
        <f t="shared" si="3"/>
        <v>293</v>
      </c>
      <c r="AA47" s="283">
        <v>0</v>
      </c>
      <c r="AB47" s="283">
        <v>0</v>
      </c>
      <c r="AC47" s="283">
        <v>0</v>
      </c>
      <c r="AD47" s="283">
        <v>54</v>
      </c>
      <c r="AE47" s="283">
        <v>104</v>
      </c>
      <c r="AF47" s="283">
        <v>42</v>
      </c>
      <c r="AG47" s="283">
        <v>0</v>
      </c>
      <c r="AH47" s="283">
        <v>93</v>
      </c>
      <c r="AI47" s="283">
        <v>0</v>
      </c>
      <c r="AJ47" s="283">
        <v>0</v>
      </c>
      <c r="AK47" s="286">
        <v>0</v>
      </c>
      <c r="AL47" s="286" t="s">
        <v>831</v>
      </c>
      <c r="AM47" s="286" t="s">
        <v>831</v>
      </c>
      <c r="AN47" s="286" t="s">
        <v>831</v>
      </c>
      <c r="AO47" s="286" t="s">
        <v>831</v>
      </c>
      <c r="AP47" s="286" t="s">
        <v>831</v>
      </c>
      <c r="AQ47" s="286" t="s">
        <v>831</v>
      </c>
      <c r="AR47" s="286" t="s">
        <v>831</v>
      </c>
      <c r="AS47" s="286" t="s">
        <v>831</v>
      </c>
      <c r="AT47" s="283">
        <v>0</v>
      </c>
      <c r="AU47" s="283">
        <v>0</v>
      </c>
      <c r="AV47" s="283">
        <f>施設資源化量内訳!D47</f>
        <v>0</v>
      </c>
      <c r="AW47" s="283">
        <f>施設資源化量内訳!E47</f>
        <v>0</v>
      </c>
      <c r="AX47" s="283">
        <f>施設資源化量内訳!F47</f>
        <v>0</v>
      </c>
      <c r="AY47" s="283">
        <f>施設資源化量内訳!G47</f>
        <v>0</v>
      </c>
      <c r="AZ47" s="283">
        <f>施設資源化量内訳!H47</f>
        <v>0</v>
      </c>
      <c r="BA47" s="283">
        <f>施設資源化量内訳!I47</f>
        <v>0</v>
      </c>
      <c r="BB47" s="283">
        <f>施設資源化量内訳!J47</f>
        <v>0</v>
      </c>
      <c r="BC47" s="283">
        <f>施設資源化量内訳!K47</f>
        <v>0</v>
      </c>
      <c r="BD47" s="283">
        <f>施設資源化量内訳!L47</f>
        <v>0</v>
      </c>
      <c r="BE47" s="283">
        <f>施設資源化量内訳!M47</f>
        <v>0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0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0</v>
      </c>
      <c r="BR47" s="283">
        <f t="shared" si="5"/>
        <v>42</v>
      </c>
      <c r="BS47" s="283">
        <v>29</v>
      </c>
      <c r="BT47" s="283">
        <v>1</v>
      </c>
      <c r="BU47" s="283">
        <v>0</v>
      </c>
      <c r="BV47" s="283">
        <v>7</v>
      </c>
      <c r="BW47" s="283">
        <v>0</v>
      </c>
      <c r="BX47" s="283">
        <v>1</v>
      </c>
      <c r="BY47" s="283">
        <v>0</v>
      </c>
      <c r="BZ47" s="283">
        <v>0</v>
      </c>
      <c r="CA47" s="283">
        <v>0</v>
      </c>
      <c r="CB47" s="283">
        <v>0</v>
      </c>
      <c r="CC47" s="283">
        <v>4</v>
      </c>
      <c r="CD47" s="286" t="s">
        <v>831</v>
      </c>
      <c r="CE47" s="286" t="s">
        <v>831</v>
      </c>
      <c r="CF47" s="286" t="s">
        <v>831</v>
      </c>
      <c r="CG47" s="286" t="s">
        <v>831</v>
      </c>
      <c r="CH47" s="286" t="s">
        <v>831</v>
      </c>
      <c r="CI47" s="286" t="s">
        <v>831</v>
      </c>
      <c r="CJ47" s="286" t="s">
        <v>831</v>
      </c>
      <c r="CK47" s="286" t="s">
        <v>831</v>
      </c>
      <c r="CL47" s="283">
        <v>0</v>
      </c>
      <c r="CM47" s="283">
        <v>0</v>
      </c>
      <c r="CN47" s="284" t="s">
        <v>745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7"/>
        <v>454</v>
      </c>
      <c r="E48" s="283">
        <f t="shared" si="8"/>
        <v>143</v>
      </c>
      <c r="F48" s="283">
        <f t="shared" si="9"/>
        <v>0</v>
      </c>
      <c r="G48" s="283">
        <f t="shared" si="10"/>
        <v>0</v>
      </c>
      <c r="H48" s="283">
        <f t="shared" si="11"/>
        <v>113</v>
      </c>
      <c r="I48" s="283">
        <f t="shared" si="12"/>
        <v>58</v>
      </c>
      <c r="J48" s="283">
        <f t="shared" si="13"/>
        <v>29</v>
      </c>
      <c r="K48" s="283">
        <f t="shared" si="14"/>
        <v>0</v>
      </c>
      <c r="L48" s="283">
        <f t="shared" si="15"/>
        <v>86</v>
      </c>
      <c r="M48" s="283">
        <f t="shared" si="16"/>
        <v>0</v>
      </c>
      <c r="N48" s="283">
        <f t="shared" si="1"/>
        <v>0</v>
      </c>
      <c r="O48" s="283">
        <f t="shared" si="17"/>
        <v>13</v>
      </c>
      <c r="P48" s="283">
        <f t="shared" si="18"/>
        <v>0</v>
      </c>
      <c r="Q48" s="283">
        <f t="shared" si="19"/>
        <v>0</v>
      </c>
      <c r="R48" s="283">
        <f t="shared" si="20"/>
        <v>0</v>
      </c>
      <c r="S48" s="283">
        <f t="shared" si="21"/>
        <v>0</v>
      </c>
      <c r="T48" s="283">
        <f t="shared" si="22"/>
        <v>0</v>
      </c>
      <c r="U48" s="283">
        <f t="shared" si="23"/>
        <v>0</v>
      </c>
      <c r="V48" s="283">
        <f t="shared" si="24"/>
        <v>0</v>
      </c>
      <c r="W48" s="283">
        <f t="shared" si="25"/>
        <v>0</v>
      </c>
      <c r="X48" s="283">
        <f t="shared" si="26"/>
        <v>0</v>
      </c>
      <c r="Y48" s="283">
        <f t="shared" si="27"/>
        <v>12</v>
      </c>
      <c r="Z48" s="283">
        <f t="shared" si="3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0</v>
      </c>
      <c r="AL48" s="286" t="s">
        <v>831</v>
      </c>
      <c r="AM48" s="286" t="s">
        <v>831</v>
      </c>
      <c r="AN48" s="286" t="s">
        <v>831</v>
      </c>
      <c r="AO48" s="286" t="s">
        <v>831</v>
      </c>
      <c r="AP48" s="286" t="s">
        <v>831</v>
      </c>
      <c r="AQ48" s="286" t="s">
        <v>831</v>
      </c>
      <c r="AR48" s="286" t="s">
        <v>831</v>
      </c>
      <c r="AS48" s="286" t="s">
        <v>831</v>
      </c>
      <c r="AT48" s="283">
        <v>0</v>
      </c>
      <c r="AU48" s="283">
        <v>0</v>
      </c>
      <c r="AV48" s="283">
        <f>施設資源化量内訳!D48</f>
        <v>298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0</v>
      </c>
      <c r="AZ48" s="283">
        <f>施設資源化量内訳!H48</f>
        <v>113</v>
      </c>
      <c r="BA48" s="283">
        <f>施設資源化量内訳!I48</f>
        <v>58</v>
      </c>
      <c r="BB48" s="283">
        <f>施設資源化量内訳!J48</f>
        <v>29</v>
      </c>
      <c r="BC48" s="283">
        <f>施設資源化量内訳!K48</f>
        <v>0</v>
      </c>
      <c r="BD48" s="283">
        <f>施設資源化量内訳!L48</f>
        <v>86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0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0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12</v>
      </c>
      <c r="BR48" s="283">
        <f t="shared" si="5"/>
        <v>156</v>
      </c>
      <c r="BS48" s="283">
        <v>143</v>
      </c>
      <c r="BT48" s="283">
        <v>0</v>
      </c>
      <c r="BU48" s="283"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v>0</v>
      </c>
      <c r="CC48" s="283">
        <v>13</v>
      </c>
      <c r="CD48" s="286" t="s">
        <v>831</v>
      </c>
      <c r="CE48" s="286" t="s">
        <v>831</v>
      </c>
      <c r="CF48" s="286" t="s">
        <v>831</v>
      </c>
      <c r="CG48" s="286" t="s">
        <v>831</v>
      </c>
      <c r="CH48" s="286" t="s">
        <v>831</v>
      </c>
      <c r="CI48" s="286" t="s">
        <v>831</v>
      </c>
      <c r="CJ48" s="286" t="s">
        <v>831</v>
      </c>
      <c r="CK48" s="286" t="s">
        <v>831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7"/>
        <v>657</v>
      </c>
      <c r="E49" s="283">
        <f t="shared" si="8"/>
        <v>327</v>
      </c>
      <c r="F49" s="283">
        <f t="shared" si="9"/>
        <v>1</v>
      </c>
      <c r="G49" s="283">
        <f t="shared" si="10"/>
        <v>0</v>
      </c>
      <c r="H49" s="283">
        <f t="shared" si="11"/>
        <v>87</v>
      </c>
      <c r="I49" s="283">
        <f t="shared" si="12"/>
        <v>67</v>
      </c>
      <c r="J49" s="283">
        <f t="shared" si="13"/>
        <v>41</v>
      </c>
      <c r="K49" s="283">
        <f t="shared" si="14"/>
        <v>0</v>
      </c>
      <c r="L49" s="283">
        <f t="shared" si="15"/>
        <v>78</v>
      </c>
      <c r="M49" s="283">
        <f t="shared" si="16"/>
        <v>0</v>
      </c>
      <c r="N49" s="283">
        <f t="shared" si="1"/>
        <v>0</v>
      </c>
      <c r="O49" s="283">
        <f t="shared" si="17"/>
        <v>39</v>
      </c>
      <c r="P49" s="283">
        <f t="shared" si="18"/>
        <v>0</v>
      </c>
      <c r="Q49" s="283">
        <f t="shared" si="19"/>
        <v>0</v>
      </c>
      <c r="R49" s="283">
        <f t="shared" si="20"/>
        <v>0</v>
      </c>
      <c r="S49" s="283">
        <f t="shared" si="21"/>
        <v>0</v>
      </c>
      <c r="T49" s="283">
        <f t="shared" si="22"/>
        <v>0</v>
      </c>
      <c r="U49" s="283">
        <f t="shared" si="23"/>
        <v>0</v>
      </c>
      <c r="V49" s="283">
        <f t="shared" si="24"/>
        <v>0</v>
      </c>
      <c r="W49" s="283">
        <f t="shared" si="25"/>
        <v>0</v>
      </c>
      <c r="X49" s="283">
        <f t="shared" si="26"/>
        <v>0</v>
      </c>
      <c r="Y49" s="283">
        <f t="shared" si="27"/>
        <v>17</v>
      </c>
      <c r="Z49" s="283">
        <f t="shared" si="3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6">
        <v>0</v>
      </c>
      <c r="AL49" s="286" t="s">
        <v>831</v>
      </c>
      <c r="AM49" s="286" t="s">
        <v>831</v>
      </c>
      <c r="AN49" s="286" t="s">
        <v>831</v>
      </c>
      <c r="AO49" s="286" t="s">
        <v>831</v>
      </c>
      <c r="AP49" s="286" t="s">
        <v>831</v>
      </c>
      <c r="AQ49" s="286" t="s">
        <v>831</v>
      </c>
      <c r="AR49" s="286" t="s">
        <v>831</v>
      </c>
      <c r="AS49" s="286" t="s">
        <v>831</v>
      </c>
      <c r="AT49" s="283">
        <v>0</v>
      </c>
      <c r="AU49" s="283">
        <v>0</v>
      </c>
      <c r="AV49" s="283">
        <f>施設資源化量内訳!D49</f>
        <v>290</v>
      </c>
      <c r="AW49" s="283">
        <f>施設資源化量内訳!E49</f>
        <v>0</v>
      </c>
      <c r="AX49" s="283">
        <f>施設資源化量内訳!F49</f>
        <v>0</v>
      </c>
      <c r="AY49" s="283">
        <f>施設資源化量内訳!G49</f>
        <v>0</v>
      </c>
      <c r="AZ49" s="283">
        <f>施設資源化量内訳!H49</f>
        <v>87</v>
      </c>
      <c r="BA49" s="283">
        <f>施設資源化量内訳!I49</f>
        <v>67</v>
      </c>
      <c r="BB49" s="283">
        <f>施設資源化量内訳!J49</f>
        <v>41</v>
      </c>
      <c r="BC49" s="283">
        <f>施設資源化量内訳!K49</f>
        <v>0</v>
      </c>
      <c r="BD49" s="283">
        <f>施設資源化量内訳!L49</f>
        <v>78</v>
      </c>
      <c r="BE49" s="283">
        <f>施設資源化量内訳!M49</f>
        <v>0</v>
      </c>
      <c r="BF49" s="283">
        <f>施設資源化量内訳!N49</f>
        <v>0</v>
      </c>
      <c r="BG49" s="283">
        <f>施設資源化量内訳!O49</f>
        <v>0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0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17</v>
      </c>
      <c r="BR49" s="283">
        <f t="shared" si="5"/>
        <v>367</v>
      </c>
      <c r="BS49" s="283">
        <v>327</v>
      </c>
      <c r="BT49" s="283">
        <v>1</v>
      </c>
      <c r="BU49" s="283"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v>0</v>
      </c>
      <c r="CC49" s="283">
        <v>39</v>
      </c>
      <c r="CD49" s="286" t="s">
        <v>831</v>
      </c>
      <c r="CE49" s="286" t="s">
        <v>831</v>
      </c>
      <c r="CF49" s="286" t="s">
        <v>831</v>
      </c>
      <c r="CG49" s="286" t="s">
        <v>831</v>
      </c>
      <c r="CH49" s="286" t="s">
        <v>831</v>
      </c>
      <c r="CI49" s="286" t="s">
        <v>831</v>
      </c>
      <c r="CJ49" s="286" t="s">
        <v>831</v>
      </c>
      <c r="CK49" s="286" t="s">
        <v>831</v>
      </c>
      <c r="CL49" s="283">
        <v>0</v>
      </c>
      <c r="CM49" s="283">
        <v>0</v>
      </c>
      <c r="CN49" s="284" t="s">
        <v>745</v>
      </c>
    </row>
    <row r="50" spans="1:92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7"/>
        <v>283</v>
      </c>
      <c r="E50" s="283">
        <f t="shared" si="8"/>
        <v>146</v>
      </c>
      <c r="F50" s="283">
        <f t="shared" si="9"/>
        <v>0</v>
      </c>
      <c r="G50" s="283">
        <f t="shared" si="10"/>
        <v>0</v>
      </c>
      <c r="H50" s="283">
        <f t="shared" si="11"/>
        <v>33</v>
      </c>
      <c r="I50" s="283">
        <f t="shared" si="12"/>
        <v>28</v>
      </c>
      <c r="J50" s="283">
        <f t="shared" si="13"/>
        <v>11</v>
      </c>
      <c r="K50" s="283">
        <f t="shared" si="14"/>
        <v>0</v>
      </c>
      <c r="L50" s="283">
        <f t="shared" si="15"/>
        <v>35</v>
      </c>
      <c r="M50" s="283">
        <f t="shared" si="16"/>
        <v>0</v>
      </c>
      <c r="N50" s="283">
        <f t="shared" si="1"/>
        <v>0</v>
      </c>
      <c r="O50" s="283">
        <f t="shared" si="17"/>
        <v>13</v>
      </c>
      <c r="P50" s="283">
        <f t="shared" si="18"/>
        <v>0</v>
      </c>
      <c r="Q50" s="283">
        <f t="shared" si="19"/>
        <v>0</v>
      </c>
      <c r="R50" s="283">
        <f t="shared" si="20"/>
        <v>0</v>
      </c>
      <c r="S50" s="283">
        <f t="shared" si="21"/>
        <v>0</v>
      </c>
      <c r="T50" s="283">
        <f t="shared" si="22"/>
        <v>0</v>
      </c>
      <c r="U50" s="283">
        <f t="shared" si="23"/>
        <v>0</v>
      </c>
      <c r="V50" s="283">
        <f t="shared" si="24"/>
        <v>0</v>
      </c>
      <c r="W50" s="283">
        <f t="shared" si="25"/>
        <v>0</v>
      </c>
      <c r="X50" s="283">
        <f t="shared" si="26"/>
        <v>0</v>
      </c>
      <c r="Y50" s="283">
        <f t="shared" si="27"/>
        <v>17</v>
      </c>
      <c r="Z50" s="283">
        <f t="shared" si="3"/>
        <v>3</v>
      </c>
      <c r="AA50" s="283">
        <v>0</v>
      </c>
      <c r="AB50" s="283">
        <v>0</v>
      </c>
      <c r="AC50" s="283">
        <v>0</v>
      </c>
      <c r="AD50" s="283">
        <v>3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6">
        <v>0</v>
      </c>
      <c r="AL50" s="286" t="s">
        <v>831</v>
      </c>
      <c r="AM50" s="286" t="s">
        <v>831</v>
      </c>
      <c r="AN50" s="286" t="s">
        <v>831</v>
      </c>
      <c r="AO50" s="286" t="s">
        <v>831</v>
      </c>
      <c r="AP50" s="286" t="s">
        <v>831</v>
      </c>
      <c r="AQ50" s="286" t="s">
        <v>831</v>
      </c>
      <c r="AR50" s="286" t="s">
        <v>831</v>
      </c>
      <c r="AS50" s="286" t="s">
        <v>831</v>
      </c>
      <c r="AT50" s="283">
        <v>0</v>
      </c>
      <c r="AU50" s="283">
        <v>0</v>
      </c>
      <c r="AV50" s="283">
        <f>施設資源化量内訳!D50</f>
        <v>121</v>
      </c>
      <c r="AW50" s="283">
        <f>施設資源化量内訳!E50</f>
        <v>0</v>
      </c>
      <c r="AX50" s="283">
        <f>施設資源化量内訳!F50</f>
        <v>0</v>
      </c>
      <c r="AY50" s="283">
        <f>施設資源化量内訳!G50</f>
        <v>0</v>
      </c>
      <c r="AZ50" s="283">
        <f>施設資源化量内訳!H50</f>
        <v>30</v>
      </c>
      <c r="BA50" s="283">
        <f>施設資源化量内訳!I50</f>
        <v>28</v>
      </c>
      <c r="BB50" s="283">
        <f>施設資源化量内訳!J50</f>
        <v>11</v>
      </c>
      <c r="BC50" s="283">
        <f>施設資源化量内訳!K50</f>
        <v>0</v>
      </c>
      <c r="BD50" s="283">
        <f>施設資源化量内訳!L50</f>
        <v>35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0</v>
      </c>
      <c r="BH50" s="283">
        <f>施設資源化量内訳!P50</f>
        <v>0</v>
      </c>
      <c r="BI50" s="283">
        <f>施設資源化量内訳!Q50</f>
        <v>0</v>
      </c>
      <c r="BJ50" s="283">
        <f>施設資源化量内訳!R50</f>
        <v>0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0</v>
      </c>
      <c r="BN50" s="283">
        <f>施設資源化量内訳!V50</f>
        <v>0</v>
      </c>
      <c r="BO50" s="283">
        <f>施設資源化量内訳!W50</f>
        <v>0</v>
      </c>
      <c r="BP50" s="283">
        <f>施設資源化量内訳!X50</f>
        <v>0</v>
      </c>
      <c r="BQ50" s="283">
        <f>施設資源化量内訳!Y50</f>
        <v>17</v>
      </c>
      <c r="BR50" s="283">
        <f t="shared" si="5"/>
        <v>159</v>
      </c>
      <c r="BS50" s="283">
        <v>146</v>
      </c>
      <c r="BT50" s="283">
        <v>0</v>
      </c>
      <c r="BU50" s="283"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v>0</v>
      </c>
      <c r="CC50" s="283">
        <v>13</v>
      </c>
      <c r="CD50" s="286" t="s">
        <v>831</v>
      </c>
      <c r="CE50" s="286" t="s">
        <v>831</v>
      </c>
      <c r="CF50" s="286" t="s">
        <v>831</v>
      </c>
      <c r="CG50" s="286" t="s">
        <v>831</v>
      </c>
      <c r="CH50" s="286" t="s">
        <v>831</v>
      </c>
      <c r="CI50" s="286" t="s">
        <v>831</v>
      </c>
      <c r="CJ50" s="286" t="s">
        <v>831</v>
      </c>
      <c r="CK50" s="286" t="s">
        <v>831</v>
      </c>
      <c r="CL50" s="283">
        <v>0</v>
      </c>
      <c r="CM50" s="283">
        <v>0</v>
      </c>
      <c r="CN50" s="284" t="s">
        <v>745</v>
      </c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50">
    <sortCondition ref="A8:A50"/>
    <sortCondition ref="B8:B50"/>
    <sortCondition ref="C8:C50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9" man="1"/>
    <brk id="47" min="1" max="49" man="1"/>
    <brk id="6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大阪府</v>
      </c>
      <c r="B7" s="293" t="str">
        <f>ごみ処理概要!B7</f>
        <v>27000</v>
      </c>
      <c r="C7" s="294" t="s">
        <v>3</v>
      </c>
      <c r="D7" s="296">
        <f t="shared" ref="D7:L7" si="0">SUM(Z7,AV7,BR7,CN7,DJ7,EF7,FB7)</f>
        <v>176859</v>
      </c>
      <c r="E7" s="296">
        <f t="shared" si="0"/>
        <v>16071</v>
      </c>
      <c r="F7" s="296">
        <f t="shared" si="0"/>
        <v>71</v>
      </c>
      <c r="G7" s="296">
        <f t="shared" si="0"/>
        <v>450</v>
      </c>
      <c r="H7" s="296">
        <f t="shared" si="0"/>
        <v>31787</v>
      </c>
      <c r="I7" s="296">
        <f t="shared" si="0"/>
        <v>34274</v>
      </c>
      <c r="J7" s="296">
        <f t="shared" si="0"/>
        <v>17016</v>
      </c>
      <c r="K7" s="296">
        <f t="shared" si="0"/>
        <v>328</v>
      </c>
      <c r="L7" s="296">
        <f t="shared" si="0"/>
        <v>49757</v>
      </c>
      <c r="M7" s="296">
        <f t="shared" ref="M7" si="1">SUM(AI7,BE7,CA7,CW7,DS7,EO7,FK7)</f>
        <v>169</v>
      </c>
      <c r="N7" s="296">
        <f t="shared" ref="N7" si="2">SUM(AJ7,BF7,CB7,CX7,DT7,EP7,FL7)</f>
        <v>4</v>
      </c>
      <c r="O7" s="296">
        <f t="shared" ref="O7:Y7" si="3">SUM(AK7,BG7,CC7,CY7,DU7,EQ7,FM7)</f>
        <v>2065</v>
      </c>
      <c r="P7" s="296">
        <f t="shared" si="3"/>
        <v>22</v>
      </c>
      <c r="Q7" s="296">
        <f t="shared" si="3"/>
        <v>0</v>
      </c>
      <c r="R7" s="296">
        <f t="shared" si="3"/>
        <v>21470</v>
      </c>
      <c r="S7" s="296">
        <f t="shared" si="3"/>
        <v>0</v>
      </c>
      <c r="T7" s="296">
        <f t="shared" si="3"/>
        <v>0</v>
      </c>
      <c r="U7" s="296">
        <f t="shared" si="3"/>
        <v>0</v>
      </c>
      <c r="V7" s="296">
        <f t="shared" si="3"/>
        <v>0</v>
      </c>
      <c r="W7" s="296">
        <f t="shared" si="3"/>
        <v>1183</v>
      </c>
      <c r="X7" s="296">
        <f t="shared" si="3"/>
        <v>0</v>
      </c>
      <c r="Y7" s="296">
        <f t="shared" si="3"/>
        <v>2192</v>
      </c>
      <c r="Z7" s="296">
        <f t="shared" ref="Z7:Z50" si="4">SUM(AA7:AU7)</f>
        <v>29235</v>
      </c>
      <c r="AA7" s="296">
        <f t="shared" ref="AA7:AK7" si="5">SUM(AA$8:AA$207)</f>
        <v>3</v>
      </c>
      <c r="AB7" s="296">
        <f t="shared" si="5"/>
        <v>0</v>
      </c>
      <c r="AC7" s="296">
        <f t="shared" si="5"/>
        <v>0</v>
      </c>
      <c r="AD7" s="296">
        <f t="shared" si="5"/>
        <v>6263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21470</v>
      </c>
      <c r="AO7" s="300" t="s">
        <v>698</v>
      </c>
      <c r="AP7" s="300" t="s">
        <v>698</v>
      </c>
      <c r="AQ7" s="296">
        <f>SUM(AQ$8:AQ$207)</f>
        <v>0</v>
      </c>
      <c r="AR7" s="300" t="s">
        <v>698</v>
      </c>
      <c r="AS7" s="296">
        <f>SUM(AS$8:AS$207)</f>
        <v>1183</v>
      </c>
      <c r="AT7" s="300" t="s">
        <v>698</v>
      </c>
      <c r="AU7" s="296">
        <f>SUM(AU$8:AU$207)</f>
        <v>316</v>
      </c>
      <c r="AV7" s="296">
        <f t="shared" ref="AV7:AV50" si="6">SUM(AW7:BQ7)</f>
        <v>20081</v>
      </c>
      <c r="AW7" s="296">
        <f t="shared" ref="AW7:BG7" si="7">SUM(AW$8:AW$207)</f>
        <v>4267</v>
      </c>
      <c r="AX7" s="296">
        <f t="shared" si="7"/>
        <v>4</v>
      </c>
      <c r="AY7" s="296">
        <f t="shared" si="7"/>
        <v>0</v>
      </c>
      <c r="AZ7" s="296">
        <f t="shared" si="7"/>
        <v>12507</v>
      </c>
      <c r="BA7" s="296">
        <f t="shared" si="7"/>
        <v>2505</v>
      </c>
      <c r="BB7" s="296">
        <f t="shared" si="7"/>
        <v>247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3</v>
      </c>
      <c r="BG7" s="296">
        <f t="shared" si="7"/>
        <v>57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491</v>
      </c>
      <c r="BR7" s="296">
        <f t="shared" ref="BR7:BR50" si="8">SUM(BS7:CM7)</f>
        <v>43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43</v>
      </c>
      <c r="CN7" s="296">
        <f t="shared" ref="CN7:CN50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50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50" si="14">SUM(EG7:FA7)</f>
        <v>0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50" si="16">SUM(FC7:FW7)</f>
        <v>127500</v>
      </c>
      <c r="FC7" s="296">
        <f t="shared" ref="FC7:FO7" si="17">SUM(FC$8:FC$207)</f>
        <v>11801</v>
      </c>
      <c r="FD7" s="296">
        <f t="shared" si="17"/>
        <v>67</v>
      </c>
      <c r="FE7" s="296">
        <f t="shared" si="17"/>
        <v>450</v>
      </c>
      <c r="FF7" s="296">
        <f t="shared" si="17"/>
        <v>13017</v>
      </c>
      <c r="FG7" s="296">
        <f t="shared" si="17"/>
        <v>31769</v>
      </c>
      <c r="FH7" s="296">
        <f t="shared" si="17"/>
        <v>16769</v>
      </c>
      <c r="FI7" s="296">
        <f t="shared" si="17"/>
        <v>328</v>
      </c>
      <c r="FJ7" s="296">
        <f t="shared" si="17"/>
        <v>49757</v>
      </c>
      <c r="FK7" s="296">
        <f t="shared" si="17"/>
        <v>169</v>
      </c>
      <c r="FL7" s="296">
        <f t="shared" si="17"/>
        <v>1</v>
      </c>
      <c r="FM7" s="296">
        <f t="shared" si="17"/>
        <v>2008</v>
      </c>
      <c r="FN7" s="296">
        <f t="shared" si="17"/>
        <v>22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0</v>
      </c>
      <c r="FW7" s="296">
        <f>SUM(FW$8:FW$207)</f>
        <v>1342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50" si="18">SUM(Z8,AV8,BR8,CN8,DJ8,EF8,FB8)</f>
        <v>38172</v>
      </c>
      <c r="E8" s="283">
        <f t="shared" ref="E8:E50" si="19">SUM(AA8,AW8,BS8,CO8,DK8,EG8,FC8)</f>
        <v>0</v>
      </c>
      <c r="F8" s="283">
        <f t="shared" ref="F8:F50" si="20">SUM(AB8,AX8,BT8,CP8,DL8,EH8,FD8)</f>
        <v>0</v>
      </c>
      <c r="G8" s="283">
        <f t="shared" ref="G8:G50" si="21">SUM(AC8,AY8,BU8,CQ8,DM8,EI8,FE8)</f>
        <v>0</v>
      </c>
      <c r="H8" s="283">
        <f t="shared" ref="H8:H50" si="22">SUM(AD8,AZ8,BV8,CR8,DN8,EJ8,FF8)</f>
        <v>5738</v>
      </c>
      <c r="I8" s="283">
        <f t="shared" ref="I8:I50" si="23">SUM(AE8,BA8,BW8,CS8,DO8,EK8,FG8)</f>
        <v>8954</v>
      </c>
      <c r="J8" s="283">
        <f t="shared" ref="J8:J50" si="24">SUM(AF8,BB8,BX8,CT8,DP8,EL8,FH8)</f>
        <v>7375</v>
      </c>
      <c r="K8" s="283">
        <f t="shared" ref="K8:K50" si="25">SUM(AG8,BC8,BY8,CU8,DQ8,EM8,FI8)</f>
        <v>0</v>
      </c>
      <c r="L8" s="283">
        <f t="shared" ref="L8:L50" si="26">SUM(AH8,BD8,BZ8,CV8,DR8,EN8,FJ8)</f>
        <v>16105</v>
      </c>
      <c r="M8" s="283">
        <f t="shared" ref="M8:M50" si="27">SUM(AI8,BE8,CA8,CW8,DS8,EO8,FK8)</f>
        <v>0</v>
      </c>
      <c r="N8" s="283">
        <f t="shared" ref="N8:N50" si="28">SUM(AJ8,BF8,CB8,CX8,DT8,EP8,FL8)</f>
        <v>0</v>
      </c>
      <c r="O8" s="283">
        <f t="shared" ref="O8:O50" si="29">SUM(AK8,BG8,CC8,CY8,DU8,EQ8,FM8)</f>
        <v>0</v>
      </c>
      <c r="P8" s="283">
        <f t="shared" ref="P8:P50" si="30">SUM(AL8,BH8,CD8,CZ8,DV8,ER8,FN8)</f>
        <v>0</v>
      </c>
      <c r="Q8" s="283">
        <f t="shared" ref="Q8:Q50" si="31">SUM(AM8,BI8,CE8,DA8,DW8,ES8,FO8)</f>
        <v>0</v>
      </c>
      <c r="R8" s="283">
        <f t="shared" ref="R8:R50" si="32">SUM(AN8,BJ8,CF8,DB8,DX8,ET8,FP8)</f>
        <v>0</v>
      </c>
      <c r="S8" s="283">
        <f t="shared" ref="S8:S50" si="33">SUM(AO8,BK8,CG8,DC8,DY8,EU8,FQ8)</f>
        <v>0</v>
      </c>
      <c r="T8" s="283">
        <f t="shared" ref="T8:T50" si="34">SUM(AP8,BL8,CH8,DD8,DZ8,EV8,FR8)</f>
        <v>0</v>
      </c>
      <c r="U8" s="283">
        <f t="shared" ref="U8:U50" si="35">SUM(AQ8,BM8,CI8,DE8,EA8,EW8,FS8)</f>
        <v>0</v>
      </c>
      <c r="V8" s="283">
        <f t="shared" ref="V8:V50" si="36">SUM(AR8,BN8,CJ8,DF8,EB8,EX8,FT8)</f>
        <v>0</v>
      </c>
      <c r="W8" s="283">
        <f t="shared" ref="W8:W50" si="37">SUM(AS8,BO8,CK8,DG8,EC8,EY8,FU8)</f>
        <v>0</v>
      </c>
      <c r="X8" s="283">
        <f t="shared" ref="X8:X50" si="38">SUM(AT8,BP8,CL8,DH8,ED8,EZ8,FV8)</f>
        <v>0</v>
      </c>
      <c r="Y8" s="283">
        <f t="shared" ref="Y8:Y50" si="39">SUM(AU8,BQ8,CM8,DI8,EE8,FA8,FW8)</f>
        <v>0</v>
      </c>
      <c r="Z8" s="283">
        <f t="shared" si="4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831</v>
      </c>
      <c r="AM8" s="286" t="s">
        <v>831</v>
      </c>
      <c r="AN8" s="283">
        <v>0</v>
      </c>
      <c r="AO8" s="286" t="s">
        <v>831</v>
      </c>
      <c r="AP8" s="286" t="s">
        <v>831</v>
      </c>
      <c r="AQ8" s="283">
        <v>0</v>
      </c>
      <c r="AR8" s="286" t="s">
        <v>831</v>
      </c>
      <c r="AS8" s="283">
        <v>0</v>
      </c>
      <c r="AT8" s="286" t="s">
        <v>831</v>
      </c>
      <c r="AU8" s="283">
        <v>0</v>
      </c>
      <c r="AV8" s="283">
        <f t="shared" si="6"/>
        <v>1515</v>
      </c>
      <c r="AW8" s="283">
        <v>0</v>
      </c>
      <c r="AX8" s="283">
        <v>0</v>
      </c>
      <c r="AY8" s="283">
        <v>0</v>
      </c>
      <c r="AZ8" s="283">
        <v>1515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831</v>
      </c>
      <c r="BI8" s="286" t="s">
        <v>831</v>
      </c>
      <c r="BJ8" s="286" t="s">
        <v>831</v>
      </c>
      <c r="BK8" s="286" t="s">
        <v>831</v>
      </c>
      <c r="BL8" s="286" t="s">
        <v>831</v>
      </c>
      <c r="BM8" s="286" t="s">
        <v>831</v>
      </c>
      <c r="BN8" s="286" t="s">
        <v>831</v>
      </c>
      <c r="BO8" s="286" t="s">
        <v>831</v>
      </c>
      <c r="BP8" s="286" t="s">
        <v>831</v>
      </c>
      <c r="BQ8" s="283">
        <v>0</v>
      </c>
      <c r="BR8" s="283">
        <f t="shared" si="8"/>
        <v>0</v>
      </c>
      <c r="BS8" s="286" t="s">
        <v>831</v>
      </c>
      <c r="BT8" s="286" t="s">
        <v>831</v>
      </c>
      <c r="BU8" s="286" t="s">
        <v>831</v>
      </c>
      <c r="BV8" s="286" t="s">
        <v>831</v>
      </c>
      <c r="BW8" s="286" t="s">
        <v>831</v>
      </c>
      <c r="BX8" s="286" t="s">
        <v>831</v>
      </c>
      <c r="BY8" s="286" t="s">
        <v>831</v>
      </c>
      <c r="BZ8" s="286" t="s">
        <v>831</v>
      </c>
      <c r="CA8" s="286" t="s">
        <v>831</v>
      </c>
      <c r="CB8" s="286" t="s">
        <v>831</v>
      </c>
      <c r="CC8" s="286" t="s">
        <v>831</v>
      </c>
      <c r="CD8" s="283">
        <v>0</v>
      </c>
      <c r="CE8" s="286" t="s">
        <v>831</v>
      </c>
      <c r="CF8" s="286" t="s">
        <v>831</v>
      </c>
      <c r="CG8" s="286" t="s">
        <v>831</v>
      </c>
      <c r="CH8" s="286" t="s">
        <v>831</v>
      </c>
      <c r="CI8" s="286" t="s">
        <v>831</v>
      </c>
      <c r="CJ8" s="286" t="s">
        <v>831</v>
      </c>
      <c r="CK8" s="286" t="s">
        <v>831</v>
      </c>
      <c r="CL8" s="286" t="s">
        <v>831</v>
      </c>
      <c r="CM8" s="283">
        <v>0</v>
      </c>
      <c r="CN8" s="283">
        <f t="shared" si="10"/>
        <v>0</v>
      </c>
      <c r="CO8" s="286" t="s">
        <v>831</v>
      </c>
      <c r="CP8" s="286" t="s">
        <v>831</v>
      </c>
      <c r="CQ8" s="286" t="s">
        <v>831</v>
      </c>
      <c r="CR8" s="286" t="s">
        <v>831</v>
      </c>
      <c r="CS8" s="286" t="s">
        <v>831</v>
      </c>
      <c r="CT8" s="286" t="s">
        <v>831</v>
      </c>
      <c r="CU8" s="286" t="s">
        <v>831</v>
      </c>
      <c r="CV8" s="286" t="s">
        <v>831</v>
      </c>
      <c r="CW8" s="286" t="s">
        <v>831</v>
      </c>
      <c r="CX8" s="286" t="s">
        <v>831</v>
      </c>
      <c r="CY8" s="286" t="s">
        <v>831</v>
      </c>
      <c r="CZ8" s="286" t="s">
        <v>831</v>
      </c>
      <c r="DA8" s="283">
        <v>0</v>
      </c>
      <c r="DB8" s="286" t="s">
        <v>831</v>
      </c>
      <c r="DC8" s="286" t="s">
        <v>831</v>
      </c>
      <c r="DD8" s="286" t="s">
        <v>831</v>
      </c>
      <c r="DE8" s="286" t="s">
        <v>831</v>
      </c>
      <c r="DF8" s="286" t="s">
        <v>831</v>
      </c>
      <c r="DG8" s="286" t="s">
        <v>831</v>
      </c>
      <c r="DH8" s="286" t="s">
        <v>831</v>
      </c>
      <c r="DI8" s="283">
        <v>0</v>
      </c>
      <c r="DJ8" s="283">
        <f t="shared" si="12"/>
        <v>0</v>
      </c>
      <c r="DK8" s="286" t="s">
        <v>831</v>
      </c>
      <c r="DL8" s="286" t="s">
        <v>831</v>
      </c>
      <c r="DM8" s="286" t="s">
        <v>831</v>
      </c>
      <c r="DN8" s="286" t="s">
        <v>831</v>
      </c>
      <c r="DO8" s="286" t="s">
        <v>831</v>
      </c>
      <c r="DP8" s="286" t="s">
        <v>831</v>
      </c>
      <c r="DQ8" s="286" t="s">
        <v>831</v>
      </c>
      <c r="DR8" s="286" t="s">
        <v>831</v>
      </c>
      <c r="DS8" s="286" t="s">
        <v>831</v>
      </c>
      <c r="DT8" s="286" t="s">
        <v>831</v>
      </c>
      <c r="DU8" s="286" t="s">
        <v>831</v>
      </c>
      <c r="DV8" s="283">
        <v>0</v>
      </c>
      <c r="DW8" s="286" t="s">
        <v>831</v>
      </c>
      <c r="DX8" s="286" t="s">
        <v>831</v>
      </c>
      <c r="DY8" s="286" t="s">
        <v>831</v>
      </c>
      <c r="DZ8" s="283">
        <v>0</v>
      </c>
      <c r="EA8" s="286" t="s">
        <v>831</v>
      </c>
      <c r="EB8" s="286" t="s">
        <v>831</v>
      </c>
      <c r="EC8" s="286" t="s">
        <v>831</v>
      </c>
      <c r="ED8" s="286" t="s">
        <v>831</v>
      </c>
      <c r="EE8" s="283">
        <v>0</v>
      </c>
      <c r="EF8" s="283">
        <f t="shared" si="14"/>
        <v>0</v>
      </c>
      <c r="EG8" s="283">
        <v>0</v>
      </c>
      <c r="EH8" s="286" t="s">
        <v>831</v>
      </c>
      <c r="EI8" s="286" t="s">
        <v>831</v>
      </c>
      <c r="EJ8" s="283">
        <v>0</v>
      </c>
      <c r="EK8" s="286" t="s">
        <v>831</v>
      </c>
      <c r="EL8" s="286" t="s">
        <v>831</v>
      </c>
      <c r="EM8" s="286" t="s">
        <v>831</v>
      </c>
      <c r="EN8" s="283">
        <v>0</v>
      </c>
      <c r="EO8" s="283">
        <v>0</v>
      </c>
      <c r="EP8" s="283">
        <v>0</v>
      </c>
      <c r="EQ8" s="286" t="s">
        <v>831</v>
      </c>
      <c r="ER8" s="286" t="s">
        <v>831</v>
      </c>
      <c r="ES8" s="286" t="s">
        <v>831</v>
      </c>
      <c r="ET8" s="286" t="s">
        <v>831</v>
      </c>
      <c r="EU8" s="283">
        <v>0</v>
      </c>
      <c r="EV8" s="283">
        <v>0</v>
      </c>
      <c r="EW8" s="286" t="s">
        <v>831</v>
      </c>
      <c r="EX8" s="286" t="s">
        <v>831</v>
      </c>
      <c r="EY8" s="286" t="s">
        <v>831</v>
      </c>
      <c r="EZ8" s="283">
        <v>0</v>
      </c>
      <c r="FA8" s="283">
        <v>0</v>
      </c>
      <c r="FB8" s="283">
        <f t="shared" si="16"/>
        <v>36657</v>
      </c>
      <c r="FC8" s="283">
        <v>0</v>
      </c>
      <c r="FD8" s="283">
        <v>0</v>
      </c>
      <c r="FE8" s="283">
        <v>0</v>
      </c>
      <c r="FF8" s="283">
        <v>4223</v>
      </c>
      <c r="FG8" s="283">
        <v>8954</v>
      </c>
      <c r="FH8" s="283">
        <v>7375</v>
      </c>
      <c r="FI8" s="283">
        <v>0</v>
      </c>
      <c r="FJ8" s="283">
        <v>16105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831</v>
      </c>
      <c r="FQ8" s="286" t="s">
        <v>831</v>
      </c>
      <c r="FR8" s="286" t="s">
        <v>831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24448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3594</v>
      </c>
      <c r="I9" s="283">
        <f t="shared" si="23"/>
        <v>3907</v>
      </c>
      <c r="J9" s="283">
        <f t="shared" si="24"/>
        <v>1344</v>
      </c>
      <c r="K9" s="283">
        <f t="shared" si="25"/>
        <v>0</v>
      </c>
      <c r="L9" s="283">
        <f t="shared" si="26"/>
        <v>4480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11123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12986</v>
      </c>
      <c r="AA9" s="283">
        <v>0</v>
      </c>
      <c r="AB9" s="283">
        <v>0</v>
      </c>
      <c r="AC9" s="283">
        <v>0</v>
      </c>
      <c r="AD9" s="283">
        <v>1863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831</v>
      </c>
      <c r="AM9" s="286" t="s">
        <v>831</v>
      </c>
      <c r="AN9" s="283">
        <v>11123</v>
      </c>
      <c r="AO9" s="286" t="s">
        <v>831</v>
      </c>
      <c r="AP9" s="286" t="s">
        <v>831</v>
      </c>
      <c r="AQ9" s="283">
        <v>0</v>
      </c>
      <c r="AR9" s="286" t="s">
        <v>831</v>
      </c>
      <c r="AS9" s="283">
        <v>0</v>
      </c>
      <c r="AT9" s="286" t="s">
        <v>831</v>
      </c>
      <c r="AU9" s="283">
        <v>0</v>
      </c>
      <c r="AV9" s="283">
        <f t="shared" si="6"/>
        <v>548</v>
      </c>
      <c r="AW9" s="283">
        <v>0</v>
      </c>
      <c r="AX9" s="283">
        <v>0</v>
      </c>
      <c r="AY9" s="283">
        <v>0</v>
      </c>
      <c r="AZ9" s="283">
        <v>548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831</v>
      </c>
      <c r="BI9" s="286" t="s">
        <v>831</v>
      </c>
      <c r="BJ9" s="286" t="s">
        <v>831</v>
      </c>
      <c r="BK9" s="286" t="s">
        <v>831</v>
      </c>
      <c r="BL9" s="286" t="s">
        <v>831</v>
      </c>
      <c r="BM9" s="286" t="s">
        <v>831</v>
      </c>
      <c r="BN9" s="286" t="s">
        <v>831</v>
      </c>
      <c r="BO9" s="286" t="s">
        <v>831</v>
      </c>
      <c r="BP9" s="286" t="s">
        <v>831</v>
      </c>
      <c r="BQ9" s="283">
        <v>0</v>
      </c>
      <c r="BR9" s="283">
        <f t="shared" si="8"/>
        <v>0</v>
      </c>
      <c r="BS9" s="286" t="s">
        <v>831</v>
      </c>
      <c r="BT9" s="286" t="s">
        <v>831</v>
      </c>
      <c r="BU9" s="286" t="s">
        <v>831</v>
      </c>
      <c r="BV9" s="286" t="s">
        <v>831</v>
      </c>
      <c r="BW9" s="286" t="s">
        <v>831</v>
      </c>
      <c r="BX9" s="286" t="s">
        <v>831</v>
      </c>
      <c r="BY9" s="286" t="s">
        <v>831</v>
      </c>
      <c r="BZ9" s="286" t="s">
        <v>831</v>
      </c>
      <c r="CA9" s="286" t="s">
        <v>831</v>
      </c>
      <c r="CB9" s="286" t="s">
        <v>831</v>
      </c>
      <c r="CC9" s="286" t="s">
        <v>831</v>
      </c>
      <c r="CD9" s="283">
        <v>0</v>
      </c>
      <c r="CE9" s="286" t="s">
        <v>831</v>
      </c>
      <c r="CF9" s="286" t="s">
        <v>831</v>
      </c>
      <c r="CG9" s="286" t="s">
        <v>831</v>
      </c>
      <c r="CH9" s="286" t="s">
        <v>831</v>
      </c>
      <c r="CI9" s="286" t="s">
        <v>831</v>
      </c>
      <c r="CJ9" s="286" t="s">
        <v>831</v>
      </c>
      <c r="CK9" s="286" t="s">
        <v>831</v>
      </c>
      <c r="CL9" s="286" t="s">
        <v>831</v>
      </c>
      <c r="CM9" s="283">
        <v>0</v>
      </c>
      <c r="CN9" s="283">
        <f t="shared" si="10"/>
        <v>0</v>
      </c>
      <c r="CO9" s="286" t="s">
        <v>831</v>
      </c>
      <c r="CP9" s="286" t="s">
        <v>831</v>
      </c>
      <c r="CQ9" s="286" t="s">
        <v>831</v>
      </c>
      <c r="CR9" s="286" t="s">
        <v>831</v>
      </c>
      <c r="CS9" s="286" t="s">
        <v>831</v>
      </c>
      <c r="CT9" s="286" t="s">
        <v>831</v>
      </c>
      <c r="CU9" s="286" t="s">
        <v>831</v>
      </c>
      <c r="CV9" s="286" t="s">
        <v>831</v>
      </c>
      <c r="CW9" s="286" t="s">
        <v>831</v>
      </c>
      <c r="CX9" s="286" t="s">
        <v>831</v>
      </c>
      <c r="CY9" s="286" t="s">
        <v>831</v>
      </c>
      <c r="CZ9" s="286" t="s">
        <v>831</v>
      </c>
      <c r="DA9" s="283">
        <v>0</v>
      </c>
      <c r="DB9" s="286" t="s">
        <v>831</v>
      </c>
      <c r="DC9" s="286" t="s">
        <v>831</v>
      </c>
      <c r="DD9" s="286" t="s">
        <v>831</v>
      </c>
      <c r="DE9" s="286" t="s">
        <v>831</v>
      </c>
      <c r="DF9" s="286" t="s">
        <v>831</v>
      </c>
      <c r="DG9" s="286" t="s">
        <v>831</v>
      </c>
      <c r="DH9" s="286" t="s">
        <v>831</v>
      </c>
      <c r="DI9" s="283">
        <v>0</v>
      </c>
      <c r="DJ9" s="283">
        <f t="shared" si="12"/>
        <v>0</v>
      </c>
      <c r="DK9" s="286" t="s">
        <v>831</v>
      </c>
      <c r="DL9" s="286" t="s">
        <v>831</v>
      </c>
      <c r="DM9" s="286" t="s">
        <v>831</v>
      </c>
      <c r="DN9" s="286" t="s">
        <v>831</v>
      </c>
      <c r="DO9" s="286" t="s">
        <v>831</v>
      </c>
      <c r="DP9" s="286" t="s">
        <v>831</v>
      </c>
      <c r="DQ9" s="286" t="s">
        <v>831</v>
      </c>
      <c r="DR9" s="286" t="s">
        <v>831</v>
      </c>
      <c r="DS9" s="286" t="s">
        <v>831</v>
      </c>
      <c r="DT9" s="286" t="s">
        <v>831</v>
      </c>
      <c r="DU9" s="286" t="s">
        <v>831</v>
      </c>
      <c r="DV9" s="283">
        <v>0</v>
      </c>
      <c r="DW9" s="286" t="s">
        <v>831</v>
      </c>
      <c r="DX9" s="286" t="s">
        <v>831</v>
      </c>
      <c r="DY9" s="286" t="s">
        <v>831</v>
      </c>
      <c r="DZ9" s="283">
        <v>0</v>
      </c>
      <c r="EA9" s="286" t="s">
        <v>831</v>
      </c>
      <c r="EB9" s="286" t="s">
        <v>831</v>
      </c>
      <c r="EC9" s="286" t="s">
        <v>831</v>
      </c>
      <c r="ED9" s="286" t="s">
        <v>831</v>
      </c>
      <c r="EE9" s="283">
        <v>0</v>
      </c>
      <c r="EF9" s="283">
        <f t="shared" si="14"/>
        <v>0</v>
      </c>
      <c r="EG9" s="283">
        <v>0</v>
      </c>
      <c r="EH9" s="286" t="s">
        <v>831</v>
      </c>
      <c r="EI9" s="286" t="s">
        <v>831</v>
      </c>
      <c r="EJ9" s="283">
        <v>0</v>
      </c>
      <c r="EK9" s="286" t="s">
        <v>831</v>
      </c>
      <c r="EL9" s="286" t="s">
        <v>831</v>
      </c>
      <c r="EM9" s="286" t="s">
        <v>831</v>
      </c>
      <c r="EN9" s="283">
        <v>0</v>
      </c>
      <c r="EO9" s="283">
        <v>0</v>
      </c>
      <c r="EP9" s="283">
        <v>0</v>
      </c>
      <c r="EQ9" s="286" t="s">
        <v>831</v>
      </c>
      <c r="ER9" s="286" t="s">
        <v>831</v>
      </c>
      <c r="ES9" s="286" t="s">
        <v>831</v>
      </c>
      <c r="ET9" s="286" t="s">
        <v>831</v>
      </c>
      <c r="EU9" s="283">
        <v>0</v>
      </c>
      <c r="EV9" s="283">
        <v>0</v>
      </c>
      <c r="EW9" s="286" t="s">
        <v>831</v>
      </c>
      <c r="EX9" s="286" t="s">
        <v>831</v>
      </c>
      <c r="EY9" s="286" t="s">
        <v>831</v>
      </c>
      <c r="EZ9" s="283">
        <v>0</v>
      </c>
      <c r="FA9" s="283">
        <v>0</v>
      </c>
      <c r="FB9" s="283">
        <f t="shared" si="16"/>
        <v>10914</v>
      </c>
      <c r="FC9" s="283">
        <v>0</v>
      </c>
      <c r="FD9" s="283">
        <v>0</v>
      </c>
      <c r="FE9" s="283">
        <v>0</v>
      </c>
      <c r="FF9" s="283">
        <v>1183</v>
      </c>
      <c r="FG9" s="283">
        <v>3907</v>
      </c>
      <c r="FH9" s="283">
        <v>1344</v>
      </c>
      <c r="FI9" s="283">
        <v>0</v>
      </c>
      <c r="FJ9" s="283">
        <v>4480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831</v>
      </c>
      <c r="FQ9" s="286" t="s">
        <v>831</v>
      </c>
      <c r="FR9" s="286" t="s">
        <v>831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4408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976</v>
      </c>
      <c r="I10" s="283">
        <f t="shared" si="23"/>
        <v>1222</v>
      </c>
      <c r="J10" s="283">
        <f t="shared" si="24"/>
        <v>370</v>
      </c>
      <c r="K10" s="283">
        <f t="shared" si="25"/>
        <v>0</v>
      </c>
      <c r="L10" s="283">
        <f t="shared" si="26"/>
        <v>1640</v>
      </c>
      <c r="M10" s="283">
        <f t="shared" si="27"/>
        <v>169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31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831</v>
      </c>
      <c r="AM10" s="286" t="s">
        <v>831</v>
      </c>
      <c r="AN10" s="283">
        <v>0</v>
      </c>
      <c r="AO10" s="286" t="s">
        <v>831</v>
      </c>
      <c r="AP10" s="286" t="s">
        <v>831</v>
      </c>
      <c r="AQ10" s="283">
        <v>0</v>
      </c>
      <c r="AR10" s="286" t="s">
        <v>831</v>
      </c>
      <c r="AS10" s="283">
        <v>0</v>
      </c>
      <c r="AT10" s="286" t="s">
        <v>831</v>
      </c>
      <c r="AU10" s="283">
        <v>0</v>
      </c>
      <c r="AV10" s="283">
        <f t="shared" si="6"/>
        <v>448</v>
      </c>
      <c r="AW10" s="283">
        <v>0</v>
      </c>
      <c r="AX10" s="283">
        <v>0</v>
      </c>
      <c r="AY10" s="283">
        <v>0</v>
      </c>
      <c r="AZ10" s="283">
        <v>448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831</v>
      </c>
      <c r="BI10" s="286" t="s">
        <v>831</v>
      </c>
      <c r="BJ10" s="286" t="s">
        <v>831</v>
      </c>
      <c r="BK10" s="286" t="s">
        <v>831</v>
      </c>
      <c r="BL10" s="286" t="s">
        <v>831</v>
      </c>
      <c r="BM10" s="286" t="s">
        <v>831</v>
      </c>
      <c r="BN10" s="286" t="s">
        <v>831</v>
      </c>
      <c r="BO10" s="286" t="s">
        <v>831</v>
      </c>
      <c r="BP10" s="286" t="s">
        <v>831</v>
      </c>
      <c r="BQ10" s="283">
        <v>0</v>
      </c>
      <c r="BR10" s="283">
        <f t="shared" si="8"/>
        <v>0</v>
      </c>
      <c r="BS10" s="286" t="s">
        <v>831</v>
      </c>
      <c r="BT10" s="286" t="s">
        <v>831</v>
      </c>
      <c r="BU10" s="286" t="s">
        <v>831</v>
      </c>
      <c r="BV10" s="286" t="s">
        <v>831</v>
      </c>
      <c r="BW10" s="286" t="s">
        <v>831</v>
      </c>
      <c r="BX10" s="286" t="s">
        <v>831</v>
      </c>
      <c r="BY10" s="286" t="s">
        <v>831</v>
      </c>
      <c r="BZ10" s="286" t="s">
        <v>831</v>
      </c>
      <c r="CA10" s="286" t="s">
        <v>831</v>
      </c>
      <c r="CB10" s="286" t="s">
        <v>831</v>
      </c>
      <c r="CC10" s="286" t="s">
        <v>831</v>
      </c>
      <c r="CD10" s="283">
        <v>0</v>
      </c>
      <c r="CE10" s="286" t="s">
        <v>831</v>
      </c>
      <c r="CF10" s="286" t="s">
        <v>831</v>
      </c>
      <c r="CG10" s="286" t="s">
        <v>831</v>
      </c>
      <c r="CH10" s="286" t="s">
        <v>831</v>
      </c>
      <c r="CI10" s="286" t="s">
        <v>831</v>
      </c>
      <c r="CJ10" s="286" t="s">
        <v>831</v>
      </c>
      <c r="CK10" s="286" t="s">
        <v>831</v>
      </c>
      <c r="CL10" s="286" t="s">
        <v>831</v>
      </c>
      <c r="CM10" s="283">
        <v>0</v>
      </c>
      <c r="CN10" s="283">
        <f t="shared" si="10"/>
        <v>0</v>
      </c>
      <c r="CO10" s="286" t="s">
        <v>831</v>
      </c>
      <c r="CP10" s="286" t="s">
        <v>831</v>
      </c>
      <c r="CQ10" s="286" t="s">
        <v>831</v>
      </c>
      <c r="CR10" s="286" t="s">
        <v>831</v>
      </c>
      <c r="CS10" s="286" t="s">
        <v>831</v>
      </c>
      <c r="CT10" s="286" t="s">
        <v>831</v>
      </c>
      <c r="CU10" s="286" t="s">
        <v>831</v>
      </c>
      <c r="CV10" s="286" t="s">
        <v>831</v>
      </c>
      <c r="CW10" s="286" t="s">
        <v>831</v>
      </c>
      <c r="CX10" s="286" t="s">
        <v>831</v>
      </c>
      <c r="CY10" s="286" t="s">
        <v>831</v>
      </c>
      <c r="CZ10" s="286" t="s">
        <v>831</v>
      </c>
      <c r="DA10" s="283">
        <v>0</v>
      </c>
      <c r="DB10" s="286" t="s">
        <v>831</v>
      </c>
      <c r="DC10" s="286" t="s">
        <v>831</v>
      </c>
      <c r="DD10" s="286" t="s">
        <v>831</v>
      </c>
      <c r="DE10" s="286" t="s">
        <v>831</v>
      </c>
      <c r="DF10" s="286" t="s">
        <v>831</v>
      </c>
      <c r="DG10" s="286" t="s">
        <v>831</v>
      </c>
      <c r="DH10" s="286" t="s">
        <v>831</v>
      </c>
      <c r="DI10" s="283">
        <v>0</v>
      </c>
      <c r="DJ10" s="283">
        <f t="shared" si="12"/>
        <v>0</v>
      </c>
      <c r="DK10" s="286" t="s">
        <v>831</v>
      </c>
      <c r="DL10" s="286" t="s">
        <v>831</v>
      </c>
      <c r="DM10" s="286" t="s">
        <v>831</v>
      </c>
      <c r="DN10" s="286" t="s">
        <v>831</v>
      </c>
      <c r="DO10" s="286" t="s">
        <v>831</v>
      </c>
      <c r="DP10" s="286" t="s">
        <v>831</v>
      </c>
      <c r="DQ10" s="286" t="s">
        <v>831</v>
      </c>
      <c r="DR10" s="286" t="s">
        <v>831</v>
      </c>
      <c r="DS10" s="286" t="s">
        <v>831</v>
      </c>
      <c r="DT10" s="286" t="s">
        <v>831</v>
      </c>
      <c r="DU10" s="286" t="s">
        <v>831</v>
      </c>
      <c r="DV10" s="283">
        <v>0</v>
      </c>
      <c r="DW10" s="286" t="s">
        <v>831</v>
      </c>
      <c r="DX10" s="286" t="s">
        <v>831</v>
      </c>
      <c r="DY10" s="286" t="s">
        <v>831</v>
      </c>
      <c r="DZ10" s="283">
        <v>0</v>
      </c>
      <c r="EA10" s="286" t="s">
        <v>831</v>
      </c>
      <c r="EB10" s="286" t="s">
        <v>831</v>
      </c>
      <c r="EC10" s="286" t="s">
        <v>831</v>
      </c>
      <c r="ED10" s="286" t="s">
        <v>831</v>
      </c>
      <c r="EE10" s="283">
        <v>0</v>
      </c>
      <c r="EF10" s="283">
        <f t="shared" si="14"/>
        <v>0</v>
      </c>
      <c r="EG10" s="283">
        <v>0</v>
      </c>
      <c r="EH10" s="286" t="s">
        <v>831</v>
      </c>
      <c r="EI10" s="286" t="s">
        <v>831</v>
      </c>
      <c r="EJ10" s="283">
        <v>0</v>
      </c>
      <c r="EK10" s="286" t="s">
        <v>831</v>
      </c>
      <c r="EL10" s="286" t="s">
        <v>831</v>
      </c>
      <c r="EM10" s="286" t="s">
        <v>831</v>
      </c>
      <c r="EN10" s="283">
        <v>0</v>
      </c>
      <c r="EO10" s="283">
        <v>0</v>
      </c>
      <c r="EP10" s="283">
        <v>0</v>
      </c>
      <c r="EQ10" s="286" t="s">
        <v>831</v>
      </c>
      <c r="ER10" s="286" t="s">
        <v>831</v>
      </c>
      <c r="ES10" s="286" t="s">
        <v>831</v>
      </c>
      <c r="ET10" s="286" t="s">
        <v>831</v>
      </c>
      <c r="EU10" s="283">
        <v>0</v>
      </c>
      <c r="EV10" s="283">
        <v>0</v>
      </c>
      <c r="EW10" s="286" t="s">
        <v>831</v>
      </c>
      <c r="EX10" s="286" t="s">
        <v>831</v>
      </c>
      <c r="EY10" s="286" t="s">
        <v>831</v>
      </c>
      <c r="EZ10" s="283">
        <v>0</v>
      </c>
      <c r="FA10" s="283">
        <v>0</v>
      </c>
      <c r="FB10" s="283">
        <f t="shared" si="16"/>
        <v>3960</v>
      </c>
      <c r="FC10" s="283">
        <v>0</v>
      </c>
      <c r="FD10" s="283">
        <v>0</v>
      </c>
      <c r="FE10" s="283">
        <v>0</v>
      </c>
      <c r="FF10" s="283">
        <v>528</v>
      </c>
      <c r="FG10" s="283">
        <v>1222</v>
      </c>
      <c r="FH10" s="283">
        <v>370</v>
      </c>
      <c r="FI10" s="283">
        <v>0</v>
      </c>
      <c r="FJ10" s="283">
        <v>1640</v>
      </c>
      <c r="FK10" s="283">
        <v>169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831</v>
      </c>
      <c r="FQ10" s="286" t="s">
        <v>831</v>
      </c>
      <c r="FR10" s="286" t="s">
        <v>831</v>
      </c>
      <c r="FS10" s="283">
        <v>0</v>
      </c>
      <c r="FT10" s="283">
        <v>0</v>
      </c>
      <c r="FU10" s="283">
        <v>0</v>
      </c>
      <c r="FV10" s="283">
        <v>0</v>
      </c>
      <c r="FW10" s="283">
        <v>31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6541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968</v>
      </c>
      <c r="I11" s="283">
        <f t="shared" si="23"/>
        <v>1974</v>
      </c>
      <c r="J11" s="283">
        <f t="shared" si="24"/>
        <v>428</v>
      </c>
      <c r="K11" s="283">
        <f t="shared" si="25"/>
        <v>0</v>
      </c>
      <c r="L11" s="283">
        <f t="shared" si="26"/>
        <v>3171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831</v>
      </c>
      <c r="AM11" s="286" t="s">
        <v>831</v>
      </c>
      <c r="AN11" s="283">
        <v>0</v>
      </c>
      <c r="AO11" s="286" t="s">
        <v>831</v>
      </c>
      <c r="AP11" s="286" t="s">
        <v>831</v>
      </c>
      <c r="AQ11" s="283">
        <v>0</v>
      </c>
      <c r="AR11" s="286" t="s">
        <v>831</v>
      </c>
      <c r="AS11" s="283">
        <v>0</v>
      </c>
      <c r="AT11" s="286" t="s">
        <v>831</v>
      </c>
      <c r="AU11" s="283">
        <v>0</v>
      </c>
      <c r="AV11" s="283">
        <f t="shared" si="6"/>
        <v>415</v>
      </c>
      <c r="AW11" s="283">
        <v>0</v>
      </c>
      <c r="AX11" s="283">
        <v>0</v>
      </c>
      <c r="AY11" s="283">
        <v>0</v>
      </c>
      <c r="AZ11" s="283">
        <v>415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831</v>
      </c>
      <c r="BI11" s="286" t="s">
        <v>831</v>
      </c>
      <c r="BJ11" s="286" t="s">
        <v>831</v>
      </c>
      <c r="BK11" s="286" t="s">
        <v>831</v>
      </c>
      <c r="BL11" s="286" t="s">
        <v>831</v>
      </c>
      <c r="BM11" s="286" t="s">
        <v>831</v>
      </c>
      <c r="BN11" s="286" t="s">
        <v>831</v>
      </c>
      <c r="BO11" s="286" t="s">
        <v>831</v>
      </c>
      <c r="BP11" s="286" t="s">
        <v>831</v>
      </c>
      <c r="BQ11" s="283">
        <v>0</v>
      </c>
      <c r="BR11" s="283">
        <f t="shared" si="8"/>
        <v>0</v>
      </c>
      <c r="BS11" s="286" t="s">
        <v>831</v>
      </c>
      <c r="BT11" s="286" t="s">
        <v>831</v>
      </c>
      <c r="BU11" s="286" t="s">
        <v>831</v>
      </c>
      <c r="BV11" s="286" t="s">
        <v>831</v>
      </c>
      <c r="BW11" s="286" t="s">
        <v>831</v>
      </c>
      <c r="BX11" s="286" t="s">
        <v>831</v>
      </c>
      <c r="BY11" s="286" t="s">
        <v>831</v>
      </c>
      <c r="BZ11" s="286" t="s">
        <v>831</v>
      </c>
      <c r="CA11" s="286" t="s">
        <v>831</v>
      </c>
      <c r="CB11" s="286" t="s">
        <v>831</v>
      </c>
      <c r="CC11" s="286" t="s">
        <v>831</v>
      </c>
      <c r="CD11" s="283">
        <v>0</v>
      </c>
      <c r="CE11" s="286" t="s">
        <v>831</v>
      </c>
      <c r="CF11" s="286" t="s">
        <v>831</v>
      </c>
      <c r="CG11" s="286" t="s">
        <v>831</v>
      </c>
      <c r="CH11" s="286" t="s">
        <v>831</v>
      </c>
      <c r="CI11" s="286" t="s">
        <v>831</v>
      </c>
      <c r="CJ11" s="286" t="s">
        <v>831</v>
      </c>
      <c r="CK11" s="286" t="s">
        <v>831</v>
      </c>
      <c r="CL11" s="286" t="s">
        <v>831</v>
      </c>
      <c r="CM11" s="283">
        <v>0</v>
      </c>
      <c r="CN11" s="283">
        <f t="shared" si="10"/>
        <v>0</v>
      </c>
      <c r="CO11" s="286" t="s">
        <v>831</v>
      </c>
      <c r="CP11" s="286" t="s">
        <v>831</v>
      </c>
      <c r="CQ11" s="286" t="s">
        <v>831</v>
      </c>
      <c r="CR11" s="286" t="s">
        <v>831</v>
      </c>
      <c r="CS11" s="286" t="s">
        <v>831</v>
      </c>
      <c r="CT11" s="286" t="s">
        <v>831</v>
      </c>
      <c r="CU11" s="286" t="s">
        <v>831</v>
      </c>
      <c r="CV11" s="286" t="s">
        <v>831</v>
      </c>
      <c r="CW11" s="286" t="s">
        <v>831</v>
      </c>
      <c r="CX11" s="286" t="s">
        <v>831</v>
      </c>
      <c r="CY11" s="286" t="s">
        <v>831</v>
      </c>
      <c r="CZ11" s="286" t="s">
        <v>831</v>
      </c>
      <c r="DA11" s="283">
        <v>0</v>
      </c>
      <c r="DB11" s="286" t="s">
        <v>831</v>
      </c>
      <c r="DC11" s="286" t="s">
        <v>831</v>
      </c>
      <c r="DD11" s="286" t="s">
        <v>831</v>
      </c>
      <c r="DE11" s="286" t="s">
        <v>831</v>
      </c>
      <c r="DF11" s="286" t="s">
        <v>831</v>
      </c>
      <c r="DG11" s="286" t="s">
        <v>831</v>
      </c>
      <c r="DH11" s="286" t="s">
        <v>831</v>
      </c>
      <c r="DI11" s="283">
        <v>0</v>
      </c>
      <c r="DJ11" s="283">
        <f t="shared" si="12"/>
        <v>0</v>
      </c>
      <c r="DK11" s="286" t="s">
        <v>831</v>
      </c>
      <c r="DL11" s="286" t="s">
        <v>831</v>
      </c>
      <c r="DM11" s="286" t="s">
        <v>831</v>
      </c>
      <c r="DN11" s="286" t="s">
        <v>831</v>
      </c>
      <c r="DO11" s="286" t="s">
        <v>831</v>
      </c>
      <c r="DP11" s="286" t="s">
        <v>831</v>
      </c>
      <c r="DQ11" s="286" t="s">
        <v>831</v>
      </c>
      <c r="DR11" s="286" t="s">
        <v>831</v>
      </c>
      <c r="DS11" s="286" t="s">
        <v>831</v>
      </c>
      <c r="DT11" s="286" t="s">
        <v>831</v>
      </c>
      <c r="DU11" s="286" t="s">
        <v>831</v>
      </c>
      <c r="DV11" s="283">
        <v>0</v>
      </c>
      <c r="DW11" s="286" t="s">
        <v>831</v>
      </c>
      <c r="DX11" s="286" t="s">
        <v>831</v>
      </c>
      <c r="DY11" s="286" t="s">
        <v>831</v>
      </c>
      <c r="DZ11" s="283">
        <v>0</v>
      </c>
      <c r="EA11" s="286" t="s">
        <v>831</v>
      </c>
      <c r="EB11" s="286" t="s">
        <v>831</v>
      </c>
      <c r="EC11" s="286" t="s">
        <v>831</v>
      </c>
      <c r="ED11" s="286" t="s">
        <v>831</v>
      </c>
      <c r="EE11" s="283">
        <v>0</v>
      </c>
      <c r="EF11" s="283">
        <f t="shared" si="14"/>
        <v>0</v>
      </c>
      <c r="EG11" s="283">
        <v>0</v>
      </c>
      <c r="EH11" s="286" t="s">
        <v>831</v>
      </c>
      <c r="EI11" s="286" t="s">
        <v>831</v>
      </c>
      <c r="EJ11" s="283">
        <v>0</v>
      </c>
      <c r="EK11" s="286" t="s">
        <v>831</v>
      </c>
      <c r="EL11" s="286" t="s">
        <v>831</v>
      </c>
      <c r="EM11" s="286" t="s">
        <v>831</v>
      </c>
      <c r="EN11" s="283">
        <v>0</v>
      </c>
      <c r="EO11" s="283">
        <v>0</v>
      </c>
      <c r="EP11" s="283">
        <v>0</v>
      </c>
      <c r="EQ11" s="286" t="s">
        <v>831</v>
      </c>
      <c r="ER11" s="286" t="s">
        <v>831</v>
      </c>
      <c r="ES11" s="286" t="s">
        <v>831</v>
      </c>
      <c r="ET11" s="286" t="s">
        <v>831</v>
      </c>
      <c r="EU11" s="283">
        <v>0</v>
      </c>
      <c r="EV11" s="283">
        <v>0</v>
      </c>
      <c r="EW11" s="286" t="s">
        <v>831</v>
      </c>
      <c r="EX11" s="286" t="s">
        <v>831</v>
      </c>
      <c r="EY11" s="286" t="s">
        <v>831</v>
      </c>
      <c r="EZ11" s="283">
        <v>0</v>
      </c>
      <c r="FA11" s="283">
        <v>0</v>
      </c>
      <c r="FB11" s="283">
        <f t="shared" si="16"/>
        <v>6126</v>
      </c>
      <c r="FC11" s="283">
        <v>0</v>
      </c>
      <c r="FD11" s="283">
        <v>0</v>
      </c>
      <c r="FE11" s="283">
        <v>0</v>
      </c>
      <c r="FF11" s="283">
        <v>553</v>
      </c>
      <c r="FG11" s="283">
        <v>1974</v>
      </c>
      <c r="FH11" s="283">
        <v>428</v>
      </c>
      <c r="FI11" s="283">
        <v>0</v>
      </c>
      <c r="FJ11" s="283">
        <v>3171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831</v>
      </c>
      <c r="FQ11" s="286" t="s">
        <v>831</v>
      </c>
      <c r="FR11" s="286" t="s">
        <v>831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1599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639</v>
      </c>
      <c r="I12" s="283">
        <f t="shared" si="23"/>
        <v>406</v>
      </c>
      <c r="J12" s="283">
        <f t="shared" si="24"/>
        <v>259</v>
      </c>
      <c r="K12" s="283">
        <f t="shared" si="25"/>
        <v>0</v>
      </c>
      <c r="L12" s="283">
        <f t="shared" si="26"/>
        <v>295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831</v>
      </c>
      <c r="AM12" s="286" t="s">
        <v>831</v>
      </c>
      <c r="AN12" s="283">
        <v>0</v>
      </c>
      <c r="AO12" s="286" t="s">
        <v>831</v>
      </c>
      <c r="AP12" s="286" t="s">
        <v>831</v>
      </c>
      <c r="AQ12" s="283">
        <v>0</v>
      </c>
      <c r="AR12" s="286" t="s">
        <v>831</v>
      </c>
      <c r="AS12" s="283">
        <v>0</v>
      </c>
      <c r="AT12" s="286" t="s">
        <v>831</v>
      </c>
      <c r="AU12" s="283">
        <v>0</v>
      </c>
      <c r="AV12" s="283">
        <f t="shared" si="6"/>
        <v>185</v>
      </c>
      <c r="AW12" s="283">
        <v>0</v>
      </c>
      <c r="AX12" s="283">
        <v>0</v>
      </c>
      <c r="AY12" s="283">
        <v>0</v>
      </c>
      <c r="AZ12" s="283">
        <v>185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831</v>
      </c>
      <c r="BI12" s="286" t="s">
        <v>831</v>
      </c>
      <c r="BJ12" s="286" t="s">
        <v>831</v>
      </c>
      <c r="BK12" s="286" t="s">
        <v>831</v>
      </c>
      <c r="BL12" s="286" t="s">
        <v>831</v>
      </c>
      <c r="BM12" s="286" t="s">
        <v>831</v>
      </c>
      <c r="BN12" s="286" t="s">
        <v>831</v>
      </c>
      <c r="BO12" s="286" t="s">
        <v>831</v>
      </c>
      <c r="BP12" s="286" t="s">
        <v>831</v>
      </c>
      <c r="BQ12" s="283">
        <v>0</v>
      </c>
      <c r="BR12" s="283">
        <f t="shared" si="8"/>
        <v>0</v>
      </c>
      <c r="BS12" s="286" t="s">
        <v>831</v>
      </c>
      <c r="BT12" s="286" t="s">
        <v>831</v>
      </c>
      <c r="BU12" s="286" t="s">
        <v>831</v>
      </c>
      <c r="BV12" s="286" t="s">
        <v>831</v>
      </c>
      <c r="BW12" s="286" t="s">
        <v>831</v>
      </c>
      <c r="BX12" s="286" t="s">
        <v>831</v>
      </c>
      <c r="BY12" s="286" t="s">
        <v>831</v>
      </c>
      <c r="BZ12" s="286" t="s">
        <v>831</v>
      </c>
      <c r="CA12" s="286" t="s">
        <v>831</v>
      </c>
      <c r="CB12" s="286" t="s">
        <v>831</v>
      </c>
      <c r="CC12" s="286" t="s">
        <v>831</v>
      </c>
      <c r="CD12" s="283">
        <v>0</v>
      </c>
      <c r="CE12" s="286" t="s">
        <v>831</v>
      </c>
      <c r="CF12" s="286" t="s">
        <v>831</v>
      </c>
      <c r="CG12" s="286" t="s">
        <v>831</v>
      </c>
      <c r="CH12" s="286" t="s">
        <v>831</v>
      </c>
      <c r="CI12" s="286" t="s">
        <v>831</v>
      </c>
      <c r="CJ12" s="286" t="s">
        <v>831</v>
      </c>
      <c r="CK12" s="286" t="s">
        <v>831</v>
      </c>
      <c r="CL12" s="286" t="s">
        <v>831</v>
      </c>
      <c r="CM12" s="283">
        <v>0</v>
      </c>
      <c r="CN12" s="283">
        <f t="shared" si="10"/>
        <v>0</v>
      </c>
      <c r="CO12" s="286" t="s">
        <v>831</v>
      </c>
      <c r="CP12" s="286" t="s">
        <v>831</v>
      </c>
      <c r="CQ12" s="286" t="s">
        <v>831</v>
      </c>
      <c r="CR12" s="286" t="s">
        <v>831</v>
      </c>
      <c r="CS12" s="286" t="s">
        <v>831</v>
      </c>
      <c r="CT12" s="286" t="s">
        <v>831</v>
      </c>
      <c r="CU12" s="286" t="s">
        <v>831</v>
      </c>
      <c r="CV12" s="286" t="s">
        <v>831</v>
      </c>
      <c r="CW12" s="286" t="s">
        <v>831</v>
      </c>
      <c r="CX12" s="286" t="s">
        <v>831</v>
      </c>
      <c r="CY12" s="286" t="s">
        <v>831</v>
      </c>
      <c r="CZ12" s="286" t="s">
        <v>831</v>
      </c>
      <c r="DA12" s="283">
        <v>0</v>
      </c>
      <c r="DB12" s="286" t="s">
        <v>831</v>
      </c>
      <c r="DC12" s="286" t="s">
        <v>831</v>
      </c>
      <c r="DD12" s="286" t="s">
        <v>831</v>
      </c>
      <c r="DE12" s="286" t="s">
        <v>831</v>
      </c>
      <c r="DF12" s="286" t="s">
        <v>831</v>
      </c>
      <c r="DG12" s="286" t="s">
        <v>831</v>
      </c>
      <c r="DH12" s="286" t="s">
        <v>831</v>
      </c>
      <c r="DI12" s="283">
        <v>0</v>
      </c>
      <c r="DJ12" s="283">
        <f t="shared" si="12"/>
        <v>0</v>
      </c>
      <c r="DK12" s="286" t="s">
        <v>831</v>
      </c>
      <c r="DL12" s="286" t="s">
        <v>831</v>
      </c>
      <c r="DM12" s="286" t="s">
        <v>831</v>
      </c>
      <c r="DN12" s="286" t="s">
        <v>831</v>
      </c>
      <c r="DO12" s="286" t="s">
        <v>831</v>
      </c>
      <c r="DP12" s="286" t="s">
        <v>831</v>
      </c>
      <c r="DQ12" s="286" t="s">
        <v>831</v>
      </c>
      <c r="DR12" s="286" t="s">
        <v>831</v>
      </c>
      <c r="DS12" s="286" t="s">
        <v>831</v>
      </c>
      <c r="DT12" s="286" t="s">
        <v>831</v>
      </c>
      <c r="DU12" s="286" t="s">
        <v>831</v>
      </c>
      <c r="DV12" s="283">
        <v>0</v>
      </c>
      <c r="DW12" s="286" t="s">
        <v>831</v>
      </c>
      <c r="DX12" s="286" t="s">
        <v>831</v>
      </c>
      <c r="DY12" s="286" t="s">
        <v>831</v>
      </c>
      <c r="DZ12" s="283">
        <v>0</v>
      </c>
      <c r="EA12" s="286" t="s">
        <v>831</v>
      </c>
      <c r="EB12" s="286" t="s">
        <v>831</v>
      </c>
      <c r="EC12" s="286" t="s">
        <v>831</v>
      </c>
      <c r="ED12" s="286" t="s">
        <v>831</v>
      </c>
      <c r="EE12" s="283">
        <v>0</v>
      </c>
      <c r="EF12" s="283">
        <f t="shared" si="14"/>
        <v>0</v>
      </c>
      <c r="EG12" s="283">
        <v>0</v>
      </c>
      <c r="EH12" s="286" t="s">
        <v>831</v>
      </c>
      <c r="EI12" s="286" t="s">
        <v>831</v>
      </c>
      <c r="EJ12" s="283">
        <v>0</v>
      </c>
      <c r="EK12" s="286" t="s">
        <v>831</v>
      </c>
      <c r="EL12" s="286" t="s">
        <v>831</v>
      </c>
      <c r="EM12" s="286" t="s">
        <v>831</v>
      </c>
      <c r="EN12" s="283">
        <v>0</v>
      </c>
      <c r="EO12" s="283">
        <v>0</v>
      </c>
      <c r="EP12" s="283">
        <v>0</v>
      </c>
      <c r="EQ12" s="286" t="s">
        <v>831</v>
      </c>
      <c r="ER12" s="286" t="s">
        <v>831</v>
      </c>
      <c r="ES12" s="286" t="s">
        <v>831</v>
      </c>
      <c r="ET12" s="286" t="s">
        <v>831</v>
      </c>
      <c r="EU12" s="283">
        <v>0</v>
      </c>
      <c r="EV12" s="283">
        <v>0</v>
      </c>
      <c r="EW12" s="286" t="s">
        <v>831</v>
      </c>
      <c r="EX12" s="286" t="s">
        <v>831</v>
      </c>
      <c r="EY12" s="286" t="s">
        <v>831</v>
      </c>
      <c r="EZ12" s="283">
        <v>0</v>
      </c>
      <c r="FA12" s="283">
        <v>0</v>
      </c>
      <c r="FB12" s="283">
        <f t="shared" si="16"/>
        <v>1414</v>
      </c>
      <c r="FC12" s="283">
        <v>0</v>
      </c>
      <c r="FD12" s="283">
        <v>0</v>
      </c>
      <c r="FE12" s="283">
        <v>0</v>
      </c>
      <c r="FF12" s="283">
        <v>454</v>
      </c>
      <c r="FG12" s="283">
        <v>406</v>
      </c>
      <c r="FH12" s="283">
        <v>259</v>
      </c>
      <c r="FI12" s="283">
        <v>0</v>
      </c>
      <c r="FJ12" s="283">
        <v>295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831</v>
      </c>
      <c r="FQ12" s="286" t="s">
        <v>831</v>
      </c>
      <c r="FR12" s="286" t="s">
        <v>831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12845</v>
      </c>
      <c r="E13" s="283">
        <f t="shared" si="19"/>
        <v>4023</v>
      </c>
      <c r="F13" s="283">
        <f t="shared" si="20"/>
        <v>2</v>
      </c>
      <c r="G13" s="283">
        <f t="shared" si="21"/>
        <v>0</v>
      </c>
      <c r="H13" s="283">
        <f t="shared" si="22"/>
        <v>2190</v>
      </c>
      <c r="I13" s="283">
        <f t="shared" si="23"/>
        <v>2160</v>
      </c>
      <c r="J13" s="283">
        <f t="shared" si="24"/>
        <v>211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3</v>
      </c>
      <c r="O13" s="283">
        <f t="shared" si="29"/>
        <v>43</v>
      </c>
      <c r="P13" s="283">
        <f t="shared" si="30"/>
        <v>0</v>
      </c>
      <c r="Q13" s="283">
        <f t="shared" si="31"/>
        <v>0</v>
      </c>
      <c r="R13" s="283">
        <f t="shared" si="32"/>
        <v>3465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627</v>
      </c>
      <c r="X13" s="283">
        <f t="shared" si="38"/>
        <v>0</v>
      </c>
      <c r="Y13" s="283">
        <f t="shared" si="39"/>
        <v>121</v>
      </c>
      <c r="Z13" s="283">
        <f t="shared" si="4"/>
        <v>4634</v>
      </c>
      <c r="AA13" s="283">
        <v>0</v>
      </c>
      <c r="AB13" s="283">
        <v>0</v>
      </c>
      <c r="AC13" s="283">
        <v>0</v>
      </c>
      <c r="AD13" s="283">
        <v>542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831</v>
      </c>
      <c r="AM13" s="286" t="s">
        <v>831</v>
      </c>
      <c r="AN13" s="283">
        <v>3465</v>
      </c>
      <c r="AO13" s="286" t="s">
        <v>831</v>
      </c>
      <c r="AP13" s="286" t="s">
        <v>831</v>
      </c>
      <c r="AQ13" s="283">
        <v>0</v>
      </c>
      <c r="AR13" s="286" t="s">
        <v>831</v>
      </c>
      <c r="AS13" s="283">
        <v>627</v>
      </c>
      <c r="AT13" s="286" t="s">
        <v>831</v>
      </c>
      <c r="AU13" s="283">
        <v>0</v>
      </c>
      <c r="AV13" s="283">
        <f t="shared" si="6"/>
        <v>8211</v>
      </c>
      <c r="AW13" s="283">
        <v>4023</v>
      </c>
      <c r="AX13" s="283">
        <v>2</v>
      </c>
      <c r="AY13" s="283">
        <v>0</v>
      </c>
      <c r="AZ13" s="283">
        <v>1648</v>
      </c>
      <c r="BA13" s="283">
        <v>2160</v>
      </c>
      <c r="BB13" s="283">
        <v>211</v>
      </c>
      <c r="BC13" s="283">
        <v>0</v>
      </c>
      <c r="BD13" s="283">
        <v>0</v>
      </c>
      <c r="BE13" s="283">
        <v>0</v>
      </c>
      <c r="BF13" s="283">
        <v>3</v>
      </c>
      <c r="BG13" s="283">
        <v>43</v>
      </c>
      <c r="BH13" s="286" t="s">
        <v>831</v>
      </c>
      <c r="BI13" s="286" t="s">
        <v>831</v>
      </c>
      <c r="BJ13" s="286" t="s">
        <v>831</v>
      </c>
      <c r="BK13" s="286" t="s">
        <v>831</v>
      </c>
      <c r="BL13" s="286" t="s">
        <v>831</v>
      </c>
      <c r="BM13" s="286" t="s">
        <v>831</v>
      </c>
      <c r="BN13" s="286" t="s">
        <v>831</v>
      </c>
      <c r="BO13" s="286" t="s">
        <v>831</v>
      </c>
      <c r="BP13" s="286" t="s">
        <v>831</v>
      </c>
      <c r="BQ13" s="283">
        <v>121</v>
      </c>
      <c r="BR13" s="283">
        <f t="shared" si="8"/>
        <v>0</v>
      </c>
      <c r="BS13" s="286" t="s">
        <v>831</v>
      </c>
      <c r="BT13" s="286" t="s">
        <v>831</v>
      </c>
      <c r="BU13" s="286" t="s">
        <v>831</v>
      </c>
      <c r="BV13" s="286" t="s">
        <v>831</v>
      </c>
      <c r="BW13" s="286" t="s">
        <v>831</v>
      </c>
      <c r="BX13" s="286" t="s">
        <v>831</v>
      </c>
      <c r="BY13" s="286" t="s">
        <v>831</v>
      </c>
      <c r="BZ13" s="286" t="s">
        <v>831</v>
      </c>
      <c r="CA13" s="286" t="s">
        <v>831</v>
      </c>
      <c r="CB13" s="286" t="s">
        <v>831</v>
      </c>
      <c r="CC13" s="286" t="s">
        <v>831</v>
      </c>
      <c r="CD13" s="283">
        <v>0</v>
      </c>
      <c r="CE13" s="286" t="s">
        <v>831</v>
      </c>
      <c r="CF13" s="286" t="s">
        <v>831</v>
      </c>
      <c r="CG13" s="286" t="s">
        <v>831</v>
      </c>
      <c r="CH13" s="286" t="s">
        <v>831</v>
      </c>
      <c r="CI13" s="286" t="s">
        <v>831</v>
      </c>
      <c r="CJ13" s="286" t="s">
        <v>831</v>
      </c>
      <c r="CK13" s="286" t="s">
        <v>831</v>
      </c>
      <c r="CL13" s="286" t="s">
        <v>831</v>
      </c>
      <c r="CM13" s="283">
        <v>0</v>
      </c>
      <c r="CN13" s="283">
        <f t="shared" si="10"/>
        <v>0</v>
      </c>
      <c r="CO13" s="286" t="s">
        <v>831</v>
      </c>
      <c r="CP13" s="286" t="s">
        <v>831</v>
      </c>
      <c r="CQ13" s="286" t="s">
        <v>831</v>
      </c>
      <c r="CR13" s="286" t="s">
        <v>831</v>
      </c>
      <c r="CS13" s="286" t="s">
        <v>831</v>
      </c>
      <c r="CT13" s="286" t="s">
        <v>831</v>
      </c>
      <c r="CU13" s="286" t="s">
        <v>831</v>
      </c>
      <c r="CV13" s="286" t="s">
        <v>831</v>
      </c>
      <c r="CW13" s="286" t="s">
        <v>831</v>
      </c>
      <c r="CX13" s="286" t="s">
        <v>831</v>
      </c>
      <c r="CY13" s="286" t="s">
        <v>831</v>
      </c>
      <c r="CZ13" s="286" t="s">
        <v>831</v>
      </c>
      <c r="DA13" s="283">
        <v>0</v>
      </c>
      <c r="DB13" s="286" t="s">
        <v>831</v>
      </c>
      <c r="DC13" s="286" t="s">
        <v>831</v>
      </c>
      <c r="DD13" s="286" t="s">
        <v>831</v>
      </c>
      <c r="DE13" s="286" t="s">
        <v>831</v>
      </c>
      <c r="DF13" s="286" t="s">
        <v>831</v>
      </c>
      <c r="DG13" s="286" t="s">
        <v>831</v>
      </c>
      <c r="DH13" s="286" t="s">
        <v>831</v>
      </c>
      <c r="DI13" s="283">
        <v>0</v>
      </c>
      <c r="DJ13" s="283">
        <f t="shared" si="12"/>
        <v>0</v>
      </c>
      <c r="DK13" s="286" t="s">
        <v>831</v>
      </c>
      <c r="DL13" s="286" t="s">
        <v>831</v>
      </c>
      <c r="DM13" s="286" t="s">
        <v>831</v>
      </c>
      <c r="DN13" s="286" t="s">
        <v>831</v>
      </c>
      <c r="DO13" s="286" t="s">
        <v>831</v>
      </c>
      <c r="DP13" s="286" t="s">
        <v>831</v>
      </c>
      <c r="DQ13" s="286" t="s">
        <v>831</v>
      </c>
      <c r="DR13" s="286" t="s">
        <v>831</v>
      </c>
      <c r="DS13" s="286" t="s">
        <v>831</v>
      </c>
      <c r="DT13" s="286" t="s">
        <v>831</v>
      </c>
      <c r="DU13" s="286" t="s">
        <v>831</v>
      </c>
      <c r="DV13" s="283">
        <v>0</v>
      </c>
      <c r="DW13" s="286" t="s">
        <v>831</v>
      </c>
      <c r="DX13" s="286" t="s">
        <v>831</v>
      </c>
      <c r="DY13" s="286" t="s">
        <v>831</v>
      </c>
      <c r="DZ13" s="283">
        <v>0</v>
      </c>
      <c r="EA13" s="286" t="s">
        <v>831</v>
      </c>
      <c r="EB13" s="286" t="s">
        <v>831</v>
      </c>
      <c r="EC13" s="286" t="s">
        <v>831</v>
      </c>
      <c r="ED13" s="286" t="s">
        <v>831</v>
      </c>
      <c r="EE13" s="283">
        <v>0</v>
      </c>
      <c r="EF13" s="283">
        <f t="shared" si="14"/>
        <v>0</v>
      </c>
      <c r="EG13" s="283">
        <v>0</v>
      </c>
      <c r="EH13" s="286" t="s">
        <v>831</v>
      </c>
      <c r="EI13" s="286" t="s">
        <v>831</v>
      </c>
      <c r="EJ13" s="283">
        <v>0</v>
      </c>
      <c r="EK13" s="286" t="s">
        <v>831</v>
      </c>
      <c r="EL13" s="286" t="s">
        <v>831</v>
      </c>
      <c r="EM13" s="286" t="s">
        <v>831</v>
      </c>
      <c r="EN13" s="283">
        <v>0</v>
      </c>
      <c r="EO13" s="283">
        <v>0</v>
      </c>
      <c r="EP13" s="283">
        <v>0</v>
      </c>
      <c r="EQ13" s="286" t="s">
        <v>831</v>
      </c>
      <c r="ER13" s="286" t="s">
        <v>831</v>
      </c>
      <c r="ES13" s="286" t="s">
        <v>831</v>
      </c>
      <c r="ET13" s="286" t="s">
        <v>831</v>
      </c>
      <c r="EU13" s="283">
        <v>0</v>
      </c>
      <c r="EV13" s="283">
        <v>0</v>
      </c>
      <c r="EW13" s="286" t="s">
        <v>831</v>
      </c>
      <c r="EX13" s="286" t="s">
        <v>831</v>
      </c>
      <c r="EY13" s="286" t="s">
        <v>831</v>
      </c>
      <c r="EZ13" s="283">
        <v>0</v>
      </c>
      <c r="FA13" s="283">
        <v>0</v>
      </c>
      <c r="FB13" s="283">
        <f t="shared" si="16"/>
        <v>0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831</v>
      </c>
      <c r="FQ13" s="286" t="s">
        <v>831</v>
      </c>
      <c r="FR13" s="286" t="s">
        <v>831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2363</v>
      </c>
      <c r="E14" s="283">
        <f t="shared" si="19"/>
        <v>772</v>
      </c>
      <c r="F14" s="283">
        <f t="shared" si="20"/>
        <v>0</v>
      </c>
      <c r="G14" s="283">
        <f t="shared" si="21"/>
        <v>0</v>
      </c>
      <c r="H14" s="283">
        <f t="shared" si="22"/>
        <v>327</v>
      </c>
      <c r="I14" s="283">
        <f t="shared" si="23"/>
        <v>454</v>
      </c>
      <c r="J14" s="283">
        <f t="shared" si="24"/>
        <v>247</v>
      </c>
      <c r="K14" s="283">
        <f t="shared" si="25"/>
        <v>0</v>
      </c>
      <c r="L14" s="283">
        <f t="shared" si="26"/>
        <v>550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13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831</v>
      </c>
      <c r="AM14" s="286" t="s">
        <v>831</v>
      </c>
      <c r="AN14" s="283">
        <v>0</v>
      </c>
      <c r="AO14" s="286" t="s">
        <v>831</v>
      </c>
      <c r="AP14" s="286" t="s">
        <v>831</v>
      </c>
      <c r="AQ14" s="283">
        <v>0</v>
      </c>
      <c r="AR14" s="286" t="s">
        <v>831</v>
      </c>
      <c r="AS14" s="283">
        <v>0</v>
      </c>
      <c r="AT14" s="286" t="s">
        <v>831</v>
      </c>
      <c r="AU14" s="283">
        <v>0</v>
      </c>
      <c r="AV14" s="283">
        <f t="shared" si="6"/>
        <v>160</v>
      </c>
      <c r="AW14" s="283">
        <v>0</v>
      </c>
      <c r="AX14" s="283">
        <v>0</v>
      </c>
      <c r="AY14" s="283">
        <v>0</v>
      </c>
      <c r="AZ14" s="283">
        <v>160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831</v>
      </c>
      <c r="BI14" s="286" t="s">
        <v>831</v>
      </c>
      <c r="BJ14" s="286" t="s">
        <v>831</v>
      </c>
      <c r="BK14" s="286" t="s">
        <v>831</v>
      </c>
      <c r="BL14" s="286" t="s">
        <v>831</v>
      </c>
      <c r="BM14" s="286" t="s">
        <v>831</v>
      </c>
      <c r="BN14" s="286" t="s">
        <v>831</v>
      </c>
      <c r="BO14" s="286" t="s">
        <v>831</v>
      </c>
      <c r="BP14" s="286" t="s">
        <v>831</v>
      </c>
      <c r="BQ14" s="283">
        <v>0</v>
      </c>
      <c r="BR14" s="283">
        <f t="shared" si="8"/>
        <v>0</v>
      </c>
      <c r="BS14" s="286" t="s">
        <v>831</v>
      </c>
      <c r="BT14" s="286" t="s">
        <v>831</v>
      </c>
      <c r="BU14" s="286" t="s">
        <v>831</v>
      </c>
      <c r="BV14" s="286" t="s">
        <v>831</v>
      </c>
      <c r="BW14" s="286" t="s">
        <v>831</v>
      </c>
      <c r="BX14" s="286" t="s">
        <v>831</v>
      </c>
      <c r="BY14" s="286" t="s">
        <v>831</v>
      </c>
      <c r="BZ14" s="286" t="s">
        <v>831</v>
      </c>
      <c r="CA14" s="286" t="s">
        <v>831</v>
      </c>
      <c r="CB14" s="286" t="s">
        <v>831</v>
      </c>
      <c r="CC14" s="286" t="s">
        <v>831</v>
      </c>
      <c r="CD14" s="283">
        <v>0</v>
      </c>
      <c r="CE14" s="286" t="s">
        <v>831</v>
      </c>
      <c r="CF14" s="286" t="s">
        <v>831</v>
      </c>
      <c r="CG14" s="286" t="s">
        <v>831</v>
      </c>
      <c r="CH14" s="286" t="s">
        <v>831</v>
      </c>
      <c r="CI14" s="286" t="s">
        <v>831</v>
      </c>
      <c r="CJ14" s="286" t="s">
        <v>831</v>
      </c>
      <c r="CK14" s="286" t="s">
        <v>831</v>
      </c>
      <c r="CL14" s="286" t="s">
        <v>831</v>
      </c>
      <c r="CM14" s="283">
        <v>0</v>
      </c>
      <c r="CN14" s="283">
        <f t="shared" si="10"/>
        <v>0</v>
      </c>
      <c r="CO14" s="286" t="s">
        <v>831</v>
      </c>
      <c r="CP14" s="286" t="s">
        <v>831</v>
      </c>
      <c r="CQ14" s="286" t="s">
        <v>831</v>
      </c>
      <c r="CR14" s="286" t="s">
        <v>831</v>
      </c>
      <c r="CS14" s="286" t="s">
        <v>831</v>
      </c>
      <c r="CT14" s="286" t="s">
        <v>831</v>
      </c>
      <c r="CU14" s="286" t="s">
        <v>831</v>
      </c>
      <c r="CV14" s="286" t="s">
        <v>831</v>
      </c>
      <c r="CW14" s="286" t="s">
        <v>831</v>
      </c>
      <c r="CX14" s="286" t="s">
        <v>831</v>
      </c>
      <c r="CY14" s="286" t="s">
        <v>831</v>
      </c>
      <c r="CZ14" s="286" t="s">
        <v>831</v>
      </c>
      <c r="DA14" s="283">
        <v>0</v>
      </c>
      <c r="DB14" s="286" t="s">
        <v>831</v>
      </c>
      <c r="DC14" s="286" t="s">
        <v>831</v>
      </c>
      <c r="DD14" s="286" t="s">
        <v>831</v>
      </c>
      <c r="DE14" s="286" t="s">
        <v>831</v>
      </c>
      <c r="DF14" s="286" t="s">
        <v>831</v>
      </c>
      <c r="DG14" s="286" t="s">
        <v>831</v>
      </c>
      <c r="DH14" s="286" t="s">
        <v>831</v>
      </c>
      <c r="DI14" s="283">
        <v>0</v>
      </c>
      <c r="DJ14" s="283">
        <f t="shared" si="12"/>
        <v>0</v>
      </c>
      <c r="DK14" s="286" t="s">
        <v>831</v>
      </c>
      <c r="DL14" s="286" t="s">
        <v>831</v>
      </c>
      <c r="DM14" s="286" t="s">
        <v>831</v>
      </c>
      <c r="DN14" s="286" t="s">
        <v>831</v>
      </c>
      <c r="DO14" s="286" t="s">
        <v>831</v>
      </c>
      <c r="DP14" s="286" t="s">
        <v>831</v>
      </c>
      <c r="DQ14" s="286" t="s">
        <v>831</v>
      </c>
      <c r="DR14" s="286" t="s">
        <v>831</v>
      </c>
      <c r="DS14" s="286" t="s">
        <v>831</v>
      </c>
      <c r="DT14" s="286" t="s">
        <v>831</v>
      </c>
      <c r="DU14" s="286" t="s">
        <v>831</v>
      </c>
      <c r="DV14" s="283">
        <v>0</v>
      </c>
      <c r="DW14" s="286" t="s">
        <v>831</v>
      </c>
      <c r="DX14" s="286" t="s">
        <v>831</v>
      </c>
      <c r="DY14" s="286" t="s">
        <v>831</v>
      </c>
      <c r="DZ14" s="283">
        <v>0</v>
      </c>
      <c r="EA14" s="286" t="s">
        <v>831</v>
      </c>
      <c r="EB14" s="286" t="s">
        <v>831</v>
      </c>
      <c r="EC14" s="286" t="s">
        <v>831</v>
      </c>
      <c r="ED14" s="286" t="s">
        <v>831</v>
      </c>
      <c r="EE14" s="283">
        <v>0</v>
      </c>
      <c r="EF14" s="283">
        <f t="shared" si="14"/>
        <v>0</v>
      </c>
      <c r="EG14" s="283">
        <v>0</v>
      </c>
      <c r="EH14" s="286" t="s">
        <v>831</v>
      </c>
      <c r="EI14" s="286" t="s">
        <v>831</v>
      </c>
      <c r="EJ14" s="283">
        <v>0</v>
      </c>
      <c r="EK14" s="286" t="s">
        <v>831</v>
      </c>
      <c r="EL14" s="286" t="s">
        <v>831</v>
      </c>
      <c r="EM14" s="286" t="s">
        <v>831</v>
      </c>
      <c r="EN14" s="283">
        <v>0</v>
      </c>
      <c r="EO14" s="283">
        <v>0</v>
      </c>
      <c r="EP14" s="283">
        <v>0</v>
      </c>
      <c r="EQ14" s="286" t="s">
        <v>831</v>
      </c>
      <c r="ER14" s="286" t="s">
        <v>831</v>
      </c>
      <c r="ES14" s="286" t="s">
        <v>831</v>
      </c>
      <c r="ET14" s="286" t="s">
        <v>831</v>
      </c>
      <c r="EU14" s="283">
        <v>0</v>
      </c>
      <c r="EV14" s="283">
        <v>0</v>
      </c>
      <c r="EW14" s="286" t="s">
        <v>831</v>
      </c>
      <c r="EX14" s="286" t="s">
        <v>831</v>
      </c>
      <c r="EY14" s="286" t="s">
        <v>831</v>
      </c>
      <c r="EZ14" s="283">
        <v>0</v>
      </c>
      <c r="FA14" s="283">
        <v>0</v>
      </c>
      <c r="FB14" s="283">
        <f t="shared" si="16"/>
        <v>2203</v>
      </c>
      <c r="FC14" s="283">
        <v>772</v>
      </c>
      <c r="FD14" s="283">
        <v>0</v>
      </c>
      <c r="FE14" s="283">
        <v>0</v>
      </c>
      <c r="FF14" s="283">
        <v>167</v>
      </c>
      <c r="FG14" s="283">
        <v>454</v>
      </c>
      <c r="FH14" s="283">
        <v>247</v>
      </c>
      <c r="FI14" s="283">
        <v>0</v>
      </c>
      <c r="FJ14" s="283">
        <v>550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831</v>
      </c>
      <c r="FQ14" s="286" t="s">
        <v>831</v>
      </c>
      <c r="FR14" s="286" t="s">
        <v>831</v>
      </c>
      <c r="FS14" s="283">
        <v>0</v>
      </c>
      <c r="FT14" s="283">
        <v>0</v>
      </c>
      <c r="FU14" s="283">
        <v>0</v>
      </c>
      <c r="FV14" s="283">
        <v>0</v>
      </c>
      <c r="FW14" s="283">
        <v>13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6958</v>
      </c>
      <c r="E15" s="283">
        <f t="shared" si="19"/>
        <v>3334</v>
      </c>
      <c r="F15" s="283">
        <f t="shared" si="20"/>
        <v>9</v>
      </c>
      <c r="G15" s="283">
        <f t="shared" si="21"/>
        <v>0</v>
      </c>
      <c r="H15" s="283">
        <f t="shared" si="22"/>
        <v>998</v>
      </c>
      <c r="I15" s="283">
        <f t="shared" si="23"/>
        <v>1243</v>
      </c>
      <c r="J15" s="283">
        <f t="shared" si="24"/>
        <v>592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782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831</v>
      </c>
      <c r="AM15" s="286" t="s">
        <v>831</v>
      </c>
      <c r="AN15" s="283">
        <v>0</v>
      </c>
      <c r="AO15" s="286" t="s">
        <v>831</v>
      </c>
      <c r="AP15" s="286" t="s">
        <v>831</v>
      </c>
      <c r="AQ15" s="283">
        <v>0</v>
      </c>
      <c r="AR15" s="286" t="s">
        <v>831</v>
      </c>
      <c r="AS15" s="283">
        <v>0</v>
      </c>
      <c r="AT15" s="286" t="s">
        <v>831</v>
      </c>
      <c r="AU15" s="283">
        <v>0</v>
      </c>
      <c r="AV15" s="283">
        <f t="shared" si="6"/>
        <v>380</v>
      </c>
      <c r="AW15" s="283">
        <v>0</v>
      </c>
      <c r="AX15" s="283">
        <v>0</v>
      </c>
      <c r="AY15" s="283">
        <v>0</v>
      </c>
      <c r="AZ15" s="283">
        <v>380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831</v>
      </c>
      <c r="BI15" s="286" t="s">
        <v>831</v>
      </c>
      <c r="BJ15" s="286" t="s">
        <v>831</v>
      </c>
      <c r="BK15" s="286" t="s">
        <v>831</v>
      </c>
      <c r="BL15" s="286" t="s">
        <v>831</v>
      </c>
      <c r="BM15" s="286" t="s">
        <v>831</v>
      </c>
      <c r="BN15" s="286" t="s">
        <v>831</v>
      </c>
      <c r="BO15" s="286" t="s">
        <v>831</v>
      </c>
      <c r="BP15" s="286" t="s">
        <v>831</v>
      </c>
      <c r="BQ15" s="283">
        <v>0</v>
      </c>
      <c r="BR15" s="283">
        <f t="shared" si="8"/>
        <v>0</v>
      </c>
      <c r="BS15" s="286" t="s">
        <v>831</v>
      </c>
      <c r="BT15" s="286" t="s">
        <v>831</v>
      </c>
      <c r="BU15" s="286" t="s">
        <v>831</v>
      </c>
      <c r="BV15" s="286" t="s">
        <v>831</v>
      </c>
      <c r="BW15" s="286" t="s">
        <v>831</v>
      </c>
      <c r="BX15" s="286" t="s">
        <v>831</v>
      </c>
      <c r="BY15" s="286" t="s">
        <v>831</v>
      </c>
      <c r="BZ15" s="286" t="s">
        <v>831</v>
      </c>
      <c r="CA15" s="286" t="s">
        <v>831</v>
      </c>
      <c r="CB15" s="286" t="s">
        <v>831</v>
      </c>
      <c r="CC15" s="286" t="s">
        <v>831</v>
      </c>
      <c r="CD15" s="283">
        <v>0</v>
      </c>
      <c r="CE15" s="286" t="s">
        <v>831</v>
      </c>
      <c r="CF15" s="286" t="s">
        <v>831</v>
      </c>
      <c r="CG15" s="286" t="s">
        <v>831</v>
      </c>
      <c r="CH15" s="286" t="s">
        <v>831</v>
      </c>
      <c r="CI15" s="286" t="s">
        <v>831</v>
      </c>
      <c r="CJ15" s="286" t="s">
        <v>831</v>
      </c>
      <c r="CK15" s="286" t="s">
        <v>831</v>
      </c>
      <c r="CL15" s="286" t="s">
        <v>831</v>
      </c>
      <c r="CM15" s="283">
        <v>0</v>
      </c>
      <c r="CN15" s="283">
        <f t="shared" si="10"/>
        <v>0</v>
      </c>
      <c r="CO15" s="286" t="s">
        <v>831</v>
      </c>
      <c r="CP15" s="286" t="s">
        <v>831</v>
      </c>
      <c r="CQ15" s="286" t="s">
        <v>831</v>
      </c>
      <c r="CR15" s="286" t="s">
        <v>831</v>
      </c>
      <c r="CS15" s="286" t="s">
        <v>831</v>
      </c>
      <c r="CT15" s="286" t="s">
        <v>831</v>
      </c>
      <c r="CU15" s="286" t="s">
        <v>831</v>
      </c>
      <c r="CV15" s="286" t="s">
        <v>831</v>
      </c>
      <c r="CW15" s="286" t="s">
        <v>831</v>
      </c>
      <c r="CX15" s="286" t="s">
        <v>831</v>
      </c>
      <c r="CY15" s="286" t="s">
        <v>831</v>
      </c>
      <c r="CZ15" s="286" t="s">
        <v>831</v>
      </c>
      <c r="DA15" s="283">
        <v>0</v>
      </c>
      <c r="DB15" s="286" t="s">
        <v>831</v>
      </c>
      <c r="DC15" s="286" t="s">
        <v>831</v>
      </c>
      <c r="DD15" s="286" t="s">
        <v>831</v>
      </c>
      <c r="DE15" s="286" t="s">
        <v>831</v>
      </c>
      <c r="DF15" s="286" t="s">
        <v>831</v>
      </c>
      <c r="DG15" s="286" t="s">
        <v>831</v>
      </c>
      <c r="DH15" s="286" t="s">
        <v>831</v>
      </c>
      <c r="DI15" s="283">
        <v>0</v>
      </c>
      <c r="DJ15" s="283">
        <f t="shared" si="12"/>
        <v>0</v>
      </c>
      <c r="DK15" s="286" t="s">
        <v>831</v>
      </c>
      <c r="DL15" s="286" t="s">
        <v>831</v>
      </c>
      <c r="DM15" s="286" t="s">
        <v>831</v>
      </c>
      <c r="DN15" s="286" t="s">
        <v>831</v>
      </c>
      <c r="DO15" s="286" t="s">
        <v>831</v>
      </c>
      <c r="DP15" s="286" t="s">
        <v>831</v>
      </c>
      <c r="DQ15" s="286" t="s">
        <v>831</v>
      </c>
      <c r="DR15" s="286" t="s">
        <v>831</v>
      </c>
      <c r="DS15" s="286" t="s">
        <v>831</v>
      </c>
      <c r="DT15" s="286" t="s">
        <v>831</v>
      </c>
      <c r="DU15" s="286" t="s">
        <v>831</v>
      </c>
      <c r="DV15" s="283">
        <v>0</v>
      </c>
      <c r="DW15" s="286" t="s">
        <v>831</v>
      </c>
      <c r="DX15" s="286" t="s">
        <v>831</v>
      </c>
      <c r="DY15" s="286" t="s">
        <v>831</v>
      </c>
      <c r="DZ15" s="283">
        <v>0</v>
      </c>
      <c r="EA15" s="286" t="s">
        <v>831</v>
      </c>
      <c r="EB15" s="286" t="s">
        <v>831</v>
      </c>
      <c r="EC15" s="286" t="s">
        <v>831</v>
      </c>
      <c r="ED15" s="286" t="s">
        <v>831</v>
      </c>
      <c r="EE15" s="283">
        <v>0</v>
      </c>
      <c r="EF15" s="283">
        <f t="shared" si="14"/>
        <v>0</v>
      </c>
      <c r="EG15" s="283">
        <v>0</v>
      </c>
      <c r="EH15" s="286" t="s">
        <v>831</v>
      </c>
      <c r="EI15" s="286" t="s">
        <v>831</v>
      </c>
      <c r="EJ15" s="283">
        <v>0</v>
      </c>
      <c r="EK15" s="286" t="s">
        <v>831</v>
      </c>
      <c r="EL15" s="286" t="s">
        <v>831</v>
      </c>
      <c r="EM15" s="286" t="s">
        <v>831</v>
      </c>
      <c r="EN15" s="283">
        <v>0</v>
      </c>
      <c r="EO15" s="283">
        <v>0</v>
      </c>
      <c r="EP15" s="283">
        <v>0</v>
      </c>
      <c r="EQ15" s="286" t="s">
        <v>831</v>
      </c>
      <c r="ER15" s="286" t="s">
        <v>831</v>
      </c>
      <c r="ES15" s="286" t="s">
        <v>831</v>
      </c>
      <c r="ET15" s="286" t="s">
        <v>831</v>
      </c>
      <c r="EU15" s="283">
        <v>0</v>
      </c>
      <c r="EV15" s="283">
        <v>0</v>
      </c>
      <c r="EW15" s="286" t="s">
        <v>831</v>
      </c>
      <c r="EX15" s="286" t="s">
        <v>831</v>
      </c>
      <c r="EY15" s="286" t="s">
        <v>831</v>
      </c>
      <c r="EZ15" s="283">
        <v>0</v>
      </c>
      <c r="FA15" s="283">
        <v>0</v>
      </c>
      <c r="FB15" s="283">
        <f t="shared" si="16"/>
        <v>6578</v>
      </c>
      <c r="FC15" s="283">
        <v>3334</v>
      </c>
      <c r="FD15" s="283">
        <v>9</v>
      </c>
      <c r="FE15" s="283">
        <v>0</v>
      </c>
      <c r="FF15" s="283">
        <v>618</v>
      </c>
      <c r="FG15" s="283">
        <v>1243</v>
      </c>
      <c r="FH15" s="283">
        <v>592</v>
      </c>
      <c r="FI15" s="283">
        <v>0</v>
      </c>
      <c r="FJ15" s="283">
        <v>0</v>
      </c>
      <c r="FK15" s="283">
        <v>0</v>
      </c>
      <c r="FL15" s="283">
        <v>0</v>
      </c>
      <c r="FM15" s="283">
        <v>782</v>
      </c>
      <c r="FN15" s="283">
        <v>0</v>
      </c>
      <c r="FO15" s="283">
        <v>0</v>
      </c>
      <c r="FP15" s="286" t="s">
        <v>831</v>
      </c>
      <c r="FQ15" s="286" t="s">
        <v>831</v>
      </c>
      <c r="FR15" s="286" t="s">
        <v>831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1890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311</v>
      </c>
      <c r="I16" s="283">
        <f t="shared" si="23"/>
        <v>311</v>
      </c>
      <c r="J16" s="283">
        <f t="shared" si="24"/>
        <v>562</v>
      </c>
      <c r="K16" s="283">
        <f t="shared" si="25"/>
        <v>0</v>
      </c>
      <c r="L16" s="283">
        <f t="shared" si="26"/>
        <v>706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831</v>
      </c>
      <c r="AM16" s="286" t="s">
        <v>831</v>
      </c>
      <c r="AN16" s="283">
        <v>0</v>
      </c>
      <c r="AO16" s="286" t="s">
        <v>831</v>
      </c>
      <c r="AP16" s="286" t="s">
        <v>831</v>
      </c>
      <c r="AQ16" s="283">
        <v>0</v>
      </c>
      <c r="AR16" s="286" t="s">
        <v>831</v>
      </c>
      <c r="AS16" s="283">
        <v>0</v>
      </c>
      <c r="AT16" s="286" t="s">
        <v>831</v>
      </c>
      <c r="AU16" s="283">
        <v>0</v>
      </c>
      <c r="AV16" s="283">
        <f t="shared" si="6"/>
        <v>177</v>
      </c>
      <c r="AW16" s="283">
        <v>0</v>
      </c>
      <c r="AX16" s="283">
        <v>0</v>
      </c>
      <c r="AY16" s="283">
        <v>0</v>
      </c>
      <c r="AZ16" s="283">
        <v>177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831</v>
      </c>
      <c r="BI16" s="286" t="s">
        <v>831</v>
      </c>
      <c r="BJ16" s="286" t="s">
        <v>831</v>
      </c>
      <c r="BK16" s="286" t="s">
        <v>831</v>
      </c>
      <c r="BL16" s="286" t="s">
        <v>831</v>
      </c>
      <c r="BM16" s="286" t="s">
        <v>831</v>
      </c>
      <c r="BN16" s="286" t="s">
        <v>831</v>
      </c>
      <c r="BO16" s="286" t="s">
        <v>831</v>
      </c>
      <c r="BP16" s="286" t="s">
        <v>831</v>
      </c>
      <c r="BQ16" s="283">
        <v>0</v>
      </c>
      <c r="BR16" s="283">
        <f t="shared" si="8"/>
        <v>0</v>
      </c>
      <c r="BS16" s="286" t="s">
        <v>831</v>
      </c>
      <c r="BT16" s="286" t="s">
        <v>831</v>
      </c>
      <c r="BU16" s="286" t="s">
        <v>831</v>
      </c>
      <c r="BV16" s="286" t="s">
        <v>831</v>
      </c>
      <c r="BW16" s="286" t="s">
        <v>831</v>
      </c>
      <c r="BX16" s="286" t="s">
        <v>831</v>
      </c>
      <c r="BY16" s="286" t="s">
        <v>831</v>
      </c>
      <c r="BZ16" s="286" t="s">
        <v>831</v>
      </c>
      <c r="CA16" s="286" t="s">
        <v>831</v>
      </c>
      <c r="CB16" s="286" t="s">
        <v>831</v>
      </c>
      <c r="CC16" s="286" t="s">
        <v>831</v>
      </c>
      <c r="CD16" s="283">
        <v>0</v>
      </c>
      <c r="CE16" s="286" t="s">
        <v>831</v>
      </c>
      <c r="CF16" s="286" t="s">
        <v>831</v>
      </c>
      <c r="CG16" s="286" t="s">
        <v>831</v>
      </c>
      <c r="CH16" s="286" t="s">
        <v>831</v>
      </c>
      <c r="CI16" s="286" t="s">
        <v>831</v>
      </c>
      <c r="CJ16" s="286" t="s">
        <v>831</v>
      </c>
      <c r="CK16" s="286" t="s">
        <v>831</v>
      </c>
      <c r="CL16" s="286" t="s">
        <v>831</v>
      </c>
      <c r="CM16" s="283">
        <v>0</v>
      </c>
      <c r="CN16" s="283">
        <f t="shared" si="10"/>
        <v>0</v>
      </c>
      <c r="CO16" s="286" t="s">
        <v>831</v>
      </c>
      <c r="CP16" s="286" t="s">
        <v>831</v>
      </c>
      <c r="CQ16" s="286" t="s">
        <v>831</v>
      </c>
      <c r="CR16" s="286" t="s">
        <v>831</v>
      </c>
      <c r="CS16" s="286" t="s">
        <v>831</v>
      </c>
      <c r="CT16" s="286" t="s">
        <v>831</v>
      </c>
      <c r="CU16" s="286" t="s">
        <v>831</v>
      </c>
      <c r="CV16" s="286" t="s">
        <v>831</v>
      </c>
      <c r="CW16" s="286" t="s">
        <v>831</v>
      </c>
      <c r="CX16" s="286" t="s">
        <v>831</v>
      </c>
      <c r="CY16" s="286" t="s">
        <v>831</v>
      </c>
      <c r="CZ16" s="286" t="s">
        <v>831</v>
      </c>
      <c r="DA16" s="283">
        <v>0</v>
      </c>
      <c r="DB16" s="286" t="s">
        <v>831</v>
      </c>
      <c r="DC16" s="286" t="s">
        <v>831</v>
      </c>
      <c r="DD16" s="286" t="s">
        <v>831</v>
      </c>
      <c r="DE16" s="286" t="s">
        <v>831</v>
      </c>
      <c r="DF16" s="286" t="s">
        <v>831</v>
      </c>
      <c r="DG16" s="286" t="s">
        <v>831</v>
      </c>
      <c r="DH16" s="286" t="s">
        <v>831</v>
      </c>
      <c r="DI16" s="283">
        <v>0</v>
      </c>
      <c r="DJ16" s="283">
        <f t="shared" si="12"/>
        <v>0</v>
      </c>
      <c r="DK16" s="286" t="s">
        <v>831</v>
      </c>
      <c r="DL16" s="286" t="s">
        <v>831</v>
      </c>
      <c r="DM16" s="286" t="s">
        <v>831</v>
      </c>
      <c r="DN16" s="286" t="s">
        <v>831</v>
      </c>
      <c r="DO16" s="286" t="s">
        <v>831</v>
      </c>
      <c r="DP16" s="286" t="s">
        <v>831</v>
      </c>
      <c r="DQ16" s="286" t="s">
        <v>831</v>
      </c>
      <c r="DR16" s="286" t="s">
        <v>831</v>
      </c>
      <c r="DS16" s="286" t="s">
        <v>831</v>
      </c>
      <c r="DT16" s="286" t="s">
        <v>831</v>
      </c>
      <c r="DU16" s="286" t="s">
        <v>831</v>
      </c>
      <c r="DV16" s="283">
        <v>0</v>
      </c>
      <c r="DW16" s="286" t="s">
        <v>831</v>
      </c>
      <c r="DX16" s="286" t="s">
        <v>831</v>
      </c>
      <c r="DY16" s="286" t="s">
        <v>831</v>
      </c>
      <c r="DZ16" s="283">
        <v>0</v>
      </c>
      <c r="EA16" s="286" t="s">
        <v>831</v>
      </c>
      <c r="EB16" s="286" t="s">
        <v>831</v>
      </c>
      <c r="EC16" s="286" t="s">
        <v>831</v>
      </c>
      <c r="ED16" s="286" t="s">
        <v>831</v>
      </c>
      <c r="EE16" s="283">
        <v>0</v>
      </c>
      <c r="EF16" s="283">
        <f t="shared" si="14"/>
        <v>0</v>
      </c>
      <c r="EG16" s="283">
        <v>0</v>
      </c>
      <c r="EH16" s="286" t="s">
        <v>831</v>
      </c>
      <c r="EI16" s="286" t="s">
        <v>831</v>
      </c>
      <c r="EJ16" s="283">
        <v>0</v>
      </c>
      <c r="EK16" s="286" t="s">
        <v>831</v>
      </c>
      <c r="EL16" s="286" t="s">
        <v>831</v>
      </c>
      <c r="EM16" s="286" t="s">
        <v>831</v>
      </c>
      <c r="EN16" s="283">
        <v>0</v>
      </c>
      <c r="EO16" s="283">
        <v>0</v>
      </c>
      <c r="EP16" s="283">
        <v>0</v>
      </c>
      <c r="EQ16" s="286" t="s">
        <v>831</v>
      </c>
      <c r="ER16" s="286" t="s">
        <v>831</v>
      </c>
      <c r="ES16" s="286" t="s">
        <v>831</v>
      </c>
      <c r="ET16" s="286" t="s">
        <v>831</v>
      </c>
      <c r="EU16" s="283">
        <v>0</v>
      </c>
      <c r="EV16" s="283">
        <v>0</v>
      </c>
      <c r="EW16" s="286" t="s">
        <v>831</v>
      </c>
      <c r="EX16" s="286" t="s">
        <v>831</v>
      </c>
      <c r="EY16" s="286" t="s">
        <v>831</v>
      </c>
      <c r="EZ16" s="283">
        <v>0</v>
      </c>
      <c r="FA16" s="283">
        <v>0</v>
      </c>
      <c r="FB16" s="283">
        <f t="shared" si="16"/>
        <v>1713</v>
      </c>
      <c r="FC16" s="283">
        <v>0</v>
      </c>
      <c r="FD16" s="283">
        <v>0</v>
      </c>
      <c r="FE16" s="283">
        <v>0</v>
      </c>
      <c r="FF16" s="283">
        <v>134</v>
      </c>
      <c r="FG16" s="283">
        <v>311</v>
      </c>
      <c r="FH16" s="283">
        <v>562</v>
      </c>
      <c r="FI16" s="283">
        <v>0</v>
      </c>
      <c r="FJ16" s="283">
        <v>706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831</v>
      </c>
      <c r="FQ16" s="286" t="s">
        <v>831</v>
      </c>
      <c r="FR16" s="286" t="s">
        <v>831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5471</v>
      </c>
      <c r="E17" s="283">
        <f t="shared" si="19"/>
        <v>1105</v>
      </c>
      <c r="F17" s="283">
        <f t="shared" si="20"/>
        <v>5</v>
      </c>
      <c r="G17" s="283">
        <f t="shared" si="21"/>
        <v>389</v>
      </c>
      <c r="H17" s="283">
        <f t="shared" si="22"/>
        <v>371</v>
      </c>
      <c r="I17" s="283">
        <f t="shared" si="23"/>
        <v>836</v>
      </c>
      <c r="J17" s="283">
        <f t="shared" si="24"/>
        <v>447</v>
      </c>
      <c r="K17" s="283">
        <f t="shared" si="25"/>
        <v>0</v>
      </c>
      <c r="L17" s="283">
        <f t="shared" si="26"/>
        <v>1833</v>
      </c>
      <c r="M17" s="283">
        <f t="shared" si="27"/>
        <v>0</v>
      </c>
      <c r="N17" s="283">
        <f t="shared" si="28"/>
        <v>0</v>
      </c>
      <c r="O17" s="283">
        <f t="shared" si="29"/>
        <v>480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5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831</v>
      </c>
      <c r="AM17" s="286" t="s">
        <v>831</v>
      </c>
      <c r="AN17" s="283">
        <v>0</v>
      </c>
      <c r="AO17" s="286" t="s">
        <v>831</v>
      </c>
      <c r="AP17" s="286" t="s">
        <v>831</v>
      </c>
      <c r="AQ17" s="283">
        <v>0</v>
      </c>
      <c r="AR17" s="286" t="s">
        <v>831</v>
      </c>
      <c r="AS17" s="283">
        <v>0</v>
      </c>
      <c r="AT17" s="286" t="s">
        <v>831</v>
      </c>
      <c r="AU17" s="283">
        <v>0</v>
      </c>
      <c r="AV17" s="283">
        <f t="shared" si="6"/>
        <v>209</v>
      </c>
      <c r="AW17" s="283">
        <v>0</v>
      </c>
      <c r="AX17" s="283">
        <v>0</v>
      </c>
      <c r="AY17" s="283">
        <v>0</v>
      </c>
      <c r="AZ17" s="283">
        <v>209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831</v>
      </c>
      <c r="BI17" s="286" t="s">
        <v>831</v>
      </c>
      <c r="BJ17" s="286" t="s">
        <v>831</v>
      </c>
      <c r="BK17" s="286" t="s">
        <v>831</v>
      </c>
      <c r="BL17" s="286" t="s">
        <v>831</v>
      </c>
      <c r="BM17" s="286" t="s">
        <v>831</v>
      </c>
      <c r="BN17" s="286" t="s">
        <v>831</v>
      </c>
      <c r="BO17" s="286" t="s">
        <v>831</v>
      </c>
      <c r="BP17" s="286" t="s">
        <v>831</v>
      </c>
      <c r="BQ17" s="283">
        <v>0</v>
      </c>
      <c r="BR17" s="283">
        <f t="shared" si="8"/>
        <v>0</v>
      </c>
      <c r="BS17" s="286" t="s">
        <v>831</v>
      </c>
      <c r="BT17" s="286" t="s">
        <v>831</v>
      </c>
      <c r="BU17" s="286" t="s">
        <v>831</v>
      </c>
      <c r="BV17" s="286" t="s">
        <v>831</v>
      </c>
      <c r="BW17" s="286" t="s">
        <v>831</v>
      </c>
      <c r="BX17" s="286" t="s">
        <v>831</v>
      </c>
      <c r="BY17" s="286" t="s">
        <v>831</v>
      </c>
      <c r="BZ17" s="286" t="s">
        <v>831</v>
      </c>
      <c r="CA17" s="286" t="s">
        <v>831</v>
      </c>
      <c r="CB17" s="286" t="s">
        <v>831</v>
      </c>
      <c r="CC17" s="286" t="s">
        <v>831</v>
      </c>
      <c r="CD17" s="283">
        <v>0</v>
      </c>
      <c r="CE17" s="286" t="s">
        <v>831</v>
      </c>
      <c r="CF17" s="286" t="s">
        <v>831</v>
      </c>
      <c r="CG17" s="286" t="s">
        <v>831</v>
      </c>
      <c r="CH17" s="286" t="s">
        <v>831</v>
      </c>
      <c r="CI17" s="286" t="s">
        <v>831</v>
      </c>
      <c r="CJ17" s="286" t="s">
        <v>831</v>
      </c>
      <c r="CK17" s="286" t="s">
        <v>831</v>
      </c>
      <c r="CL17" s="286" t="s">
        <v>831</v>
      </c>
      <c r="CM17" s="283">
        <v>0</v>
      </c>
      <c r="CN17" s="283">
        <f t="shared" si="10"/>
        <v>0</v>
      </c>
      <c r="CO17" s="286" t="s">
        <v>831</v>
      </c>
      <c r="CP17" s="286" t="s">
        <v>831</v>
      </c>
      <c r="CQ17" s="286" t="s">
        <v>831</v>
      </c>
      <c r="CR17" s="286" t="s">
        <v>831</v>
      </c>
      <c r="CS17" s="286" t="s">
        <v>831</v>
      </c>
      <c r="CT17" s="286" t="s">
        <v>831</v>
      </c>
      <c r="CU17" s="286" t="s">
        <v>831</v>
      </c>
      <c r="CV17" s="286" t="s">
        <v>831</v>
      </c>
      <c r="CW17" s="286" t="s">
        <v>831</v>
      </c>
      <c r="CX17" s="286" t="s">
        <v>831</v>
      </c>
      <c r="CY17" s="286" t="s">
        <v>831</v>
      </c>
      <c r="CZ17" s="286" t="s">
        <v>831</v>
      </c>
      <c r="DA17" s="283">
        <v>0</v>
      </c>
      <c r="DB17" s="286" t="s">
        <v>831</v>
      </c>
      <c r="DC17" s="286" t="s">
        <v>831</v>
      </c>
      <c r="DD17" s="286" t="s">
        <v>831</v>
      </c>
      <c r="DE17" s="286" t="s">
        <v>831</v>
      </c>
      <c r="DF17" s="286" t="s">
        <v>831</v>
      </c>
      <c r="DG17" s="286" t="s">
        <v>831</v>
      </c>
      <c r="DH17" s="286" t="s">
        <v>831</v>
      </c>
      <c r="DI17" s="283">
        <v>0</v>
      </c>
      <c r="DJ17" s="283">
        <f t="shared" si="12"/>
        <v>0</v>
      </c>
      <c r="DK17" s="286" t="s">
        <v>831</v>
      </c>
      <c r="DL17" s="286" t="s">
        <v>831</v>
      </c>
      <c r="DM17" s="286" t="s">
        <v>831</v>
      </c>
      <c r="DN17" s="286" t="s">
        <v>831</v>
      </c>
      <c r="DO17" s="286" t="s">
        <v>831</v>
      </c>
      <c r="DP17" s="286" t="s">
        <v>831</v>
      </c>
      <c r="DQ17" s="286" t="s">
        <v>831</v>
      </c>
      <c r="DR17" s="286" t="s">
        <v>831</v>
      </c>
      <c r="DS17" s="286" t="s">
        <v>831</v>
      </c>
      <c r="DT17" s="286" t="s">
        <v>831</v>
      </c>
      <c r="DU17" s="286" t="s">
        <v>831</v>
      </c>
      <c r="DV17" s="283">
        <v>0</v>
      </c>
      <c r="DW17" s="286" t="s">
        <v>831</v>
      </c>
      <c r="DX17" s="286" t="s">
        <v>831</v>
      </c>
      <c r="DY17" s="286" t="s">
        <v>831</v>
      </c>
      <c r="DZ17" s="283">
        <v>0</v>
      </c>
      <c r="EA17" s="286" t="s">
        <v>831</v>
      </c>
      <c r="EB17" s="286" t="s">
        <v>831</v>
      </c>
      <c r="EC17" s="286" t="s">
        <v>831</v>
      </c>
      <c r="ED17" s="286" t="s">
        <v>831</v>
      </c>
      <c r="EE17" s="283">
        <v>0</v>
      </c>
      <c r="EF17" s="283">
        <f t="shared" si="14"/>
        <v>0</v>
      </c>
      <c r="EG17" s="283">
        <v>0</v>
      </c>
      <c r="EH17" s="286" t="s">
        <v>831</v>
      </c>
      <c r="EI17" s="286" t="s">
        <v>831</v>
      </c>
      <c r="EJ17" s="283">
        <v>0</v>
      </c>
      <c r="EK17" s="286" t="s">
        <v>831</v>
      </c>
      <c r="EL17" s="286" t="s">
        <v>831</v>
      </c>
      <c r="EM17" s="286" t="s">
        <v>831</v>
      </c>
      <c r="EN17" s="283">
        <v>0</v>
      </c>
      <c r="EO17" s="283">
        <v>0</v>
      </c>
      <c r="EP17" s="283">
        <v>0</v>
      </c>
      <c r="EQ17" s="286" t="s">
        <v>831</v>
      </c>
      <c r="ER17" s="286" t="s">
        <v>831</v>
      </c>
      <c r="ES17" s="286" t="s">
        <v>831</v>
      </c>
      <c r="ET17" s="286" t="s">
        <v>831</v>
      </c>
      <c r="EU17" s="283">
        <v>0</v>
      </c>
      <c r="EV17" s="283">
        <v>0</v>
      </c>
      <c r="EW17" s="286" t="s">
        <v>831</v>
      </c>
      <c r="EX17" s="286" t="s">
        <v>831</v>
      </c>
      <c r="EY17" s="286" t="s">
        <v>831</v>
      </c>
      <c r="EZ17" s="283">
        <v>0</v>
      </c>
      <c r="FA17" s="283">
        <v>0</v>
      </c>
      <c r="FB17" s="283">
        <f t="shared" si="16"/>
        <v>5262</v>
      </c>
      <c r="FC17" s="283">
        <v>1105</v>
      </c>
      <c r="FD17" s="283">
        <v>5</v>
      </c>
      <c r="FE17" s="283">
        <v>389</v>
      </c>
      <c r="FF17" s="283">
        <v>162</v>
      </c>
      <c r="FG17" s="283">
        <v>836</v>
      </c>
      <c r="FH17" s="283">
        <v>447</v>
      </c>
      <c r="FI17" s="283">
        <v>0</v>
      </c>
      <c r="FJ17" s="283">
        <v>1833</v>
      </c>
      <c r="FK17" s="283">
        <v>0</v>
      </c>
      <c r="FL17" s="283">
        <v>0</v>
      </c>
      <c r="FM17" s="283">
        <v>480</v>
      </c>
      <c r="FN17" s="283">
        <v>0</v>
      </c>
      <c r="FO17" s="283">
        <v>0</v>
      </c>
      <c r="FP17" s="286" t="s">
        <v>831</v>
      </c>
      <c r="FQ17" s="286" t="s">
        <v>831</v>
      </c>
      <c r="FR17" s="286" t="s">
        <v>831</v>
      </c>
      <c r="FS17" s="283">
        <v>0</v>
      </c>
      <c r="FT17" s="283">
        <v>0</v>
      </c>
      <c r="FU17" s="283">
        <v>0</v>
      </c>
      <c r="FV17" s="283">
        <v>0</v>
      </c>
      <c r="FW17" s="283">
        <v>5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10358</v>
      </c>
      <c r="E18" s="283">
        <f t="shared" si="19"/>
        <v>1230</v>
      </c>
      <c r="F18" s="283">
        <f t="shared" si="20"/>
        <v>34</v>
      </c>
      <c r="G18" s="283">
        <f t="shared" si="21"/>
        <v>0</v>
      </c>
      <c r="H18" s="283">
        <f t="shared" si="22"/>
        <v>1747</v>
      </c>
      <c r="I18" s="283">
        <f t="shared" si="23"/>
        <v>1813</v>
      </c>
      <c r="J18" s="283">
        <f t="shared" si="24"/>
        <v>260</v>
      </c>
      <c r="K18" s="283">
        <f t="shared" si="25"/>
        <v>0</v>
      </c>
      <c r="L18" s="283">
        <f t="shared" si="26"/>
        <v>4632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14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500</v>
      </c>
      <c r="X18" s="283">
        <f t="shared" si="38"/>
        <v>0</v>
      </c>
      <c r="Y18" s="283">
        <f t="shared" si="39"/>
        <v>128</v>
      </c>
      <c r="Z18" s="283">
        <f t="shared" si="4"/>
        <v>514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831</v>
      </c>
      <c r="AM18" s="286" t="s">
        <v>831</v>
      </c>
      <c r="AN18" s="283">
        <v>14</v>
      </c>
      <c r="AO18" s="286" t="s">
        <v>831</v>
      </c>
      <c r="AP18" s="286" t="s">
        <v>831</v>
      </c>
      <c r="AQ18" s="283">
        <v>0</v>
      </c>
      <c r="AR18" s="286" t="s">
        <v>831</v>
      </c>
      <c r="AS18" s="283">
        <v>500</v>
      </c>
      <c r="AT18" s="286" t="s">
        <v>831</v>
      </c>
      <c r="AU18" s="283">
        <v>0</v>
      </c>
      <c r="AV18" s="283">
        <f t="shared" si="6"/>
        <v>873</v>
      </c>
      <c r="AW18" s="283">
        <v>0</v>
      </c>
      <c r="AX18" s="283">
        <v>0</v>
      </c>
      <c r="AY18" s="283">
        <v>0</v>
      </c>
      <c r="AZ18" s="283">
        <v>873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831</v>
      </c>
      <c r="BI18" s="286" t="s">
        <v>831</v>
      </c>
      <c r="BJ18" s="286" t="s">
        <v>831</v>
      </c>
      <c r="BK18" s="286" t="s">
        <v>831</v>
      </c>
      <c r="BL18" s="286" t="s">
        <v>831</v>
      </c>
      <c r="BM18" s="286" t="s">
        <v>831</v>
      </c>
      <c r="BN18" s="286" t="s">
        <v>831</v>
      </c>
      <c r="BO18" s="286" t="s">
        <v>831</v>
      </c>
      <c r="BP18" s="286" t="s">
        <v>831</v>
      </c>
      <c r="BQ18" s="283">
        <v>0</v>
      </c>
      <c r="BR18" s="283">
        <f t="shared" si="8"/>
        <v>0</v>
      </c>
      <c r="BS18" s="286" t="s">
        <v>831</v>
      </c>
      <c r="BT18" s="286" t="s">
        <v>831</v>
      </c>
      <c r="BU18" s="286" t="s">
        <v>831</v>
      </c>
      <c r="BV18" s="286" t="s">
        <v>831</v>
      </c>
      <c r="BW18" s="286" t="s">
        <v>831</v>
      </c>
      <c r="BX18" s="286" t="s">
        <v>831</v>
      </c>
      <c r="BY18" s="286" t="s">
        <v>831</v>
      </c>
      <c r="BZ18" s="286" t="s">
        <v>831</v>
      </c>
      <c r="CA18" s="286" t="s">
        <v>831</v>
      </c>
      <c r="CB18" s="286" t="s">
        <v>831</v>
      </c>
      <c r="CC18" s="286" t="s">
        <v>831</v>
      </c>
      <c r="CD18" s="283">
        <v>0</v>
      </c>
      <c r="CE18" s="286" t="s">
        <v>831</v>
      </c>
      <c r="CF18" s="286" t="s">
        <v>831</v>
      </c>
      <c r="CG18" s="286" t="s">
        <v>831</v>
      </c>
      <c r="CH18" s="286" t="s">
        <v>831</v>
      </c>
      <c r="CI18" s="286" t="s">
        <v>831</v>
      </c>
      <c r="CJ18" s="286" t="s">
        <v>831</v>
      </c>
      <c r="CK18" s="286" t="s">
        <v>831</v>
      </c>
      <c r="CL18" s="286" t="s">
        <v>831</v>
      </c>
      <c r="CM18" s="283">
        <v>0</v>
      </c>
      <c r="CN18" s="283">
        <f t="shared" si="10"/>
        <v>0</v>
      </c>
      <c r="CO18" s="286" t="s">
        <v>831</v>
      </c>
      <c r="CP18" s="286" t="s">
        <v>831</v>
      </c>
      <c r="CQ18" s="286" t="s">
        <v>831</v>
      </c>
      <c r="CR18" s="286" t="s">
        <v>831</v>
      </c>
      <c r="CS18" s="286" t="s">
        <v>831</v>
      </c>
      <c r="CT18" s="286" t="s">
        <v>831</v>
      </c>
      <c r="CU18" s="286" t="s">
        <v>831</v>
      </c>
      <c r="CV18" s="286" t="s">
        <v>831</v>
      </c>
      <c r="CW18" s="286" t="s">
        <v>831</v>
      </c>
      <c r="CX18" s="286" t="s">
        <v>831</v>
      </c>
      <c r="CY18" s="286" t="s">
        <v>831</v>
      </c>
      <c r="CZ18" s="286" t="s">
        <v>831</v>
      </c>
      <c r="DA18" s="283">
        <v>0</v>
      </c>
      <c r="DB18" s="286" t="s">
        <v>831</v>
      </c>
      <c r="DC18" s="286" t="s">
        <v>831</v>
      </c>
      <c r="DD18" s="286" t="s">
        <v>831</v>
      </c>
      <c r="DE18" s="286" t="s">
        <v>831</v>
      </c>
      <c r="DF18" s="286" t="s">
        <v>831</v>
      </c>
      <c r="DG18" s="286" t="s">
        <v>831</v>
      </c>
      <c r="DH18" s="286" t="s">
        <v>831</v>
      </c>
      <c r="DI18" s="283">
        <v>0</v>
      </c>
      <c r="DJ18" s="283">
        <f t="shared" si="12"/>
        <v>0</v>
      </c>
      <c r="DK18" s="286" t="s">
        <v>831</v>
      </c>
      <c r="DL18" s="286" t="s">
        <v>831</v>
      </c>
      <c r="DM18" s="286" t="s">
        <v>831</v>
      </c>
      <c r="DN18" s="286" t="s">
        <v>831</v>
      </c>
      <c r="DO18" s="286" t="s">
        <v>831</v>
      </c>
      <c r="DP18" s="286" t="s">
        <v>831</v>
      </c>
      <c r="DQ18" s="286" t="s">
        <v>831</v>
      </c>
      <c r="DR18" s="286" t="s">
        <v>831</v>
      </c>
      <c r="DS18" s="286" t="s">
        <v>831</v>
      </c>
      <c r="DT18" s="286" t="s">
        <v>831</v>
      </c>
      <c r="DU18" s="286" t="s">
        <v>831</v>
      </c>
      <c r="DV18" s="283">
        <v>0</v>
      </c>
      <c r="DW18" s="286" t="s">
        <v>831</v>
      </c>
      <c r="DX18" s="286" t="s">
        <v>831</v>
      </c>
      <c r="DY18" s="286" t="s">
        <v>831</v>
      </c>
      <c r="DZ18" s="283">
        <v>0</v>
      </c>
      <c r="EA18" s="286" t="s">
        <v>831</v>
      </c>
      <c r="EB18" s="286" t="s">
        <v>831</v>
      </c>
      <c r="EC18" s="286" t="s">
        <v>831</v>
      </c>
      <c r="ED18" s="286" t="s">
        <v>831</v>
      </c>
      <c r="EE18" s="283">
        <v>0</v>
      </c>
      <c r="EF18" s="283">
        <f t="shared" si="14"/>
        <v>0</v>
      </c>
      <c r="EG18" s="283">
        <v>0</v>
      </c>
      <c r="EH18" s="286" t="s">
        <v>831</v>
      </c>
      <c r="EI18" s="286" t="s">
        <v>831</v>
      </c>
      <c r="EJ18" s="283">
        <v>0</v>
      </c>
      <c r="EK18" s="286" t="s">
        <v>831</v>
      </c>
      <c r="EL18" s="286" t="s">
        <v>831</v>
      </c>
      <c r="EM18" s="286" t="s">
        <v>831</v>
      </c>
      <c r="EN18" s="283">
        <v>0</v>
      </c>
      <c r="EO18" s="283">
        <v>0</v>
      </c>
      <c r="EP18" s="283">
        <v>0</v>
      </c>
      <c r="EQ18" s="286" t="s">
        <v>831</v>
      </c>
      <c r="ER18" s="286" t="s">
        <v>831</v>
      </c>
      <c r="ES18" s="286" t="s">
        <v>831</v>
      </c>
      <c r="ET18" s="286" t="s">
        <v>831</v>
      </c>
      <c r="EU18" s="283">
        <v>0</v>
      </c>
      <c r="EV18" s="283">
        <v>0</v>
      </c>
      <c r="EW18" s="286" t="s">
        <v>831</v>
      </c>
      <c r="EX18" s="286" t="s">
        <v>831</v>
      </c>
      <c r="EY18" s="286" t="s">
        <v>831</v>
      </c>
      <c r="EZ18" s="283">
        <v>0</v>
      </c>
      <c r="FA18" s="283">
        <v>0</v>
      </c>
      <c r="FB18" s="283">
        <f t="shared" si="16"/>
        <v>8971</v>
      </c>
      <c r="FC18" s="283">
        <v>1230</v>
      </c>
      <c r="FD18" s="283">
        <v>34</v>
      </c>
      <c r="FE18" s="283">
        <v>0</v>
      </c>
      <c r="FF18" s="283">
        <v>874</v>
      </c>
      <c r="FG18" s="283">
        <v>1813</v>
      </c>
      <c r="FH18" s="283">
        <v>260</v>
      </c>
      <c r="FI18" s="283">
        <v>0</v>
      </c>
      <c r="FJ18" s="283">
        <v>4632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831</v>
      </c>
      <c r="FQ18" s="286" t="s">
        <v>831</v>
      </c>
      <c r="FR18" s="286" t="s">
        <v>831</v>
      </c>
      <c r="FS18" s="283">
        <v>0</v>
      </c>
      <c r="FT18" s="283">
        <v>0</v>
      </c>
      <c r="FU18" s="283">
        <v>0</v>
      </c>
      <c r="FV18" s="283">
        <v>0</v>
      </c>
      <c r="FW18" s="283">
        <v>128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9205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2337</v>
      </c>
      <c r="I19" s="283">
        <f t="shared" si="23"/>
        <v>0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6868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9205</v>
      </c>
      <c r="AA19" s="283">
        <v>0</v>
      </c>
      <c r="AB19" s="283">
        <v>0</v>
      </c>
      <c r="AC19" s="283">
        <v>0</v>
      </c>
      <c r="AD19" s="283">
        <v>2337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831</v>
      </c>
      <c r="AM19" s="286" t="s">
        <v>831</v>
      </c>
      <c r="AN19" s="283">
        <v>6868</v>
      </c>
      <c r="AO19" s="286" t="s">
        <v>831</v>
      </c>
      <c r="AP19" s="286" t="s">
        <v>831</v>
      </c>
      <c r="AQ19" s="283">
        <v>0</v>
      </c>
      <c r="AR19" s="286" t="s">
        <v>831</v>
      </c>
      <c r="AS19" s="283">
        <v>0</v>
      </c>
      <c r="AT19" s="286" t="s">
        <v>831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831</v>
      </c>
      <c r="BI19" s="286" t="s">
        <v>831</v>
      </c>
      <c r="BJ19" s="286" t="s">
        <v>831</v>
      </c>
      <c r="BK19" s="286" t="s">
        <v>831</v>
      </c>
      <c r="BL19" s="286" t="s">
        <v>831</v>
      </c>
      <c r="BM19" s="286" t="s">
        <v>831</v>
      </c>
      <c r="BN19" s="286" t="s">
        <v>831</v>
      </c>
      <c r="BO19" s="286" t="s">
        <v>831</v>
      </c>
      <c r="BP19" s="286" t="s">
        <v>831</v>
      </c>
      <c r="BQ19" s="283">
        <v>0</v>
      </c>
      <c r="BR19" s="283">
        <f t="shared" si="8"/>
        <v>0</v>
      </c>
      <c r="BS19" s="286" t="s">
        <v>831</v>
      </c>
      <c r="BT19" s="286" t="s">
        <v>831</v>
      </c>
      <c r="BU19" s="286" t="s">
        <v>831</v>
      </c>
      <c r="BV19" s="286" t="s">
        <v>831</v>
      </c>
      <c r="BW19" s="286" t="s">
        <v>831</v>
      </c>
      <c r="BX19" s="286" t="s">
        <v>831</v>
      </c>
      <c r="BY19" s="286" t="s">
        <v>831</v>
      </c>
      <c r="BZ19" s="286" t="s">
        <v>831</v>
      </c>
      <c r="CA19" s="286" t="s">
        <v>831</v>
      </c>
      <c r="CB19" s="286" t="s">
        <v>831</v>
      </c>
      <c r="CC19" s="286" t="s">
        <v>831</v>
      </c>
      <c r="CD19" s="283">
        <v>0</v>
      </c>
      <c r="CE19" s="286" t="s">
        <v>831</v>
      </c>
      <c r="CF19" s="286" t="s">
        <v>831</v>
      </c>
      <c r="CG19" s="286" t="s">
        <v>831</v>
      </c>
      <c r="CH19" s="286" t="s">
        <v>831</v>
      </c>
      <c r="CI19" s="286" t="s">
        <v>831</v>
      </c>
      <c r="CJ19" s="286" t="s">
        <v>831</v>
      </c>
      <c r="CK19" s="286" t="s">
        <v>831</v>
      </c>
      <c r="CL19" s="286" t="s">
        <v>831</v>
      </c>
      <c r="CM19" s="283">
        <v>0</v>
      </c>
      <c r="CN19" s="283">
        <f t="shared" si="10"/>
        <v>0</v>
      </c>
      <c r="CO19" s="286" t="s">
        <v>831</v>
      </c>
      <c r="CP19" s="286" t="s">
        <v>831</v>
      </c>
      <c r="CQ19" s="286" t="s">
        <v>831</v>
      </c>
      <c r="CR19" s="286" t="s">
        <v>831</v>
      </c>
      <c r="CS19" s="286" t="s">
        <v>831</v>
      </c>
      <c r="CT19" s="286" t="s">
        <v>831</v>
      </c>
      <c r="CU19" s="286" t="s">
        <v>831</v>
      </c>
      <c r="CV19" s="286" t="s">
        <v>831</v>
      </c>
      <c r="CW19" s="286" t="s">
        <v>831</v>
      </c>
      <c r="CX19" s="286" t="s">
        <v>831</v>
      </c>
      <c r="CY19" s="286" t="s">
        <v>831</v>
      </c>
      <c r="CZ19" s="286" t="s">
        <v>831</v>
      </c>
      <c r="DA19" s="283">
        <v>0</v>
      </c>
      <c r="DB19" s="286" t="s">
        <v>831</v>
      </c>
      <c r="DC19" s="286" t="s">
        <v>831</v>
      </c>
      <c r="DD19" s="286" t="s">
        <v>831</v>
      </c>
      <c r="DE19" s="286" t="s">
        <v>831</v>
      </c>
      <c r="DF19" s="286" t="s">
        <v>831</v>
      </c>
      <c r="DG19" s="286" t="s">
        <v>831</v>
      </c>
      <c r="DH19" s="286" t="s">
        <v>831</v>
      </c>
      <c r="DI19" s="283">
        <v>0</v>
      </c>
      <c r="DJ19" s="283">
        <f t="shared" si="12"/>
        <v>0</v>
      </c>
      <c r="DK19" s="286" t="s">
        <v>831</v>
      </c>
      <c r="DL19" s="286" t="s">
        <v>831</v>
      </c>
      <c r="DM19" s="286" t="s">
        <v>831</v>
      </c>
      <c r="DN19" s="286" t="s">
        <v>831</v>
      </c>
      <c r="DO19" s="286" t="s">
        <v>831</v>
      </c>
      <c r="DP19" s="286" t="s">
        <v>831</v>
      </c>
      <c r="DQ19" s="286" t="s">
        <v>831</v>
      </c>
      <c r="DR19" s="286" t="s">
        <v>831</v>
      </c>
      <c r="DS19" s="286" t="s">
        <v>831</v>
      </c>
      <c r="DT19" s="286" t="s">
        <v>831</v>
      </c>
      <c r="DU19" s="286" t="s">
        <v>831</v>
      </c>
      <c r="DV19" s="283">
        <v>0</v>
      </c>
      <c r="DW19" s="286" t="s">
        <v>831</v>
      </c>
      <c r="DX19" s="286" t="s">
        <v>831</v>
      </c>
      <c r="DY19" s="286" t="s">
        <v>831</v>
      </c>
      <c r="DZ19" s="283">
        <v>0</v>
      </c>
      <c r="EA19" s="286" t="s">
        <v>831</v>
      </c>
      <c r="EB19" s="286" t="s">
        <v>831</v>
      </c>
      <c r="EC19" s="286" t="s">
        <v>831</v>
      </c>
      <c r="ED19" s="286" t="s">
        <v>831</v>
      </c>
      <c r="EE19" s="283">
        <v>0</v>
      </c>
      <c r="EF19" s="283">
        <f t="shared" si="14"/>
        <v>0</v>
      </c>
      <c r="EG19" s="283">
        <v>0</v>
      </c>
      <c r="EH19" s="286" t="s">
        <v>831</v>
      </c>
      <c r="EI19" s="286" t="s">
        <v>831</v>
      </c>
      <c r="EJ19" s="283">
        <v>0</v>
      </c>
      <c r="EK19" s="286" t="s">
        <v>831</v>
      </c>
      <c r="EL19" s="286" t="s">
        <v>831</v>
      </c>
      <c r="EM19" s="286" t="s">
        <v>831</v>
      </c>
      <c r="EN19" s="283">
        <v>0</v>
      </c>
      <c r="EO19" s="283">
        <v>0</v>
      </c>
      <c r="EP19" s="283">
        <v>0</v>
      </c>
      <c r="EQ19" s="286" t="s">
        <v>831</v>
      </c>
      <c r="ER19" s="286" t="s">
        <v>831</v>
      </c>
      <c r="ES19" s="286" t="s">
        <v>831</v>
      </c>
      <c r="ET19" s="286" t="s">
        <v>831</v>
      </c>
      <c r="EU19" s="283">
        <v>0</v>
      </c>
      <c r="EV19" s="283">
        <v>0</v>
      </c>
      <c r="EW19" s="286" t="s">
        <v>831</v>
      </c>
      <c r="EX19" s="286" t="s">
        <v>831</v>
      </c>
      <c r="EY19" s="286" t="s">
        <v>831</v>
      </c>
      <c r="EZ19" s="283">
        <v>0</v>
      </c>
      <c r="FA19" s="283">
        <v>0</v>
      </c>
      <c r="FB19" s="283">
        <f t="shared" si="16"/>
        <v>0</v>
      </c>
      <c r="FC19" s="283">
        <v>0</v>
      </c>
      <c r="FD19" s="283">
        <v>0</v>
      </c>
      <c r="FE19" s="283">
        <v>0</v>
      </c>
      <c r="FF19" s="283">
        <v>0</v>
      </c>
      <c r="FG19" s="283">
        <v>0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831</v>
      </c>
      <c r="FQ19" s="286" t="s">
        <v>831</v>
      </c>
      <c r="FR19" s="286" t="s">
        <v>831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4421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587</v>
      </c>
      <c r="I20" s="283">
        <f t="shared" si="23"/>
        <v>833</v>
      </c>
      <c r="J20" s="283">
        <f t="shared" si="24"/>
        <v>430</v>
      </c>
      <c r="K20" s="283">
        <f t="shared" si="25"/>
        <v>0</v>
      </c>
      <c r="L20" s="283">
        <f t="shared" si="26"/>
        <v>1868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703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831</v>
      </c>
      <c r="AM20" s="286" t="s">
        <v>831</v>
      </c>
      <c r="AN20" s="283">
        <v>0</v>
      </c>
      <c r="AO20" s="286" t="s">
        <v>831</v>
      </c>
      <c r="AP20" s="286" t="s">
        <v>831</v>
      </c>
      <c r="AQ20" s="283">
        <v>0</v>
      </c>
      <c r="AR20" s="286" t="s">
        <v>831</v>
      </c>
      <c r="AS20" s="283">
        <v>0</v>
      </c>
      <c r="AT20" s="286" t="s">
        <v>831</v>
      </c>
      <c r="AU20" s="283">
        <v>0</v>
      </c>
      <c r="AV20" s="283">
        <f t="shared" si="6"/>
        <v>443</v>
      </c>
      <c r="AW20" s="283">
        <v>0</v>
      </c>
      <c r="AX20" s="283">
        <v>0</v>
      </c>
      <c r="AY20" s="283">
        <v>0</v>
      </c>
      <c r="AZ20" s="283">
        <v>416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831</v>
      </c>
      <c r="BI20" s="286" t="s">
        <v>831</v>
      </c>
      <c r="BJ20" s="286" t="s">
        <v>831</v>
      </c>
      <c r="BK20" s="286" t="s">
        <v>831</v>
      </c>
      <c r="BL20" s="286" t="s">
        <v>831</v>
      </c>
      <c r="BM20" s="286" t="s">
        <v>831</v>
      </c>
      <c r="BN20" s="286" t="s">
        <v>831</v>
      </c>
      <c r="BO20" s="286" t="s">
        <v>831</v>
      </c>
      <c r="BP20" s="286" t="s">
        <v>831</v>
      </c>
      <c r="BQ20" s="283">
        <v>27</v>
      </c>
      <c r="BR20" s="283">
        <f t="shared" si="8"/>
        <v>0</v>
      </c>
      <c r="BS20" s="286" t="s">
        <v>831</v>
      </c>
      <c r="BT20" s="286" t="s">
        <v>831</v>
      </c>
      <c r="BU20" s="286" t="s">
        <v>831</v>
      </c>
      <c r="BV20" s="286" t="s">
        <v>831</v>
      </c>
      <c r="BW20" s="286" t="s">
        <v>831</v>
      </c>
      <c r="BX20" s="286" t="s">
        <v>831</v>
      </c>
      <c r="BY20" s="286" t="s">
        <v>831</v>
      </c>
      <c r="BZ20" s="286" t="s">
        <v>831</v>
      </c>
      <c r="CA20" s="286" t="s">
        <v>831</v>
      </c>
      <c r="CB20" s="286" t="s">
        <v>831</v>
      </c>
      <c r="CC20" s="286" t="s">
        <v>831</v>
      </c>
      <c r="CD20" s="283">
        <v>0</v>
      </c>
      <c r="CE20" s="286" t="s">
        <v>831</v>
      </c>
      <c r="CF20" s="286" t="s">
        <v>831</v>
      </c>
      <c r="CG20" s="286" t="s">
        <v>831</v>
      </c>
      <c r="CH20" s="286" t="s">
        <v>831</v>
      </c>
      <c r="CI20" s="286" t="s">
        <v>831</v>
      </c>
      <c r="CJ20" s="286" t="s">
        <v>831</v>
      </c>
      <c r="CK20" s="286" t="s">
        <v>831</v>
      </c>
      <c r="CL20" s="286" t="s">
        <v>831</v>
      </c>
      <c r="CM20" s="283">
        <v>0</v>
      </c>
      <c r="CN20" s="283">
        <f t="shared" si="10"/>
        <v>0</v>
      </c>
      <c r="CO20" s="286" t="s">
        <v>831</v>
      </c>
      <c r="CP20" s="286" t="s">
        <v>831</v>
      </c>
      <c r="CQ20" s="286" t="s">
        <v>831</v>
      </c>
      <c r="CR20" s="286" t="s">
        <v>831</v>
      </c>
      <c r="CS20" s="286" t="s">
        <v>831</v>
      </c>
      <c r="CT20" s="286" t="s">
        <v>831</v>
      </c>
      <c r="CU20" s="286" t="s">
        <v>831</v>
      </c>
      <c r="CV20" s="286" t="s">
        <v>831</v>
      </c>
      <c r="CW20" s="286" t="s">
        <v>831</v>
      </c>
      <c r="CX20" s="286" t="s">
        <v>831</v>
      </c>
      <c r="CY20" s="286" t="s">
        <v>831</v>
      </c>
      <c r="CZ20" s="286" t="s">
        <v>831</v>
      </c>
      <c r="DA20" s="283">
        <v>0</v>
      </c>
      <c r="DB20" s="286" t="s">
        <v>831</v>
      </c>
      <c r="DC20" s="286" t="s">
        <v>831</v>
      </c>
      <c r="DD20" s="286" t="s">
        <v>831</v>
      </c>
      <c r="DE20" s="286" t="s">
        <v>831</v>
      </c>
      <c r="DF20" s="286" t="s">
        <v>831</v>
      </c>
      <c r="DG20" s="286" t="s">
        <v>831</v>
      </c>
      <c r="DH20" s="286" t="s">
        <v>831</v>
      </c>
      <c r="DI20" s="283">
        <v>0</v>
      </c>
      <c r="DJ20" s="283">
        <f t="shared" si="12"/>
        <v>0</v>
      </c>
      <c r="DK20" s="286" t="s">
        <v>831</v>
      </c>
      <c r="DL20" s="286" t="s">
        <v>831</v>
      </c>
      <c r="DM20" s="286" t="s">
        <v>831</v>
      </c>
      <c r="DN20" s="286" t="s">
        <v>831</v>
      </c>
      <c r="DO20" s="286" t="s">
        <v>831</v>
      </c>
      <c r="DP20" s="286" t="s">
        <v>831</v>
      </c>
      <c r="DQ20" s="286" t="s">
        <v>831</v>
      </c>
      <c r="DR20" s="286" t="s">
        <v>831</v>
      </c>
      <c r="DS20" s="286" t="s">
        <v>831</v>
      </c>
      <c r="DT20" s="286" t="s">
        <v>831</v>
      </c>
      <c r="DU20" s="286" t="s">
        <v>831</v>
      </c>
      <c r="DV20" s="283">
        <v>0</v>
      </c>
      <c r="DW20" s="286" t="s">
        <v>831</v>
      </c>
      <c r="DX20" s="286" t="s">
        <v>831</v>
      </c>
      <c r="DY20" s="286" t="s">
        <v>831</v>
      </c>
      <c r="DZ20" s="283">
        <v>0</v>
      </c>
      <c r="EA20" s="286" t="s">
        <v>831</v>
      </c>
      <c r="EB20" s="286" t="s">
        <v>831</v>
      </c>
      <c r="EC20" s="286" t="s">
        <v>831</v>
      </c>
      <c r="ED20" s="286" t="s">
        <v>831</v>
      </c>
      <c r="EE20" s="283">
        <v>0</v>
      </c>
      <c r="EF20" s="283">
        <f t="shared" si="14"/>
        <v>0</v>
      </c>
      <c r="EG20" s="283">
        <v>0</v>
      </c>
      <c r="EH20" s="286" t="s">
        <v>831</v>
      </c>
      <c r="EI20" s="286" t="s">
        <v>831</v>
      </c>
      <c r="EJ20" s="283">
        <v>0</v>
      </c>
      <c r="EK20" s="286" t="s">
        <v>831</v>
      </c>
      <c r="EL20" s="286" t="s">
        <v>831</v>
      </c>
      <c r="EM20" s="286" t="s">
        <v>831</v>
      </c>
      <c r="EN20" s="283">
        <v>0</v>
      </c>
      <c r="EO20" s="283">
        <v>0</v>
      </c>
      <c r="EP20" s="283">
        <v>0</v>
      </c>
      <c r="EQ20" s="286" t="s">
        <v>831</v>
      </c>
      <c r="ER20" s="286" t="s">
        <v>831</v>
      </c>
      <c r="ES20" s="286" t="s">
        <v>831</v>
      </c>
      <c r="ET20" s="286" t="s">
        <v>831</v>
      </c>
      <c r="EU20" s="283">
        <v>0</v>
      </c>
      <c r="EV20" s="283">
        <v>0</v>
      </c>
      <c r="EW20" s="286" t="s">
        <v>831</v>
      </c>
      <c r="EX20" s="286" t="s">
        <v>831</v>
      </c>
      <c r="EY20" s="286" t="s">
        <v>831</v>
      </c>
      <c r="EZ20" s="283">
        <v>0</v>
      </c>
      <c r="FA20" s="283">
        <v>0</v>
      </c>
      <c r="FB20" s="283">
        <f t="shared" si="16"/>
        <v>3978</v>
      </c>
      <c r="FC20" s="283">
        <v>0</v>
      </c>
      <c r="FD20" s="283">
        <v>0</v>
      </c>
      <c r="FE20" s="283">
        <v>0</v>
      </c>
      <c r="FF20" s="283">
        <v>171</v>
      </c>
      <c r="FG20" s="283">
        <v>833</v>
      </c>
      <c r="FH20" s="283">
        <v>430</v>
      </c>
      <c r="FI20" s="283">
        <v>0</v>
      </c>
      <c r="FJ20" s="283">
        <v>1868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831</v>
      </c>
      <c r="FQ20" s="286" t="s">
        <v>831</v>
      </c>
      <c r="FR20" s="286" t="s">
        <v>831</v>
      </c>
      <c r="FS20" s="283">
        <v>0</v>
      </c>
      <c r="FT20" s="283">
        <v>0</v>
      </c>
      <c r="FU20" s="283">
        <v>0</v>
      </c>
      <c r="FV20" s="283">
        <v>0</v>
      </c>
      <c r="FW20" s="283">
        <v>676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2024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426</v>
      </c>
      <c r="I21" s="283">
        <f t="shared" si="23"/>
        <v>680</v>
      </c>
      <c r="J21" s="283">
        <f t="shared" si="24"/>
        <v>300</v>
      </c>
      <c r="K21" s="283">
        <f t="shared" si="25"/>
        <v>0</v>
      </c>
      <c r="L21" s="283">
        <f t="shared" si="26"/>
        <v>584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22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12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831</v>
      </c>
      <c r="AM21" s="286" t="s">
        <v>831</v>
      </c>
      <c r="AN21" s="283">
        <v>0</v>
      </c>
      <c r="AO21" s="286" t="s">
        <v>831</v>
      </c>
      <c r="AP21" s="286" t="s">
        <v>831</v>
      </c>
      <c r="AQ21" s="283">
        <v>0</v>
      </c>
      <c r="AR21" s="286" t="s">
        <v>831</v>
      </c>
      <c r="AS21" s="283">
        <v>0</v>
      </c>
      <c r="AT21" s="286" t="s">
        <v>831</v>
      </c>
      <c r="AU21" s="283">
        <v>0</v>
      </c>
      <c r="AV21" s="283">
        <f t="shared" si="6"/>
        <v>330</v>
      </c>
      <c r="AW21" s="283">
        <v>0</v>
      </c>
      <c r="AX21" s="283">
        <v>0</v>
      </c>
      <c r="AY21" s="283">
        <v>0</v>
      </c>
      <c r="AZ21" s="283">
        <v>318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831</v>
      </c>
      <c r="BI21" s="286" t="s">
        <v>831</v>
      </c>
      <c r="BJ21" s="286" t="s">
        <v>831</v>
      </c>
      <c r="BK21" s="286" t="s">
        <v>831</v>
      </c>
      <c r="BL21" s="286" t="s">
        <v>831</v>
      </c>
      <c r="BM21" s="286" t="s">
        <v>831</v>
      </c>
      <c r="BN21" s="286" t="s">
        <v>831</v>
      </c>
      <c r="BO21" s="286" t="s">
        <v>831</v>
      </c>
      <c r="BP21" s="286" t="s">
        <v>831</v>
      </c>
      <c r="BQ21" s="283">
        <v>12</v>
      </c>
      <c r="BR21" s="283">
        <f t="shared" si="8"/>
        <v>0</v>
      </c>
      <c r="BS21" s="286" t="s">
        <v>831</v>
      </c>
      <c r="BT21" s="286" t="s">
        <v>831</v>
      </c>
      <c r="BU21" s="286" t="s">
        <v>831</v>
      </c>
      <c r="BV21" s="286" t="s">
        <v>831</v>
      </c>
      <c r="BW21" s="286" t="s">
        <v>831</v>
      </c>
      <c r="BX21" s="286" t="s">
        <v>831</v>
      </c>
      <c r="BY21" s="286" t="s">
        <v>831</v>
      </c>
      <c r="BZ21" s="286" t="s">
        <v>831</v>
      </c>
      <c r="CA21" s="286" t="s">
        <v>831</v>
      </c>
      <c r="CB21" s="286" t="s">
        <v>831</v>
      </c>
      <c r="CC21" s="286" t="s">
        <v>831</v>
      </c>
      <c r="CD21" s="283">
        <v>0</v>
      </c>
      <c r="CE21" s="286" t="s">
        <v>831</v>
      </c>
      <c r="CF21" s="286" t="s">
        <v>831</v>
      </c>
      <c r="CG21" s="286" t="s">
        <v>831</v>
      </c>
      <c r="CH21" s="286" t="s">
        <v>831</v>
      </c>
      <c r="CI21" s="286" t="s">
        <v>831</v>
      </c>
      <c r="CJ21" s="286" t="s">
        <v>831</v>
      </c>
      <c r="CK21" s="286" t="s">
        <v>831</v>
      </c>
      <c r="CL21" s="286" t="s">
        <v>831</v>
      </c>
      <c r="CM21" s="283">
        <v>0</v>
      </c>
      <c r="CN21" s="283">
        <f t="shared" si="10"/>
        <v>0</v>
      </c>
      <c r="CO21" s="286" t="s">
        <v>831</v>
      </c>
      <c r="CP21" s="286" t="s">
        <v>831</v>
      </c>
      <c r="CQ21" s="286" t="s">
        <v>831</v>
      </c>
      <c r="CR21" s="286" t="s">
        <v>831</v>
      </c>
      <c r="CS21" s="286" t="s">
        <v>831</v>
      </c>
      <c r="CT21" s="286" t="s">
        <v>831</v>
      </c>
      <c r="CU21" s="286" t="s">
        <v>831</v>
      </c>
      <c r="CV21" s="286" t="s">
        <v>831</v>
      </c>
      <c r="CW21" s="286" t="s">
        <v>831</v>
      </c>
      <c r="CX21" s="286" t="s">
        <v>831</v>
      </c>
      <c r="CY21" s="286" t="s">
        <v>831</v>
      </c>
      <c r="CZ21" s="286" t="s">
        <v>831</v>
      </c>
      <c r="DA21" s="283">
        <v>0</v>
      </c>
      <c r="DB21" s="286" t="s">
        <v>831</v>
      </c>
      <c r="DC21" s="286" t="s">
        <v>831</v>
      </c>
      <c r="DD21" s="286" t="s">
        <v>831</v>
      </c>
      <c r="DE21" s="286" t="s">
        <v>831</v>
      </c>
      <c r="DF21" s="286" t="s">
        <v>831</v>
      </c>
      <c r="DG21" s="286" t="s">
        <v>831</v>
      </c>
      <c r="DH21" s="286" t="s">
        <v>831</v>
      </c>
      <c r="DI21" s="283">
        <v>0</v>
      </c>
      <c r="DJ21" s="283">
        <f t="shared" si="12"/>
        <v>0</v>
      </c>
      <c r="DK21" s="286" t="s">
        <v>831</v>
      </c>
      <c r="DL21" s="286" t="s">
        <v>831</v>
      </c>
      <c r="DM21" s="286" t="s">
        <v>831</v>
      </c>
      <c r="DN21" s="286" t="s">
        <v>831</v>
      </c>
      <c r="DO21" s="286" t="s">
        <v>831</v>
      </c>
      <c r="DP21" s="286" t="s">
        <v>831</v>
      </c>
      <c r="DQ21" s="286" t="s">
        <v>831</v>
      </c>
      <c r="DR21" s="286" t="s">
        <v>831</v>
      </c>
      <c r="DS21" s="286" t="s">
        <v>831</v>
      </c>
      <c r="DT21" s="286" t="s">
        <v>831</v>
      </c>
      <c r="DU21" s="286" t="s">
        <v>831</v>
      </c>
      <c r="DV21" s="283">
        <v>0</v>
      </c>
      <c r="DW21" s="286" t="s">
        <v>831</v>
      </c>
      <c r="DX21" s="286" t="s">
        <v>831</v>
      </c>
      <c r="DY21" s="286" t="s">
        <v>831</v>
      </c>
      <c r="DZ21" s="283">
        <v>0</v>
      </c>
      <c r="EA21" s="286" t="s">
        <v>831</v>
      </c>
      <c r="EB21" s="286" t="s">
        <v>831</v>
      </c>
      <c r="EC21" s="286" t="s">
        <v>831</v>
      </c>
      <c r="ED21" s="286" t="s">
        <v>831</v>
      </c>
      <c r="EE21" s="283">
        <v>0</v>
      </c>
      <c r="EF21" s="283">
        <f t="shared" si="14"/>
        <v>0</v>
      </c>
      <c r="EG21" s="283">
        <v>0</v>
      </c>
      <c r="EH21" s="286" t="s">
        <v>831</v>
      </c>
      <c r="EI21" s="286" t="s">
        <v>831</v>
      </c>
      <c r="EJ21" s="283">
        <v>0</v>
      </c>
      <c r="EK21" s="286" t="s">
        <v>831</v>
      </c>
      <c r="EL21" s="286" t="s">
        <v>831</v>
      </c>
      <c r="EM21" s="286" t="s">
        <v>831</v>
      </c>
      <c r="EN21" s="283">
        <v>0</v>
      </c>
      <c r="EO21" s="283">
        <v>0</v>
      </c>
      <c r="EP21" s="283">
        <v>0</v>
      </c>
      <c r="EQ21" s="286" t="s">
        <v>831</v>
      </c>
      <c r="ER21" s="286" t="s">
        <v>831</v>
      </c>
      <c r="ES21" s="286" t="s">
        <v>831</v>
      </c>
      <c r="ET21" s="286" t="s">
        <v>831</v>
      </c>
      <c r="EU21" s="283">
        <v>0</v>
      </c>
      <c r="EV21" s="283">
        <v>0</v>
      </c>
      <c r="EW21" s="286" t="s">
        <v>831</v>
      </c>
      <c r="EX21" s="286" t="s">
        <v>831</v>
      </c>
      <c r="EY21" s="286" t="s">
        <v>831</v>
      </c>
      <c r="EZ21" s="283">
        <v>0</v>
      </c>
      <c r="FA21" s="283">
        <v>0</v>
      </c>
      <c r="FB21" s="283">
        <f t="shared" si="16"/>
        <v>1694</v>
      </c>
      <c r="FC21" s="283">
        <v>0</v>
      </c>
      <c r="FD21" s="283">
        <v>0</v>
      </c>
      <c r="FE21" s="283">
        <v>0</v>
      </c>
      <c r="FF21" s="283">
        <v>108</v>
      </c>
      <c r="FG21" s="283">
        <v>680</v>
      </c>
      <c r="FH21" s="283">
        <v>300</v>
      </c>
      <c r="FI21" s="283">
        <v>0</v>
      </c>
      <c r="FJ21" s="283">
        <v>584</v>
      </c>
      <c r="FK21" s="283">
        <v>0</v>
      </c>
      <c r="FL21" s="283">
        <v>0</v>
      </c>
      <c r="FM21" s="283">
        <v>0</v>
      </c>
      <c r="FN21" s="283">
        <v>22</v>
      </c>
      <c r="FO21" s="283">
        <v>0</v>
      </c>
      <c r="FP21" s="286" t="s">
        <v>831</v>
      </c>
      <c r="FQ21" s="286" t="s">
        <v>831</v>
      </c>
      <c r="FR21" s="286" t="s">
        <v>831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2205</v>
      </c>
      <c r="E22" s="283">
        <f t="shared" si="19"/>
        <v>0</v>
      </c>
      <c r="F22" s="283">
        <f t="shared" si="20"/>
        <v>9</v>
      </c>
      <c r="G22" s="283">
        <f t="shared" si="21"/>
        <v>0</v>
      </c>
      <c r="H22" s="283">
        <f t="shared" si="22"/>
        <v>616</v>
      </c>
      <c r="I22" s="283">
        <f t="shared" si="23"/>
        <v>477</v>
      </c>
      <c r="J22" s="283">
        <f t="shared" si="24"/>
        <v>313</v>
      </c>
      <c r="K22" s="283">
        <f t="shared" si="25"/>
        <v>0</v>
      </c>
      <c r="L22" s="283">
        <f t="shared" si="26"/>
        <v>672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118</v>
      </c>
      <c r="Z22" s="283">
        <f t="shared" si="4"/>
        <v>385</v>
      </c>
      <c r="AA22" s="283">
        <v>0</v>
      </c>
      <c r="AB22" s="283">
        <v>0</v>
      </c>
      <c r="AC22" s="283">
        <v>0</v>
      </c>
      <c r="AD22" s="283">
        <v>267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831</v>
      </c>
      <c r="AM22" s="286" t="s">
        <v>831</v>
      </c>
      <c r="AN22" s="283">
        <v>0</v>
      </c>
      <c r="AO22" s="286" t="s">
        <v>831</v>
      </c>
      <c r="AP22" s="286" t="s">
        <v>831</v>
      </c>
      <c r="AQ22" s="283">
        <v>0</v>
      </c>
      <c r="AR22" s="286" t="s">
        <v>831</v>
      </c>
      <c r="AS22" s="283">
        <v>0</v>
      </c>
      <c r="AT22" s="286" t="s">
        <v>831</v>
      </c>
      <c r="AU22" s="283">
        <v>118</v>
      </c>
      <c r="AV22" s="283">
        <f t="shared" si="6"/>
        <v>157</v>
      </c>
      <c r="AW22" s="283">
        <v>0</v>
      </c>
      <c r="AX22" s="283">
        <v>0</v>
      </c>
      <c r="AY22" s="283">
        <v>0</v>
      </c>
      <c r="AZ22" s="283">
        <v>157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831</v>
      </c>
      <c r="BI22" s="286" t="s">
        <v>831</v>
      </c>
      <c r="BJ22" s="286" t="s">
        <v>831</v>
      </c>
      <c r="BK22" s="286" t="s">
        <v>831</v>
      </c>
      <c r="BL22" s="286" t="s">
        <v>831</v>
      </c>
      <c r="BM22" s="286" t="s">
        <v>831</v>
      </c>
      <c r="BN22" s="286" t="s">
        <v>831</v>
      </c>
      <c r="BO22" s="286" t="s">
        <v>831</v>
      </c>
      <c r="BP22" s="286" t="s">
        <v>831</v>
      </c>
      <c r="BQ22" s="283">
        <v>0</v>
      </c>
      <c r="BR22" s="283">
        <f t="shared" si="8"/>
        <v>0</v>
      </c>
      <c r="BS22" s="286" t="s">
        <v>831</v>
      </c>
      <c r="BT22" s="286" t="s">
        <v>831</v>
      </c>
      <c r="BU22" s="286" t="s">
        <v>831</v>
      </c>
      <c r="BV22" s="286" t="s">
        <v>831</v>
      </c>
      <c r="BW22" s="286" t="s">
        <v>831</v>
      </c>
      <c r="BX22" s="286" t="s">
        <v>831</v>
      </c>
      <c r="BY22" s="286" t="s">
        <v>831</v>
      </c>
      <c r="BZ22" s="286" t="s">
        <v>831</v>
      </c>
      <c r="CA22" s="286" t="s">
        <v>831</v>
      </c>
      <c r="CB22" s="286" t="s">
        <v>831</v>
      </c>
      <c r="CC22" s="286" t="s">
        <v>831</v>
      </c>
      <c r="CD22" s="283">
        <v>0</v>
      </c>
      <c r="CE22" s="286" t="s">
        <v>831</v>
      </c>
      <c r="CF22" s="286" t="s">
        <v>831</v>
      </c>
      <c r="CG22" s="286" t="s">
        <v>831</v>
      </c>
      <c r="CH22" s="286" t="s">
        <v>831</v>
      </c>
      <c r="CI22" s="286" t="s">
        <v>831</v>
      </c>
      <c r="CJ22" s="286" t="s">
        <v>831</v>
      </c>
      <c r="CK22" s="286" t="s">
        <v>831</v>
      </c>
      <c r="CL22" s="286" t="s">
        <v>831</v>
      </c>
      <c r="CM22" s="283">
        <v>0</v>
      </c>
      <c r="CN22" s="283">
        <f t="shared" si="10"/>
        <v>0</v>
      </c>
      <c r="CO22" s="286" t="s">
        <v>831</v>
      </c>
      <c r="CP22" s="286" t="s">
        <v>831</v>
      </c>
      <c r="CQ22" s="286" t="s">
        <v>831</v>
      </c>
      <c r="CR22" s="286" t="s">
        <v>831</v>
      </c>
      <c r="CS22" s="286" t="s">
        <v>831</v>
      </c>
      <c r="CT22" s="286" t="s">
        <v>831</v>
      </c>
      <c r="CU22" s="286" t="s">
        <v>831</v>
      </c>
      <c r="CV22" s="286" t="s">
        <v>831</v>
      </c>
      <c r="CW22" s="286" t="s">
        <v>831</v>
      </c>
      <c r="CX22" s="286" t="s">
        <v>831</v>
      </c>
      <c r="CY22" s="286" t="s">
        <v>831</v>
      </c>
      <c r="CZ22" s="286" t="s">
        <v>831</v>
      </c>
      <c r="DA22" s="283">
        <v>0</v>
      </c>
      <c r="DB22" s="286" t="s">
        <v>831</v>
      </c>
      <c r="DC22" s="286" t="s">
        <v>831</v>
      </c>
      <c r="DD22" s="286" t="s">
        <v>831</v>
      </c>
      <c r="DE22" s="286" t="s">
        <v>831</v>
      </c>
      <c r="DF22" s="286" t="s">
        <v>831</v>
      </c>
      <c r="DG22" s="286" t="s">
        <v>831</v>
      </c>
      <c r="DH22" s="286" t="s">
        <v>831</v>
      </c>
      <c r="DI22" s="283">
        <v>0</v>
      </c>
      <c r="DJ22" s="283">
        <f t="shared" si="12"/>
        <v>0</v>
      </c>
      <c r="DK22" s="286" t="s">
        <v>831</v>
      </c>
      <c r="DL22" s="286" t="s">
        <v>831</v>
      </c>
      <c r="DM22" s="286" t="s">
        <v>831</v>
      </c>
      <c r="DN22" s="286" t="s">
        <v>831</v>
      </c>
      <c r="DO22" s="286" t="s">
        <v>831</v>
      </c>
      <c r="DP22" s="286" t="s">
        <v>831</v>
      </c>
      <c r="DQ22" s="286" t="s">
        <v>831</v>
      </c>
      <c r="DR22" s="286" t="s">
        <v>831</v>
      </c>
      <c r="DS22" s="286" t="s">
        <v>831</v>
      </c>
      <c r="DT22" s="286" t="s">
        <v>831</v>
      </c>
      <c r="DU22" s="286" t="s">
        <v>831</v>
      </c>
      <c r="DV22" s="283">
        <v>0</v>
      </c>
      <c r="DW22" s="286" t="s">
        <v>831</v>
      </c>
      <c r="DX22" s="286" t="s">
        <v>831</v>
      </c>
      <c r="DY22" s="286" t="s">
        <v>831</v>
      </c>
      <c r="DZ22" s="283">
        <v>0</v>
      </c>
      <c r="EA22" s="286" t="s">
        <v>831</v>
      </c>
      <c r="EB22" s="286" t="s">
        <v>831</v>
      </c>
      <c r="EC22" s="286" t="s">
        <v>831</v>
      </c>
      <c r="ED22" s="286" t="s">
        <v>831</v>
      </c>
      <c r="EE22" s="283">
        <v>0</v>
      </c>
      <c r="EF22" s="283">
        <f t="shared" si="14"/>
        <v>0</v>
      </c>
      <c r="EG22" s="283">
        <v>0</v>
      </c>
      <c r="EH22" s="286" t="s">
        <v>831</v>
      </c>
      <c r="EI22" s="286" t="s">
        <v>831</v>
      </c>
      <c r="EJ22" s="283">
        <v>0</v>
      </c>
      <c r="EK22" s="286" t="s">
        <v>831</v>
      </c>
      <c r="EL22" s="286" t="s">
        <v>831</v>
      </c>
      <c r="EM22" s="286" t="s">
        <v>831</v>
      </c>
      <c r="EN22" s="283">
        <v>0</v>
      </c>
      <c r="EO22" s="283">
        <v>0</v>
      </c>
      <c r="EP22" s="283">
        <v>0</v>
      </c>
      <c r="EQ22" s="286" t="s">
        <v>831</v>
      </c>
      <c r="ER22" s="286" t="s">
        <v>831</v>
      </c>
      <c r="ES22" s="286" t="s">
        <v>831</v>
      </c>
      <c r="ET22" s="286" t="s">
        <v>831</v>
      </c>
      <c r="EU22" s="283">
        <v>0</v>
      </c>
      <c r="EV22" s="283">
        <v>0</v>
      </c>
      <c r="EW22" s="286" t="s">
        <v>831</v>
      </c>
      <c r="EX22" s="286" t="s">
        <v>831</v>
      </c>
      <c r="EY22" s="286" t="s">
        <v>831</v>
      </c>
      <c r="EZ22" s="283">
        <v>0</v>
      </c>
      <c r="FA22" s="283">
        <v>0</v>
      </c>
      <c r="FB22" s="283">
        <f t="shared" si="16"/>
        <v>1663</v>
      </c>
      <c r="FC22" s="283">
        <v>0</v>
      </c>
      <c r="FD22" s="283">
        <v>9</v>
      </c>
      <c r="FE22" s="283">
        <v>0</v>
      </c>
      <c r="FF22" s="283">
        <v>192</v>
      </c>
      <c r="FG22" s="283">
        <v>477</v>
      </c>
      <c r="FH22" s="283">
        <v>313</v>
      </c>
      <c r="FI22" s="283">
        <v>0</v>
      </c>
      <c r="FJ22" s="283">
        <v>672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831</v>
      </c>
      <c r="FQ22" s="286" t="s">
        <v>831</v>
      </c>
      <c r="FR22" s="286" t="s">
        <v>831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5347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696</v>
      </c>
      <c r="I23" s="283">
        <f t="shared" si="23"/>
        <v>472</v>
      </c>
      <c r="J23" s="283">
        <f t="shared" si="24"/>
        <v>209</v>
      </c>
      <c r="K23" s="283">
        <f t="shared" si="25"/>
        <v>0</v>
      </c>
      <c r="L23" s="283">
        <f t="shared" si="26"/>
        <v>3739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231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831</v>
      </c>
      <c r="AM23" s="286" t="s">
        <v>831</v>
      </c>
      <c r="AN23" s="283">
        <v>0</v>
      </c>
      <c r="AO23" s="286" t="s">
        <v>831</v>
      </c>
      <c r="AP23" s="286" t="s">
        <v>831</v>
      </c>
      <c r="AQ23" s="283">
        <v>0</v>
      </c>
      <c r="AR23" s="286" t="s">
        <v>831</v>
      </c>
      <c r="AS23" s="283">
        <v>0</v>
      </c>
      <c r="AT23" s="286" t="s">
        <v>831</v>
      </c>
      <c r="AU23" s="283">
        <v>0</v>
      </c>
      <c r="AV23" s="283">
        <f t="shared" si="6"/>
        <v>567</v>
      </c>
      <c r="AW23" s="283">
        <v>0</v>
      </c>
      <c r="AX23" s="283">
        <v>0</v>
      </c>
      <c r="AY23" s="283">
        <v>0</v>
      </c>
      <c r="AZ23" s="283">
        <v>378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831</v>
      </c>
      <c r="BI23" s="286" t="s">
        <v>831</v>
      </c>
      <c r="BJ23" s="286" t="s">
        <v>831</v>
      </c>
      <c r="BK23" s="286" t="s">
        <v>831</v>
      </c>
      <c r="BL23" s="286" t="s">
        <v>831</v>
      </c>
      <c r="BM23" s="286" t="s">
        <v>831</v>
      </c>
      <c r="BN23" s="286" t="s">
        <v>831</v>
      </c>
      <c r="BO23" s="286" t="s">
        <v>831</v>
      </c>
      <c r="BP23" s="286" t="s">
        <v>831</v>
      </c>
      <c r="BQ23" s="283">
        <v>189</v>
      </c>
      <c r="BR23" s="283">
        <f t="shared" si="8"/>
        <v>14</v>
      </c>
      <c r="BS23" s="286" t="s">
        <v>831</v>
      </c>
      <c r="BT23" s="286" t="s">
        <v>831</v>
      </c>
      <c r="BU23" s="286" t="s">
        <v>831</v>
      </c>
      <c r="BV23" s="286" t="s">
        <v>831</v>
      </c>
      <c r="BW23" s="286" t="s">
        <v>831</v>
      </c>
      <c r="BX23" s="286" t="s">
        <v>831</v>
      </c>
      <c r="BY23" s="286" t="s">
        <v>831</v>
      </c>
      <c r="BZ23" s="286" t="s">
        <v>831</v>
      </c>
      <c r="CA23" s="286" t="s">
        <v>831</v>
      </c>
      <c r="CB23" s="286" t="s">
        <v>831</v>
      </c>
      <c r="CC23" s="286" t="s">
        <v>831</v>
      </c>
      <c r="CD23" s="283">
        <v>0</v>
      </c>
      <c r="CE23" s="286" t="s">
        <v>831</v>
      </c>
      <c r="CF23" s="286" t="s">
        <v>831</v>
      </c>
      <c r="CG23" s="286" t="s">
        <v>831</v>
      </c>
      <c r="CH23" s="286" t="s">
        <v>831</v>
      </c>
      <c r="CI23" s="286" t="s">
        <v>831</v>
      </c>
      <c r="CJ23" s="286" t="s">
        <v>831</v>
      </c>
      <c r="CK23" s="286" t="s">
        <v>831</v>
      </c>
      <c r="CL23" s="286" t="s">
        <v>831</v>
      </c>
      <c r="CM23" s="283">
        <v>14</v>
      </c>
      <c r="CN23" s="283">
        <f t="shared" si="10"/>
        <v>0</v>
      </c>
      <c r="CO23" s="286" t="s">
        <v>831</v>
      </c>
      <c r="CP23" s="286" t="s">
        <v>831</v>
      </c>
      <c r="CQ23" s="286" t="s">
        <v>831</v>
      </c>
      <c r="CR23" s="286" t="s">
        <v>831</v>
      </c>
      <c r="CS23" s="286" t="s">
        <v>831</v>
      </c>
      <c r="CT23" s="286" t="s">
        <v>831</v>
      </c>
      <c r="CU23" s="286" t="s">
        <v>831</v>
      </c>
      <c r="CV23" s="286" t="s">
        <v>831</v>
      </c>
      <c r="CW23" s="286" t="s">
        <v>831</v>
      </c>
      <c r="CX23" s="286" t="s">
        <v>831</v>
      </c>
      <c r="CY23" s="286" t="s">
        <v>831</v>
      </c>
      <c r="CZ23" s="286" t="s">
        <v>831</v>
      </c>
      <c r="DA23" s="283">
        <v>0</v>
      </c>
      <c r="DB23" s="286" t="s">
        <v>831</v>
      </c>
      <c r="DC23" s="286" t="s">
        <v>831</v>
      </c>
      <c r="DD23" s="286" t="s">
        <v>831</v>
      </c>
      <c r="DE23" s="286" t="s">
        <v>831</v>
      </c>
      <c r="DF23" s="286" t="s">
        <v>831</v>
      </c>
      <c r="DG23" s="286" t="s">
        <v>831</v>
      </c>
      <c r="DH23" s="286" t="s">
        <v>831</v>
      </c>
      <c r="DI23" s="283">
        <v>0</v>
      </c>
      <c r="DJ23" s="283">
        <f t="shared" si="12"/>
        <v>0</v>
      </c>
      <c r="DK23" s="286" t="s">
        <v>831</v>
      </c>
      <c r="DL23" s="286" t="s">
        <v>831</v>
      </c>
      <c r="DM23" s="286" t="s">
        <v>831</v>
      </c>
      <c r="DN23" s="286" t="s">
        <v>831</v>
      </c>
      <c r="DO23" s="286" t="s">
        <v>831</v>
      </c>
      <c r="DP23" s="286" t="s">
        <v>831</v>
      </c>
      <c r="DQ23" s="286" t="s">
        <v>831</v>
      </c>
      <c r="DR23" s="286" t="s">
        <v>831</v>
      </c>
      <c r="DS23" s="286" t="s">
        <v>831</v>
      </c>
      <c r="DT23" s="286" t="s">
        <v>831</v>
      </c>
      <c r="DU23" s="286" t="s">
        <v>831</v>
      </c>
      <c r="DV23" s="283">
        <v>0</v>
      </c>
      <c r="DW23" s="286" t="s">
        <v>831</v>
      </c>
      <c r="DX23" s="286" t="s">
        <v>831</v>
      </c>
      <c r="DY23" s="286" t="s">
        <v>831</v>
      </c>
      <c r="DZ23" s="283">
        <v>0</v>
      </c>
      <c r="EA23" s="286" t="s">
        <v>831</v>
      </c>
      <c r="EB23" s="286" t="s">
        <v>831</v>
      </c>
      <c r="EC23" s="286" t="s">
        <v>831</v>
      </c>
      <c r="ED23" s="286" t="s">
        <v>831</v>
      </c>
      <c r="EE23" s="283">
        <v>0</v>
      </c>
      <c r="EF23" s="283">
        <f t="shared" si="14"/>
        <v>0</v>
      </c>
      <c r="EG23" s="283">
        <v>0</v>
      </c>
      <c r="EH23" s="286" t="s">
        <v>831</v>
      </c>
      <c r="EI23" s="286" t="s">
        <v>831</v>
      </c>
      <c r="EJ23" s="283">
        <v>0</v>
      </c>
      <c r="EK23" s="286" t="s">
        <v>831</v>
      </c>
      <c r="EL23" s="286" t="s">
        <v>831</v>
      </c>
      <c r="EM23" s="286" t="s">
        <v>831</v>
      </c>
      <c r="EN23" s="283">
        <v>0</v>
      </c>
      <c r="EO23" s="283">
        <v>0</v>
      </c>
      <c r="EP23" s="283">
        <v>0</v>
      </c>
      <c r="EQ23" s="286" t="s">
        <v>831</v>
      </c>
      <c r="ER23" s="286" t="s">
        <v>831</v>
      </c>
      <c r="ES23" s="286" t="s">
        <v>831</v>
      </c>
      <c r="ET23" s="286" t="s">
        <v>831</v>
      </c>
      <c r="EU23" s="283">
        <v>0</v>
      </c>
      <c r="EV23" s="283">
        <v>0</v>
      </c>
      <c r="EW23" s="286" t="s">
        <v>831</v>
      </c>
      <c r="EX23" s="286" t="s">
        <v>831</v>
      </c>
      <c r="EY23" s="286" t="s">
        <v>831</v>
      </c>
      <c r="EZ23" s="283">
        <v>0</v>
      </c>
      <c r="FA23" s="283">
        <v>0</v>
      </c>
      <c r="FB23" s="283">
        <f t="shared" si="16"/>
        <v>4766</v>
      </c>
      <c r="FC23" s="283">
        <v>0</v>
      </c>
      <c r="FD23" s="283">
        <v>0</v>
      </c>
      <c r="FE23" s="283">
        <v>0</v>
      </c>
      <c r="FF23" s="283">
        <v>318</v>
      </c>
      <c r="FG23" s="283">
        <v>472</v>
      </c>
      <c r="FH23" s="283">
        <v>209</v>
      </c>
      <c r="FI23" s="283">
        <v>0</v>
      </c>
      <c r="FJ23" s="283">
        <v>3739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831</v>
      </c>
      <c r="FQ23" s="286" t="s">
        <v>831</v>
      </c>
      <c r="FR23" s="286" t="s">
        <v>831</v>
      </c>
      <c r="FS23" s="283">
        <v>0</v>
      </c>
      <c r="FT23" s="283">
        <v>0</v>
      </c>
      <c r="FU23" s="283">
        <v>0</v>
      </c>
      <c r="FV23" s="283">
        <v>0</v>
      </c>
      <c r="FW23" s="283">
        <v>28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3401</v>
      </c>
      <c r="E24" s="283">
        <f t="shared" si="19"/>
        <v>762</v>
      </c>
      <c r="F24" s="283">
        <f t="shared" si="20"/>
        <v>7</v>
      </c>
      <c r="G24" s="283">
        <f t="shared" si="21"/>
        <v>0</v>
      </c>
      <c r="H24" s="283">
        <f t="shared" si="22"/>
        <v>760</v>
      </c>
      <c r="I24" s="283">
        <f t="shared" si="23"/>
        <v>655</v>
      </c>
      <c r="J24" s="283">
        <f t="shared" si="24"/>
        <v>230</v>
      </c>
      <c r="K24" s="283">
        <f t="shared" si="25"/>
        <v>0</v>
      </c>
      <c r="L24" s="283">
        <f t="shared" si="26"/>
        <v>721</v>
      </c>
      <c r="M24" s="283">
        <f t="shared" si="27"/>
        <v>0</v>
      </c>
      <c r="N24" s="283">
        <f t="shared" si="28"/>
        <v>0</v>
      </c>
      <c r="O24" s="283">
        <f t="shared" si="29"/>
        <v>165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101</v>
      </c>
      <c r="Z24" s="283">
        <f t="shared" si="4"/>
        <v>309</v>
      </c>
      <c r="AA24" s="283">
        <v>0</v>
      </c>
      <c r="AB24" s="283">
        <v>0</v>
      </c>
      <c r="AC24" s="283">
        <v>0</v>
      </c>
      <c r="AD24" s="283">
        <v>214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831</v>
      </c>
      <c r="AM24" s="286" t="s">
        <v>831</v>
      </c>
      <c r="AN24" s="283">
        <v>0</v>
      </c>
      <c r="AO24" s="286" t="s">
        <v>831</v>
      </c>
      <c r="AP24" s="286" t="s">
        <v>831</v>
      </c>
      <c r="AQ24" s="283">
        <v>0</v>
      </c>
      <c r="AR24" s="286" t="s">
        <v>831</v>
      </c>
      <c r="AS24" s="283">
        <v>0</v>
      </c>
      <c r="AT24" s="286" t="s">
        <v>831</v>
      </c>
      <c r="AU24" s="283">
        <v>95</v>
      </c>
      <c r="AV24" s="283">
        <f t="shared" si="6"/>
        <v>90</v>
      </c>
      <c r="AW24" s="283">
        <v>0</v>
      </c>
      <c r="AX24" s="283">
        <v>0</v>
      </c>
      <c r="AY24" s="283">
        <v>0</v>
      </c>
      <c r="AZ24" s="283">
        <v>90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831</v>
      </c>
      <c r="BI24" s="286" t="s">
        <v>831</v>
      </c>
      <c r="BJ24" s="286" t="s">
        <v>831</v>
      </c>
      <c r="BK24" s="286" t="s">
        <v>831</v>
      </c>
      <c r="BL24" s="286" t="s">
        <v>831</v>
      </c>
      <c r="BM24" s="286" t="s">
        <v>831</v>
      </c>
      <c r="BN24" s="286" t="s">
        <v>831</v>
      </c>
      <c r="BO24" s="286" t="s">
        <v>831</v>
      </c>
      <c r="BP24" s="286" t="s">
        <v>831</v>
      </c>
      <c r="BQ24" s="283">
        <v>0</v>
      </c>
      <c r="BR24" s="283">
        <f t="shared" si="8"/>
        <v>0</v>
      </c>
      <c r="BS24" s="286" t="s">
        <v>831</v>
      </c>
      <c r="BT24" s="286" t="s">
        <v>831</v>
      </c>
      <c r="BU24" s="286" t="s">
        <v>831</v>
      </c>
      <c r="BV24" s="286" t="s">
        <v>831</v>
      </c>
      <c r="BW24" s="286" t="s">
        <v>831</v>
      </c>
      <c r="BX24" s="286" t="s">
        <v>831</v>
      </c>
      <c r="BY24" s="286" t="s">
        <v>831</v>
      </c>
      <c r="BZ24" s="286" t="s">
        <v>831</v>
      </c>
      <c r="CA24" s="286" t="s">
        <v>831</v>
      </c>
      <c r="CB24" s="286" t="s">
        <v>831</v>
      </c>
      <c r="CC24" s="286" t="s">
        <v>831</v>
      </c>
      <c r="CD24" s="283">
        <v>0</v>
      </c>
      <c r="CE24" s="286" t="s">
        <v>831</v>
      </c>
      <c r="CF24" s="286" t="s">
        <v>831</v>
      </c>
      <c r="CG24" s="286" t="s">
        <v>831</v>
      </c>
      <c r="CH24" s="286" t="s">
        <v>831</v>
      </c>
      <c r="CI24" s="286" t="s">
        <v>831</v>
      </c>
      <c r="CJ24" s="286" t="s">
        <v>831</v>
      </c>
      <c r="CK24" s="286" t="s">
        <v>831</v>
      </c>
      <c r="CL24" s="286" t="s">
        <v>831</v>
      </c>
      <c r="CM24" s="283">
        <v>0</v>
      </c>
      <c r="CN24" s="283">
        <f t="shared" si="10"/>
        <v>0</v>
      </c>
      <c r="CO24" s="286" t="s">
        <v>831</v>
      </c>
      <c r="CP24" s="286" t="s">
        <v>831</v>
      </c>
      <c r="CQ24" s="286" t="s">
        <v>831</v>
      </c>
      <c r="CR24" s="286" t="s">
        <v>831</v>
      </c>
      <c r="CS24" s="286" t="s">
        <v>831</v>
      </c>
      <c r="CT24" s="286" t="s">
        <v>831</v>
      </c>
      <c r="CU24" s="286" t="s">
        <v>831</v>
      </c>
      <c r="CV24" s="286" t="s">
        <v>831</v>
      </c>
      <c r="CW24" s="286" t="s">
        <v>831</v>
      </c>
      <c r="CX24" s="286" t="s">
        <v>831</v>
      </c>
      <c r="CY24" s="286" t="s">
        <v>831</v>
      </c>
      <c r="CZ24" s="286" t="s">
        <v>831</v>
      </c>
      <c r="DA24" s="283">
        <v>0</v>
      </c>
      <c r="DB24" s="286" t="s">
        <v>831</v>
      </c>
      <c r="DC24" s="286" t="s">
        <v>831</v>
      </c>
      <c r="DD24" s="286" t="s">
        <v>831</v>
      </c>
      <c r="DE24" s="286" t="s">
        <v>831</v>
      </c>
      <c r="DF24" s="286" t="s">
        <v>831</v>
      </c>
      <c r="DG24" s="286" t="s">
        <v>831</v>
      </c>
      <c r="DH24" s="286" t="s">
        <v>831</v>
      </c>
      <c r="DI24" s="283">
        <v>0</v>
      </c>
      <c r="DJ24" s="283">
        <f t="shared" si="12"/>
        <v>0</v>
      </c>
      <c r="DK24" s="286" t="s">
        <v>831</v>
      </c>
      <c r="DL24" s="286" t="s">
        <v>831</v>
      </c>
      <c r="DM24" s="286" t="s">
        <v>831</v>
      </c>
      <c r="DN24" s="286" t="s">
        <v>831</v>
      </c>
      <c r="DO24" s="286" t="s">
        <v>831</v>
      </c>
      <c r="DP24" s="286" t="s">
        <v>831</v>
      </c>
      <c r="DQ24" s="286" t="s">
        <v>831</v>
      </c>
      <c r="DR24" s="286" t="s">
        <v>831</v>
      </c>
      <c r="DS24" s="286" t="s">
        <v>831</v>
      </c>
      <c r="DT24" s="286" t="s">
        <v>831</v>
      </c>
      <c r="DU24" s="286" t="s">
        <v>831</v>
      </c>
      <c r="DV24" s="283">
        <v>0</v>
      </c>
      <c r="DW24" s="286" t="s">
        <v>831</v>
      </c>
      <c r="DX24" s="286" t="s">
        <v>831</v>
      </c>
      <c r="DY24" s="286" t="s">
        <v>831</v>
      </c>
      <c r="DZ24" s="283">
        <v>0</v>
      </c>
      <c r="EA24" s="286" t="s">
        <v>831</v>
      </c>
      <c r="EB24" s="286" t="s">
        <v>831</v>
      </c>
      <c r="EC24" s="286" t="s">
        <v>831</v>
      </c>
      <c r="ED24" s="286" t="s">
        <v>831</v>
      </c>
      <c r="EE24" s="283">
        <v>0</v>
      </c>
      <c r="EF24" s="283">
        <f t="shared" si="14"/>
        <v>0</v>
      </c>
      <c r="EG24" s="283">
        <v>0</v>
      </c>
      <c r="EH24" s="286" t="s">
        <v>831</v>
      </c>
      <c r="EI24" s="286" t="s">
        <v>831</v>
      </c>
      <c r="EJ24" s="283">
        <v>0</v>
      </c>
      <c r="EK24" s="286" t="s">
        <v>831</v>
      </c>
      <c r="EL24" s="286" t="s">
        <v>831</v>
      </c>
      <c r="EM24" s="286" t="s">
        <v>831</v>
      </c>
      <c r="EN24" s="283">
        <v>0</v>
      </c>
      <c r="EO24" s="283">
        <v>0</v>
      </c>
      <c r="EP24" s="283">
        <v>0</v>
      </c>
      <c r="EQ24" s="286" t="s">
        <v>831</v>
      </c>
      <c r="ER24" s="286" t="s">
        <v>831</v>
      </c>
      <c r="ES24" s="286" t="s">
        <v>831</v>
      </c>
      <c r="ET24" s="286" t="s">
        <v>831</v>
      </c>
      <c r="EU24" s="283">
        <v>0</v>
      </c>
      <c r="EV24" s="283">
        <v>0</v>
      </c>
      <c r="EW24" s="286" t="s">
        <v>831</v>
      </c>
      <c r="EX24" s="286" t="s">
        <v>831</v>
      </c>
      <c r="EY24" s="286" t="s">
        <v>831</v>
      </c>
      <c r="EZ24" s="283">
        <v>0</v>
      </c>
      <c r="FA24" s="283">
        <v>0</v>
      </c>
      <c r="FB24" s="283">
        <f t="shared" si="16"/>
        <v>3002</v>
      </c>
      <c r="FC24" s="283">
        <v>762</v>
      </c>
      <c r="FD24" s="283">
        <v>7</v>
      </c>
      <c r="FE24" s="283">
        <v>0</v>
      </c>
      <c r="FF24" s="283">
        <v>456</v>
      </c>
      <c r="FG24" s="283">
        <v>655</v>
      </c>
      <c r="FH24" s="283">
        <v>230</v>
      </c>
      <c r="FI24" s="283">
        <v>0</v>
      </c>
      <c r="FJ24" s="283">
        <v>721</v>
      </c>
      <c r="FK24" s="283">
        <v>0</v>
      </c>
      <c r="FL24" s="283">
        <v>0</v>
      </c>
      <c r="FM24" s="283">
        <v>165</v>
      </c>
      <c r="FN24" s="283">
        <v>0</v>
      </c>
      <c r="FO24" s="283">
        <v>0</v>
      </c>
      <c r="FP24" s="286" t="s">
        <v>831</v>
      </c>
      <c r="FQ24" s="286" t="s">
        <v>831</v>
      </c>
      <c r="FR24" s="286" t="s">
        <v>831</v>
      </c>
      <c r="FS24" s="283">
        <v>0</v>
      </c>
      <c r="FT24" s="283">
        <v>0</v>
      </c>
      <c r="FU24" s="283">
        <v>0</v>
      </c>
      <c r="FV24" s="283">
        <v>0</v>
      </c>
      <c r="FW24" s="283">
        <v>6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3340</v>
      </c>
      <c r="E25" s="283">
        <f t="shared" si="19"/>
        <v>1320</v>
      </c>
      <c r="F25" s="283">
        <f t="shared" si="20"/>
        <v>1</v>
      </c>
      <c r="G25" s="283">
        <f t="shared" si="21"/>
        <v>47</v>
      </c>
      <c r="H25" s="283">
        <f t="shared" si="22"/>
        <v>340</v>
      </c>
      <c r="I25" s="283">
        <f t="shared" si="23"/>
        <v>536</v>
      </c>
      <c r="J25" s="283">
        <f t="shared" si="24"/>
        <v>300</v>
      </c>
      <c r="K25" s="283">
        <f t="shared" si="25"/>
        <v>0</v>
      </c>
      <c r="L25" s="283">
        <f t="shared" si="26"/>
        <v>754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42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831</v>
      </c>
      <c r="AM25" s="286" t="s">
        <v>831</v>
      </c>
      <c r="AN25" s="283">
        <v>0</v>
      </c>
      <c r="AO25" s="286" t="s">
        <v>831</v>
      </c>
      <c r="AP25" s="286" t="s">
        <v>831</v>
      </c>
      <c r="AQ25" s="283">
        <v>0</v>
      </c>
      <c r="AR25" s="286" t="s">
        <v>831</v>
      </c>
      <c r="AS25" s="283">
        <v>0</v>
      </c>
      <c r="AT25" s="286" t="s">
        <v>831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831</v>
      </c>
      <c r="BI25" s="286" t="s">
        <v>831</v>
      </c>
      <c r="BJ25" s="286" t="s">
        <v>831</v>
      </c>
      <c r="BK25" s="286" t="s">
        <v>831</v>
      </c>
      <c r="BL25" s="286" t="s">
        <v>831</v>
      </c>
      <c r="BM25" s="286" t="s">
        <v>831</v>
      </c>
      <c r="BN25" s="286" t="s">
        <v>831</v>
      </c>
      <c r="BO25" s="286" t="s">
        <v>831</v>
      </c>
      <c r="BP25" s="286" t="s">
        <v>831</v>
      </c>
      <c r="BQ25" s="283">
        <v>0</v>
      </c>
      <c r="BR25" s="283">
        <f t="shared" si="8"/>
        <v>0</v>
      </c>
      <c r="BS25" s="286" t="s">
        <v>831</v>
      </c>
      <c r="BT25" s="286" t="s">
        <v>831</v>
      </c>
      <c r="BU25" s="286" t="s">
        <v>831</v>
      </c>
      <c r="BV25" s="286" t="s">
        <v>831</v>
      </c>
      <c r="BW25" s="286" t="s">
        <v>831</v>
      </c>
      <c r="BX25" s="286" t="s">
        <v>831</v>
      </c>
      <c r="BY25" s="286" t="s">
        <v>831</v>
      </c>
      <c r="BZ25" s="286" t="s">
        <v>831</v>
      </c>
      <c r="CA25" s="286" t="s">
        <v>831</v>
      </c>
      <c r="CB25" s="286" t="s">
        <v>831</v>
      </c>
      <c r="CC25" s="286" t="s">
        <v>831</v>
      </c>
      <c r="CD25" s="283">
        <v>0</v>
      </c>
      <c r="CE25" s="286" t="s">
        <v>831</v>
      </c>
      <c r="CF25" s="286" t="s">
        <v>831</v>
      </c>
      <c r="CG25" s="286" t="s">
        <v>831</v>
      </c>
      <c r="CH25" s="286" t="s">
        <v>831</v>
      </c>
      <c r="CI25" s="286" t="s">
        <v>831</v>
      </c>
      <c r="CJ25" s="286" t="s">
        <v>831</v>
      </c>
      <c r="CK25" s="286" t="s">
        <v>831</v>
      </c>
      <c r="CL25" s="286" t="s">
        <v>831</v>
      </c>
      <c r="CM25" s="283">
        <v>0</v>
      </c>
      <c r="CN25" s="283">
        <f t="shared" si="10"/>
        <v>0</v>
      </c>
      <c r="CO25" s="286" t="s">
        <v>831</v>
      </c>
      <c r="CP25" s="286" t="s">
        <v>831</v>
      </c>
      <c r="CQ25" s="286" t="s">
        <v>831</v>
      </c>
      <c r="CR25" s="286" t="s">
        <v>831</v>
      </c>
      <c r="CS25" s="286" t="s">
        <v>831</v>
      </c>
      <c r="CT25" s="286" t="s">
        <v>831</v>
      </c>
      <c r="CU25" s="286" t="s">
        <v>831</v>
      </c>
      <c r="CV25" s="286" t="s">
        <v>831</v>
      </c>
      <c r="CW25" s="286" t="s">
        <v>831</v>
      </c>
      <c r="CX25" s="286" t="s">
        <v>831</v>
      </c>
      <c r="CY25" s="286" t="s">
        <v>831</v>
      </c>
      <c r="CZ25" s="286" t="s">
        <v>831</v>
      </c>
      <c r="DA25" s="283">
        <v>0</v>
      </c>
      <c r="DB25" s="286" t="s">
        <v>831</v>
      </c>
      <c r="DC25" s="286" t="s">
        <v>831</v>
      </c>
      <c r="DD25" s="286" t="s">
        <v>831</v>
      </c>
      <c r="DE25" s="286" t="s">
        <v>831</v>
      </c>
      <c r="DF25" s="286" t="s">
        <v>831</v>
      </c>
      <c r="DG25" s="286" t="s">
        <v>831</v>
      </c>
      <c r="DH25" s="286" t="s">
        <v>831</v>
      </c>
      <c r="DI25" s="283">
        <v>0</v>
      </c>
      <c r="DJ25" s="283">
        <f t="shared" si="12"/>
        <v>0</v>
      </c>
      <c r="DK25" s="286" t="s">
        <v>831</v>
      </c>
      <c r="DL25" s="286" t="s">
        <v>831</v>
      </c>
      <c r="DM25" s="286" t="s">
        <v>831</v>
      </c>
      <c r="DN25" s="286" t="s">
        <v>831</v>
      </c>
      <c r="DO25" s="286" t="s">
        <v>831</v>
      </c>
      <c r="DP25" s="286" t="s">
        <v>831</v>
      </c>
      <c r="DQ25" s="286" t="s">
        <v>831</v>
      </c>
      <c r="DR25" s="286" t="s">
        <v>831</v>
      </c>
      <c r="DS25" s="286" t="s">
        <v>831</v>
      </c>
      <c r="DT25" s="286" t="s">
        <v>831</v>
      </c>
      <c r="DU25" s="286" t="s">
        <v>831</v>
      </c>
      <c r="DV25" s="283">
        <v>0</v>
      </c>
      <c r="DW25" s="286" t="s">
        <v>831</v>
      </c>
      <c r="DX25" s="286" t="s">
        <v>831</v>
      </c>
      <c r="DY25" s="286" t="s">
        <v>831</v>
      </c>
      <c r="DZ25" s="283">
        <v>0</v>
      </c>
      <c r="EA25" s="286" t="s">
        <v>831</v>
      </c>
      <c r="EB25" s="286" t="s">
        <v>831</v>
      </c>
      <c r="EC25" s="286" t="s">
        <v>831</v>
      </c>
      <c r="ED25" s="286" t="s">
        <v>831</v>
      </c>
      <c r="EE25" s="283">
        <v>0</v>
      </c>
      <c r="EF25" s="283">
        <f t="shared" si="14"/>
        <v>0</v>
      </c>
      <c r="EG25" s="283">
        <v>0</v>
      </c>
      <c r="EH25" s="286" t="s">
        <v>831</v>
      </c>
      <c r="EI25" s="286" t="s">
        <v>831</v>
      </c>
      <c r="EJ25" s="283">
        <v>0</v>
      </c>
      <c r="EK25" s="286" t="s">
        <v>831</v>
      </c>
      <c r="EL25" s="286" t="s">
        <v>831</v>
      </c>
      <c r="EM25" s="286" t="s">
        <v>831</v>
      </c>
      <c r="EN25" s="283">
        <v>0</v>
      </c>
      <c r="EO25" s="283">
        <v>0</v>
      </c>
      <c r="EP25" s="283">
        <v>0</v>
      </c>
      <c r="EQ25" s="286" t="s">
        <v>831</v>
      </c>
      <c r="ER25" s="286" t="s">
        <v>831</v>
      </c>
      <c r="ES25" s="286" t="s">
        <v>831</v>
      </c>
      <c r="ET25" s="286" t="s">
        <v>831</v>
      </c>
      <c r="EU25" s="283">
        <v>0</v>
      </c>
      <c r="EV25" s="283">
        <v>0</v>
      </c>
      <c r="EW25" s="286" t="s">
        <v>831</v>
      </c>
      <c r="EX25" s="286" t="s">
        <v>831</v>
      </c>
      <c r="EY25" s="286" t="s">
        <v>831</v>
      </c>
      <c r="EZ25" s="283">
        <v>0</v>
      </c>
      <c r="FA25" s="283">
        <v>0</v>
      </c>
      <c r="FB25" s="283">
        <f t="shared" si="16"/>
        <v>3340</v>
      </c>
      <c r="FC25" s="283">
        <v>1320</v>
      </c>
      <c r="FD25" s="283">
        <v>1</v>
      </c>
      <c r="FE25" s="283">
        <v>47</v>
      </c>
      <c r="FF25" s="283">
        <v>340</v>
      </c>
      <c r="FG25" s="283">
        <v>536</v>
      </c>
      <c r="FH25" s="283">
        <v>300</v>
      </c>
      <c r="FI25" s="283">
        <v>0</v>
      </c>
      <c r="FJ25" s="283">
        <v>754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831</v>
      </c>
      <c r="FQ25" s="286" t="s">
        <v>831</v>
      </c>
      <c r="FR25" s="286" t="s">
        <v>831</v>
      </c>
      <c r="FS25" s="283">
        <v>0</v>
      </c>
      <c r="FT25" s="283">
        <v>0</v>
      </c>
      <c r="FU25" s="283">
        <v>0</v>
      </c>
      <c r="FV25" s="283">
        <v>0</v>
      </c>
      <c r="FW25" s="283">
        <v>42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2041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366</v>
      </c>
      <c r="I26" s="283">
        <f t="shared" si="23"/>
        <v>464</v>
      </c>
      <c r="J26" s="283">
        <f t="shared" si="24"/>
        <v>124</v>
      </c>
      <c r="K26" s="283">
        <f t="shared" si="25"/>
        <v>0</v>
      </c>
      <c r="L26" s="283">
        <f t="shared" si="26"/>
        <v>1087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5</v>
      </c>
      <c r="AA26" s="283">
        <v>0</v>
      </c>
      <c r="AB26" s="283">
        <v>0</v>
      </c>
      <c r="AC26" s="283">
        <v>0</v>
      </c>
      <c r="AD26" s="283">
        <v>5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831</v>
      </c>
      <c r="AM26" s="286" t="s">
        <v>831</v>
      </c>
      <c r="AN26" s="283">
        <v>0</v>
      </c>
      <c r="AO26" s="286" t="s">
        <v>831</v>
      </c>
      <c r="AP26" s="286" t="s">
        <v>831</v>
      </c>
      <c r="AQ26" s="283">
        <v>0</v>
      </c>
      <c r="AR26" s="286" t="s">
        <v>831</v>
      </c>
      <c r="AS26" s="283">
        <v>0</v>
      </c>
      <c r="AT26" s="286" t="s">
        <v>831</v>
      </c>
      <c r="AU26" s="283">
        <v>0</v>
      </c>
      <c r="AV26" s="283">
        <f t="shared" si="6"/>
        <v>215</v>
      </c>
      <c r="AW26" s="283">
        <v>0</v>
      </c>
      <c r="AX26" s="283">
        <v>0</v>
      </c>
      <c r="AY26" s="283">
        <v>0</v>
      </c>
      <c r="AZ26" s="283">
        <v>215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831</v>
      </c>
      <c r="BI26" s="286" t="s">
        <v>831</v>
      </c>
      <c r="BJ26" s="286" t="s">
        <v>831</v>
      </c>
      <c r="BK26" s="286" t="s">
        <v>831</v>
      </c>
      <c r="BL26" s="286" t="s">
        <v>831</v>
      </c>
      <c r="BM26" s="286" t="s">
        <v>831</v>
      </c>
      <c r="BN26" s="286" t="s">
        <v>831</v>
      </c>
      <c r="BO26" s="286" t="s">
        <v>831</v>
      </c>
      <c r="BP26" s="286" t="s">
        <v>831</v>
      </c>
      <c r="BQ26" s="283">
        <v>0</v>
      </c>
      <c r="BR26" s="283">
        <f t="shared" si="8"/>
        <v>0</v>
      </c>
      <c r="BS26" s="286" t="s">
        <v>831</v>
      </c>
      <c r="BT26" s="286" t="s">
        <v>831</v>
      </c>
      <c r="BU26" s="286" t="s">
        <v>831</v>
      </c>
      <c r="BV26" s="286" t="s">
        <v>831</v>
      </c>
      <c r="BW26" s="286" t="s">
        <v>831</v>
      </c>
      <c r="BX26" s="286" t="s">
        <v>831</v>
      </c>
      <c r="BY26" s="286" t="s">
        <v>831</v>
      </c>
      <c r="BZ26" s="286" t="s">
        <v>831</v>
      </c>
      <c r="CA26" s="286" t="s">
        <v>831</v>
      </c>
      <c r="CB26" s="286" t="s">
        <v>831</v>
      </c>
      <c r="CC26" s="286" t="s">
        <v>831</v>
      </c>
      <c r="CD26" s="283">
        <v>0</v>
      </c>
      <c r="CE26" s="286" t="s">
        <v>831</v>
      </c>
      <c r="CF26" s="286" t="s">
        <v>831</v>
      </c>
      <c r="CG26" s="286" t="s">
        <v>831</v>
      </c>
      <c r="CH26" s="286" t="s">
        <v>831</v>
      </c>
      <c r="CI26" s="286" t="s">
        <v>831</v>
      </c>
      <c r="CJ26" s="286" t="s">
        <v>831</v>
      </c>
      <c r="CK26" s="286" t="s">
        <v>831</v>
      </c>
      <c r="CL26" s="286" t="s">
        <v>831</v>
      </c>
      <c r="CM26" s="283">
        <v>0</v>
      </c>
      <c r="CN26" s="283">
        <f t="shared" si="10"/>
        <v>0</v>
      </c>
      <c r="CO26" s="286" t="s">
        <v>831</v>
      </c>
      <c r="CP26" s="286" t="s">
        <v>831</v>
      </c>
      <c r="CQ26" s="286" t="s">
        <v>831</v>
      </c>
      <c r="CR26" s="286" t="s">
        <v>831</v>
      </c>
      <c r="CS26" s="286" t="s">
        <v>831</v>
      </c>
      <c r="CT26" s="286" t="s">
        <v>831</v>
      </c>
      <c r="CU26" s="286" t="s">
        <v>831</v>
      </c>
      <c r="CV26" s="286" t="s">
        <v>831</v>
      </c>
      <c r="CW26" s="286" t="s">
        <v>831</v>
      </c>
      <c r="CX26" s="286" t="s">
        <v>831</v>
      </c>
      <c r="CY26" s="286" t="s">
        <v>831</v>
      </c>
      <c r="CZ26" s="286" t="s">
        <v>831</v>
      </c>
      <c r="DA26" s="283">
        <v>0</v>
      </c>
      <c r="DB26" s="286" t="s">
        <v>831</v>
      </c>
      <c r="DC26" s="286" t="s">
        <v>831</v>
      </c>
      <c r="DD26" s="286" t="s">
        <v>831</v>
      </c>
      <c r="DE26" s="286" t="s">
        <v>831</v>
      </c>
      <c r="DF26" s="286" t="s">
        <v>831</v>
      </c>
      <c r="DG26" s="286" t="s">
        <v>831</v>
      </c>
      <c r="DH26" s="286" t="s">
        <v>831</v>
      </c>
      <c r="DI26" s="283">
        <v>0</v>
      </c>
      <c r="DJ26" s="283">
        <f t="shared" si="12"/>
        <v>0</v>
      </c>
      <c r="DK26" s="286" t="s">
        <v>831</v>
      </c>
      <c r="DL26" s="286" t="s">
        <v>831</v>
      </c>
      <c r="DM26" s="286" t="s">
        <v>831</v>
      </c>
      <c r="DN26" s="286" t="s">
        <v>831</v>
      </c>
      <c r="DO26" s="286" t="s">
        <v>831</v>
      </c>
      <c r="DP26" s="286" t="s">
        <v>831</v>
      </c>
      <c r="DQ26" s="286" t="s">
        <v>831</v>
      </c>
      <c r="DR26" s="286" t="s">
        <v>831</v>
      </c>
      <c r="DS26" s="286" t="s">
        <v>831</v>
      </c>
      <c r="DT26" s="286" t="s">
        <v>831</v>
      </c>
      <c r="DU26" s="286" t="s">
        <v>831</v>
      </c>
      <c r="DV26" s="283">
        <v>0</v>
      </c>
      <c r="DW26" s="286" t="s">
        <v>831</v>
      </c>
      <c r="DX26" s="286" t="s">
        <v>831</v>
      </c>
      <c r="DY26" s="286" t="s">
        <v>831</v>
      </c>
      <c r="DZ26" s="283">
        <v>0</v>
      </c>
      <c r="EA26" s="286" t="s">
        <v>831</v>
      </c>
      <c r="EB26" s="286" t="s">
        <v>831</v>
      </c>
      <c r="EC26" s="286" t="s">
        <v>831</v>
      </c>
      <c r="ED26" s="286" t="s">
        <v>831</v>
      </c>
      <c r="EE26" s="283">
        <v>0</v>
      </c>
      <c r="EF26" s="283">
        <f t="shared" si="14"/>
        <v>0</v>
      </c>
      <c r="EG26" s="283">
        <v>0</v>
      </c>
      <c r="EH26" s="286" t="s">
        <v>831</v>
      </c>
      <c r="EI26" s="286" t="s">
        <v>831</v>
      </c>
      <c r="EJ26" s="283">
        <v>0</v>
      </c>
      <c r="EK26" s="286" t="s">
        <v>831</v>
      </c>
      <c r="EL26" s="286" t="s">
        <v>831</v>
      </c>
      <c r="EM26" s="286" t="s">
        <v>831</v>
      </c>
      <c r="EN26" s="283">
        <v>0</v>
      </c>
      <c r="EO26" s="283">
        <v>0</v>
      </c>
      <c r="EP26" s="283">
        <v>0</v>
      </c>
      <c r="EQ26" s="286" t="s">
        <v>831</v>
      </c>
      <c r="ER26" s="286" t="s">
        <v>831</v>
      </c>
      <c r="ES26" s="286" t="s">
        <v>831</v>
      </c>
      <c r="ET26" s="286" t="s">
        <v>831</v>
      </c>
      <c r="EU26" s="283">
        <v>0</v>
      </c>
      <c r="EV26" s="283">
        <v>0</v>
      </c>
      <c r="EW26" s="286" t="s">
        <v>831</v>
      </c>
      <c r="EX26" s="286" t="s">
        <v>831</v>
      </c>
      <c r="EY26" s="286" t="s">
        <v>831</v>
      </c>
      <c r="EZ26" s="283">
        <v>0</v>
      </c>
      <c r="FA26" s="283">
        <v>0</v>
      </c>
      <c r="FB26" s="283">
        <f t="shared" si="16"/>
        <v>1821</v>
      </c>
      <c r="FC26" s="283">
        <v>0</v>
      </c>
      <c r="FD26" s="283">
        <v>0</v>
      </c>
      <c r="FE26" s="283">
        <v>0</v>
      </c>
      <c r="FF26" s="283">
        <v>146</v>
      </c>
      <c r="FG26" s="283">
        <v>464</v>
      </c>
      <c r="FH26" s="283">
        <v>124</v>
      </c>
      <c r="FI26" s="283">
        <v>0</v>
      </c>
      <c r="FJ26" s="283">
        <v>1087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831</v>
      </c>
      <c r="FQ26" s="286" t="s">
        <v>831</v>
      </c>
      <c r="FR26" s="286" t="s">
        <v>831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3083</v>
      </c>
      <c r="E27" s="283">
        <f t="shared" si="19"/>
        <v>1578</v>
      </c>
      <c r="F27" s="283">
        <f t="shared" si="20"/>
        <v>0</v>
      </c>
      <c r="G27" s="283">
        <f t="shared" si="21"/>
        <v>0</v>
      </c>
      <c r="H27" s="283">
        <f t="shared" si="22"/>
        <v>630</v>
      </c>
      <c r="I27" s="283">
        <f t="shared" si="23"/>
        <v>305</v>
      </c>
      <c r="J27" s="283">
        <f t="shared" si="24"/>
        <v>0</v>
      </c>
      <c r="K27" s="283">
        <f t="shared" si="25"/>
        <v>280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226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64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831</v>
      </c>
      <c r="AM27" s="286" t="s">
        <v>831</v>
      </c>
      <c r="AN27" s="283">
        <v>0</v>
      </c>
      <c r="AO27" s="286" t="s">
        <v>831</v>
      </c>
      <c r="AP27" s="286" t="s">
        <v>831</v>
      </c>
      <c r="AQ27" s="283">
        <v>0</v>
      </c>
      <c r="AR27" s="286" t="s">
        <v>831</v>
      </c>
      <c r="AS27" s="283">
        <v>0</v>
      </c>
      <c r="AT27" s="286" t="s">
        <v>831</v>
      </c>
      <c r="AU27" s="283">
        <v>0</v>
      </c>
      <c r="AV27" s="283">
        <f t="shared" si="6"/>
        <v>304</v>
      </c>
      <c r="AW27" s="283">
        <v>0</v>
      </c>
      <c r="AX27" s="283">
        <v>0</v>
      </c>
      <c r="AY27" s="283">
        <v>0</v>
      </c>
      <c r="AZ27" s="283">
        <v>269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831</v>
      </c>
      <c r="BI27" s="286" t="s">
        <v>831</v>
      </c>
      <c r="BJ27" s="286" t="s">
        <v>831</v>
      </c>
      <c r="BK27" s="286" t="s">
        <v>831</v>
      </c>
      <c r="BL27" s="286" t="s">
        <v>831</v>
      </c>
      <c r="BM27" s="286" t="s">
        <v>831</v>
      </c>
      <c r="BN27" s="286" t="s">
        <v>831</v>
      </c>
      <c r="BO27" s="286" t="s">
        <v>831</v>
      </c>
      <c r="BP27" s="286" t="s">
        <v>831</v>
      </c>
      <c r="BQ27" s="283">
        <v>35</v>
      </c>
      <c r="BR27" s="283">
        <f t="shared" si="8"/>
        <v>0</v>
      </c>
      <c r="BS27" s="286" t="s">
        <v>831</v>
      </c>
      <c r="BT27" s="286" t="s">
        <v>831</v>
      </c>
      <c r="BU27" s="286" t="s">
        <v>831</v>
      </c>
      <c r="BV27" s="286" t="s">
        <v>831</v>
      </c>
      <c r="BW27" s="286" t="s">
        <v>831</v>
      </c>
      <c r="BX27" s="286" t="s">
        <v>831</v>
      </c>
      <c r="BY27" s="286" t="s">
        <v>831</v>
      </c>
      <c r="BZ27" s="286" t="s">
        <v>831</v>
      </c>
      <c r="CA27" s="286" t="s">
        <v>831</v>
      </c>
      <c r="CB27" s="286" t="s">
        <v>831</v>
      </c>
      <c r="CC27" s="286" t="s">
        <v>831</v>
      </c>
      <c r="CD27" s="283">
        <v>0</v>
      </c>
      <c r="CE27" s="286" t="s">
        <v>831</v>
      </c>
      <c r="CF27" s="286" t="s">
        <v>831</v>
      </c>
      <c r="CG27" s="286" t="s">
        <v>831</v>
      </c>
      <c r="CH27" s="286" t="s">
        <v>831</v>
      </c>
      <c r="CI27" s="286" t="s">
        <v>831</v>
      </c>
      <c r="CJ27" s="286" t="s">
        <v>831</v>
      </c>
      <c r="CK27" s="286" t="s">
        <v>831</v>
      </c>
      <c r="CL27" s="286" t="s">
        <v>831</v>
      </c>
      <c r="CM27" s="283">
        <v>0</v>
      </c>
      <c r="CN27" s="283">
        <f t="shared" si="10"/>
        <v>0</v>
      </c>
      <c r="CO27" s="286" t="s">
        <v>831</v>
      </c>
      <c r="CP27" s="286" t="s">
        <v>831</v>
      </c>
      <c r="CQ27" s="286" t="s">
        <v>831</v>
      </c>
      <c r="CR27" s="286" t="s">
        <v>831</v>
      </c>
      <c r="CS27" s="286" t="s">
        <v>831</v>
      </c>
      <c r="CT27" s="286" t="s">
        <v>831</v>
      </c>
      <c r="CU27" s="286" t="s">
        <v>831</v>
      </c>
      <c r="CV27" s="286" t="s">
        <v>831</v>
      </c>
      <c r="CW27" s="286" t="s">
        <v>831</v>
      </c>
      <c r="CX27" s="286" t="s">
        <v>831</v>
      </c>
      <c r="CY27" s="286" t="s">
        <v>831</v>
      </c>
      <c r="CZ27" s="286" t="s">
        <v>831</v>
      </c>
      <c r="DA27" s="283">
        <v>0</v>
      </c>
      <c r="DB27" s="286" t="s">
        <v>831</v>
      </c>
      <c r="DC27" s="286" t="s">
        <v>831</v>
      </c>
      <c r="DD27" s="286" t="s">
        <v>831</v>
      </c>
      <c r="DE27" s="286" t="s">
        <v>831</v>
      </c>
      <c r="DF27" s="286" t="s">
        <v>831</v>
      </c>
      <c r="DG27" s="286" t="s">
        <v>831</v>
      </c>
      <c r="DH27" s="286" t="s">
        <v>831</v>
      </c>
      <c r="DI27" s="283">
        <v>0</v>
      </c>
      <c r="DJ27" s="283">
        <f t="shared" si="12"/>
        <v>0</v>
      </c>
      <c r="DK27" s="286" t="s">
        <v>831</v>
      </c>
      <c r="DL27" s="286" t="s">
        <v>831</v>
      </c>
      <c r="DM27" s="286" t="s">
        <v>831</v>
      </c>
      <c r="DN27" s="286" t="s">
        <v>831</v>
      </c>
      <c r="DO27" s="286" t="s">
        <v>831</v>
      </c>
      <c r="DP27" s="286" t="s">
        <v>831</v>
      </c>
      <c r="DQ27" s="286" t="s">
        <v>831</v>
      </c>
      <c r="DR27" s="286" t="s">
        <v>831</v>
      </c>
      <c r="DS27" s="286" t="s">
        <v>831</v>
      </c>
      <c r="DT27" s="286" t="s">
        <v>831</v>
      </c>
      <c r="DU27" s="286" t="s">
        <v>831</v>
      </c>
      <c r="DV27" s="283">
        <v>0</v>
      </c>
      <c r="DW27" s="286" t="s">
        <v>831</v>
      </c>
      <c r="DX27" s="286" t="s">
        <v>831</v>
      </c>
      <c r="DY27" s="286" t="s">
        <v>831</v>
      </c>
      <c r="DZ27" s="283">
        <v>0</v>
      </c>
      <c r="EA27" s="286" t="s">
        <v>831</v>
      </c>
      <c r="EB27" s="286" t="s">
        <v>831</v>
      </c>
      <c r="EC27" s="286" t="s">
        <v>831</v>
      </c>
      <c r="ED27" s="286" t="s">
        <v>831</v>
      </c>
      <c r="EE27" s="283">
        <v>0</v>
      </c>
      <c r="EF27" s="283">
        <f t="shared" si="14"/>
        <v>0</v>
      </c>
      <c r="EG27" s="283">
        <v>0</v>
      </c>
      <c r="EH27" s="286" t="s">
        <v>831</v>
      </c>
      <c r="EI27" s="286" t="s">
        <v>831</v>
      </c>
      <c r="EJ27" s="283">
        <v>0</v>
      </c>
      <c r="EK27" s="286" t="s">
        <v>831</v>
      </c>
      <c r="EL27" s="286" t="s">
        <v>831</v>
      </c>
      <c r="EM27" s="286" t="s">
        <v>831</v>
      </c>
      <c r="EN27" s="283">
        <v>0</v>
      </c>
      <c r="EO27" s="283">
        <v>0</v>
      </c>
      <c r="EP27" s="283">
        <v>0</v>
      </c>
      <c r="EQ27" s="286" t="s">
        <v>831</v>
      </c>
      <c r="ER27" s="286" t="s">
        <v>831</v>
      </c>
      <c r="ES27" s="286" t="s">
        <v>831</v>
      </c>
      <c r="ET27" s="286" t="s">
        <v>831</v>
      </c>
      <c r="EU27" s="283">
        <v>0</v>
      </c>
      <c r="EV27" s="283">
        <v>0</v>
      </c>
      <c r="EW27" s="286" t="s">
        <v>831</v>
      </c>
      <c r="EX27" s="286" t="s">
        <v>831</v>
      </c>
      <c r="EY27" s="286" t="s">
        <v>831</v>
      </c>
      <c r="EZ27" s="283">
        <v>0</v>
      </c>
      <c r="FA27" s="283">
        <v>0</v>
      </c>
      <c r="FB27" s="283">
        <f t="shared" si="16"/>
        <v>2779</v>
      </c>
      <c r="FC27" s="283">
        <v>1578</v>
      </c>
      <c r="FD27" s="283">
        <v>0</v>
      </c>
      <c r="FE27" s="283">
        <v>0</v>
      </c>
      <c r="FF27" s="283">
        <v>361</v>
      </c>
      <c r="FG27" s="283">
        <v>305</v>
      </c>
      <c r="FH27" s="283">
        <v>0</v>
      </c>
      <c r="FI27" s="283">
        <v>280</v>
      </c>
      <c r="FJ27" s="283">
        <v>0</v>
      </c>
      <c r="FK27" s="283">
        <v>0</v>
      </c>
      <c r="FL27" s="283">
        <v>0</v>
      </c>
      <c r="FM27" s="283">
        <v>226</v>
      </c>
      <c r="FN27" s="283">
        <v>0</v>
      </c>
      <c r="FO27" s="283">
        <v>0</v>
      </c>
      <c r="FP27" s="286" t="s">
        <v>831</v>
      </c>
      <c r="FQ27" s="286" t="s">
        <v>831</v>
      </c>
      <c r="FR27" s="286" t="s">
        <v>831</v>
      </c>
      <c r="FS27" s="283">
        <v>0</v>
      </c>
      <c r="FT27" s="283">
        <v>0</v>
      </c>
      <c r="FU27" s="283">
        <v>0</v>
      </c>
      <c r="FV27" s="283">
        <v>0</v>
      </c>
      <c r="FW27" s="283">
        <v>29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2011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1061</v>
      </c>
      <c r="I28" s="283">
        <f t="shared" si="23"/>
        <v>667</v>
      </c>
      <c r="J28" s="283">
        <f t="shared" si="24"/>
        <v>255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28</v>
      </c>
      <c r="Z28" s="283">
        <f t="shared" si="4"/>
        <v>162</v>
      </c>
      <c r="AA28" s="283">
        <v>0</v>
      </c>
      <c r="AB28" s="283">
        <v>0</v>
      </c>
      <c r="AC28" s="283">
        <v>0</v>
      </c>
      <c r="AD28" s="283">
        <v>162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831</v>
      </c>
      <c r="AM28" s="286" t="s">
        <v>831</v>
      </c>
      <c r="AN28" s="283">
        <v>0</v>
      </c>
      <c r="AO28" s="286" t="s">
        <v>831</v>
      </c>
      <c r="AP28" s="286" t="s">
        <v>831</v>
      </c>
      <c r="AQ28" s="283">
        <v>0</v>
      </c>
      <c r="AR28" s="286" t="s">
        <v>831</v>
      </c>
      <c r="AS28" s="283">
        <v>0</v>
      </c>
      <c r="AT28" s="286" t="s">
        <v>831</v>
      </c>
      <c r="AU28" s="283">
        <v>0</v>
      </c>
      <c r="AV28" s="283">
        <f t="shared" si="6"/>
        <v>675</v>
      </c>
      <c r="AW28" s="283">
        <v>0</v>
      </c>
      <c r="AX28" s="283">
        <v>0</v>
      </c>
      <c r="AY28" s="283">
        <v>0</v>
      </c>
      <c r="AZ28" s="283">
        <v>647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831</v>
      </c>
      <c r="BI28" s="286" t="s">
        <v>831</v>
      </c>
      <c r="BJ28" s="286" t="s">
        <v>831</v>
      </c>
      <c r="BK28" s="286" t="s">
        <v>831</v>
      </c>
      <c r="BL28" s="286" t="s">
        <v>831</v>
      </c>
      <c r="BM28" s="286" t="s">
        <v>831</v>
      </c>
      <c r="BN28" s="286" t="s">
        <v>831</v>
      </c>
      <c r="BO28" s="286" t="s">
        <v>831</v>
      </c>
      <c r="BP28" s="286" t="s">
        <v>831</v>
      </c>
      <c r="BQ28" s="283">
        <v>28</v>
      </c>
      <c r="BR28" s="283">
        <f t="shared" si="8"/>
        <v>0</v>
      </c>
      <c r="BS28" s="286" t="s">
        <v>831</v>
      </c>
      <c r="BT28" s="286" t="s">
        <v>831</v>
      </c>
      <c r="BU28" s="286" t="s">
        <v>831</v>
      </c>
      <c r="BV28" s="286" t="s">
        <v>831</v>
      </c>
      <c r="BW28" s="286" t="s">
        <v>831</v>
      </c>
      <c r="BX28" s="286" t="s">
        <v>831</v>
      </c>
      <c r="BY28" s="286" t="s">
        <v>831</v>
      </c>
      <c r="BZ28" s="286" t="s">
        <v>831</v>
      </c>
      <c r="CA28" s="286" t="s">
        <v>831</v>
      </c>
      <c r="CB28" s="286" t="s">
        <v>831</v>
      </c>
      <c r="CC28" s="286" t="s">
        <v>831</v>
      </c>
      <c r="CD28" s="283">
        <v>0</v>
      </c>
      <c r="CE28" s="286" t="s">
        <v>831</v>
      </c>
      <c r="CF28" s="286" t="s">
        <v>831</v>
      </c>
      <c r="CG28" s="286" t="s">
        <v>831</v>
      </c>
      <c r="CH28" s="286" t="s">
        <v>831</v>
      </c>
      <c r="CI28" s="286" t="s">
        <v>831</v>
      </c>
      <c r="CJ28" s="286" t="s">
        <v>831</v>
      </c>
      <c r="CK28" s="286" t="s">
        <v>831</v>
      </c>
      <c r="CL28" s="286" t="s">
        <v>831</v>
      </c>
      <c r="CM28" s="283">
        <v>0</v>
      </c>
      <c r="CN28" s="283">
        <f t="shared" si="10"/>
        <v>0</v>
      </c>
      <c r="CO28" s="286" t="s">
        <v>831</v>
      </c>
      <c r="CP28" s="286" t="s">
        <v>831</v>
      </c>
      <c r="CQ28" s="286" t="s">
        <v>831</v>
      </c>
      <c r="CR28" s="286" t="s">
        <v>831</v>
      </c>
      <c r="CS28" s="286" t="s">
        <v>831</v>
      </c>
      <c r="CT28" s="286" t="s">
        <v>831</v>
      </c>
      <c r="CU28" s="286" t="s">
        <v>831</v>
      </c>
      <c r="CV28" s="286" t="s">
        <v>831</v>
      </c>
      <c r="CW28" s="286" t="s">
        <v>831</v>
      </c>
      <c r="CX28" s="286" t="s">
        <v>831</v>
      </c>
      <c r="CY28" s="286" t="s">
        <v>831</v>
      </c>
      <c r="CZ28" s="286" t="s">
        <v>831</v>
      </c>
      <c r="DA28" s="283">
        <v>0</v>
      </c>
      <c r="DB28" s="286" t="s">
        <v>831</v>
      </c>
      <c r="DC28" s="286" t="s">
        <v>831</v>
      </c>
      <c r="DD28" s="286" t="s">
        <v>831</v>
      </c>
      <c r="DE28" s="286" t="s">
        <v>831</v>
      </c>
      <c r="DF28" s="286" t="s">
        <v>831</v>
      </c>
      <c r="DG28" s="286" t="s">
        <v>831</v>
      </c>
      <c r="DH28" s="286" t="s">
        <v>831</v>
      </c>
      <c r="DI28" s="283">
        <v>0</v>
      </c>
      <c r="DJ28" s="283">
        <f t="shared" si="12"/>
        <v>0</v>
      </c>
      <c r="DK28" s="286" t="s">
        <v>831</v>
      </c>
      <c r="DL28" s="286" t="s">
        <v>831</v>
      </c>
      <c r="DM28" s="286" t="s">
        <v>831</v>
      </c>
      <c r="DN28" s="286" t="s">
        <v>831</v>
      </c>
      <c r="DO28" s="286" t="s">
        <v>831</v>
      </c>
      <c r="DP28" s="286" t="s">
        <v>831</v>
      </c>
      <c r="DQ28" s="286" t="s">
        <v>831</v>
      </c>
      <c r="DR28" s="286" t="s">
        <v>831</v>
      </c>
      <c r="DS28" s="286" t="s">
        <v>831</v>
      </c>
      <c r="DT28" s="286" t="s">
        <v>831</v>
      </c>
      <c r="DU28" s="286" t="s">
        <v>831</v>
      </c>
      <c r="DV28" s="283">
        <v>0</v>
      </c>
      <c r="DW28" s="286" t="s">
        <v>831</v>
      </c>
      <c r="DX28" s="286" t="s">
        <v>831</v>
      </c>
      <c r="DY28" s="286" t="s">
        <v>831</v>
      </c>
      <c r="DZ28" s="283">
        <v>0</v>
      </c>
      <c r="EA28" s="286" t="s">
        <v>831</v>
      </c>
      <c r="EB28" s="286" t="s">
        <v>831</v>
      </c>
      <c r="EC28" s="286" t="s">
        <v>831</v>
      </c>
      <c r="ED28" s="286" t="s">
        <v>831</v>
      </c>
      <c r="EE28" s="283">
        <v>0</v>
      </c>
      <c r="EF28" s="283">
        <f t="shared" si="14"/>
        <v>0</v>
      </c>
      <c r="EG28" s="283">
        <v>0</v>
      </c>
      <c r="EH28" s="286" t="s">
        <v>831</v>
      </c>
      <c r="EI28" s="286" t="s">
        <v>831</v>
      </c>
      <c r="EJ28" s="283">
        <v>0</v>
      </c>
      <c r="EK28" s="286" t="s">
        <v>831</v>
      </c>
      <c r="EL28" s="286" t="s">
        <v>831</v>
      </c>
      <c r="EM28" s="286" t="s">
        <v>831</v>
      </c>
      <c r="EN28" s="283">
        <v>0</v>
      </c>
      <c r="EO28" s="283">
        <v>0</v>
      </c>
      <c r="EP28" s="283">
        <v>0</v>
      </c>
      <c r="EQ28" s="286" t="s">
        <v>831</v>
      </c>
      <c r="ER28" s="286" t="s">
        <v>831</v>
      </c>
      <c r="ES28" s="286" t="s">
        <v>831</v>
      </c>
      <c r="ET28" s="286" t="s">
        <v>831</v>
      </c>
      <c r="EU28" s="283">
        <v>0</v>
      </c>
      <c r="EV28" s="283">
        <v>0</v>
      </c>
      <c r="EW28" s="286" t="s">
        <v>831</v>
      </c>
      <c r="EX28" s="286" t="s">
        <v>831</v>
      </c>
      <c r="EY28" s="286" t="s">
        <v>831</v>
      </c>
      <c r="EZ28" s="283">
        <v>0</v>
      </c>
      <c r="FA28" s="283">
        <v>0</v>
      </c>
      <c r="FB28" s="283">
        <f t="shared" si="16"/>
        <v>1174</v>
      </c>
      <c r="FC28" s="283">
        <v>0</v>
      </c>
      <c r="FD28" s="283">
        <v>0</v>
      </c>
      <c r="FE28" s="283">
        <v>0</v>
      </c>
      <c r="FF28" s="283">
        <v>252</v>
      </c>
      <c r="FG28" s="283">
        <v>667</v>
      </c>
      <c r="FH28" s="283">
        <v>255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831</v>
      </c>
      <c r="FQ28" s="286" t="s">
        <v>831</v>
      </c>
      <c r="FR28" s="286" t="s">
        <v>831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689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401</v>
      </c>
      <c r="I29" s="283">
        <f t="shared" si="23"/>
        <v>249</v>
      </c>
      <c r="J29" s="283">
        <f t="shared" si="24"/>
        <v>39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167</v>
      </c>
      <c r="AA29" s="283">
        <v>0</v>
      </c>
      <c r="AB29" s="283">
        <v>0</v>
      </c>
      <c r="AC29" s="283">
        <v>0</v>
      </c>
      <c r="AD29" s="283">
        <v>167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831</v>
      </c>
      <c r="AM29" s="286" t="s">
        <v>831</v>
      </c>
      <c r="AN29" s="283">
        <v>0</v>
      </c>
      <c r="AO29" s="286" t="s">
        <v>831</v>
      </c>
      <c r="AP29" s="286" t="s">
        <v>831</v>
      </c>
      <c r="AQ29" s="283">
        <v>0</v>
      </c>
      <c r="AR29" s="286" t="s">
        <v>831</v>
      </c>
      <c r="AS29" s="283">
        <v>0</v>
      </c>
      <c r="AT29" s="286" t="s">
        <v>831</v>
      </c>
      <c r="AU29" s="283">
        <v>0</v>
      </c>
      <c r="AV29" s="283">
        <f t="shared" si="6"/>
        <v>160</v>
      </c>
      <c r="AW29" s="283">
        <v>0</v>
      </c>
      <c r="AX29" s="283">
        <v>0</v>
      </c>
      <c r="AY29" s="283">
        <v>0</v>
      </c>
      <c r="AZ29" s="283">
        <v>160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831</v>
      </c>
      <c r="BI29" s="286" t="s">
        <v>831</v>
      </c>
      <c r="BJ29" s="286" t="s">
        <v>831</v>
      </c>
      <c r="BK29" s="286" t="s">
        <v>831</v>
      </c>
      <c r="BL29" s="286" t="s">
        <v>831</v>
      </c>
      <c r="BM29" s="286" t="s">
        <v>831</v>
      </c>
      <c r="BN29" s="286" t="s">
        <v>831</v>
      </c>
      <c r="BO29" s="286" t="s">
        <v>831</v>
      </c>
      <c r="BP29" s="286" t="s">
        <v>831</v>
      </c>
      <c r="BQ29" s="283">
        <v>0</v>
      </c>
      <c r="BR29" s="283">
        <f t="shared" si="8"/>
        <v>0</v>
      </c>
      <c r="BS29" s="286" t="s">
        <v>831</v>
      </c>
      <c r="BT29" s="286" t="s">
        <v>831</v>
      </c>
      <c r="BU29" s="286" t="s">
        <v>831</v>
      </c>
      <c r="BV29" s="286" t="s">
        <v>831</v>
      </c>
      <c r="BW29" s="286" t="s">
        <v>831</v>
      </c>
      <c r="BX29" s="286" t="s">
        <v>831</v>
      </c>
      <c r="BY29" s="286" t="s">
        <v>831</v>
      </c>
      <c r="BZ29" s="286" t="s">
        <v>831</v>
      </c>
      <c r="CA29" s="286" t="s">
        <v>831</v>
      </c>
      <c r="CB29" s="286" t="s">
        <v>831</v>
      </c>
      <c r="CC29" s="286" t="s">
        <v>831</v>
      </c>
      <c r="CD29" s="283">
        <v>0</v>
      </c>
      <c r="CE29" s="286" t="s">
        <v>831</v>
      </c>
      <c r="CF29" s="286" t="s">
        <v>831</v>
      </c>
      <c r="CG29" s="286" t="s">
        <v>831</v>
      </c>
      <c r="CH29" s="286" t="s">
        <v>831</v>
      </c>
      <c r="CI29" s="286" t="s">
        <v>831</v>
      </c>
      <c r="CJ29" s="286" t="s">
        <v>831</v>
      </c>
      <c r="CK29" s="286" t="s">
        <v>831</v>
      </c>
      <c r="CL29" s="286" t="s">
        <v>831</v>
      </c>
      <c r="CM29" s="283">
        <v>0</v>
      </c>
      <c r="CN29" s="283">
        <f t="shared" si="10"/>
        <v>0</v>
      </c>
      <c r="CO29" s="286" t="s">
        <v>831</v>
      </c>
      <c r="CP29" s="286" t="s">
        <v>831</v>
      </c>
      <c r="CQ29" s="286" t="s">
        <v>831</v>
      </c>
      <c r="CR29" s="286" t="s">
        <v>831</v>
      </c>
      <c r="CS29" s="286" t="s">
        <v>831</v>
      </c>
      <c r="CT29" s="286" t="s">
        <v>831</v>
      </c>
      <c r="CU29" s="286" t="s">
        <v>831</v>
      </c>
      <c r="CV29" s="286" t="s">
        <v>831</v>
      </c>
      <c r="CW29" s="286" t="s">
        <v>831</v>
      </c>
      <c r="CX29" s="286" t="s">
        <v>831</v>
      </c>
      <c r="CY29" s="286" t="s">
        <v>831</v>
      </c>
      <c r="CZ29" s="286" t="s">
        <v>831</v>
      </c>
      <c r="DA29" s="283">
        <v>0</v>
      </c>
      <c r="DB29" s="286" t="s">
        <v>831</v>
      </c>
      <c r="DC29" s="286" t="s">
        <v>831</v>
      </c>
      <c r="DD29" s="286" t="s">
        <v>831</v>
      </c>
      <c r="DE29" s="286" t="s">
        <v>831</v>
      </c>
      <c r="DF29" s="286" t="s">
        <v>831</v>
      </c>
      <c r="DG29" s="286" t="s">
        <v>831</v>
      </c>
      <c r="DH29" s="286" t="s">
        <v>831</v>
      </c>
      <c r="DI29" s="283">
        <v>0</v>
      </c>
      <c r="DJ29" s="283">
        <f t="shared" si="12"/>
        <v>0</v>
      </c>
      <c r="DK29" s="286" t="s">
        <v>831</v>
      </c>
      <c r="DL29" s="286" t="s">
        <v>831</v>
      </c>
      <c r="DM29" s="286" t="s">
        <v>831</v>
      </c>
      <c r="DN29" s="286" t="s">
        <v>831</v>
      </c>
      <c r="DO29" s="286" t="s">
        <v>831</v>
      </c>
      <c r="DP29" s="286" t="s">
        <v>831</v>
      </c>
      <c r="DQ29" s="286" t="s">
        <v>831</v>
      </c>
      <c r="DR29" s="286" t="s">
        <v>831</v>
      </c>
      <c r="DS29" s="286" t="s">
        <v>831</v>
      </c>
      <c r="DT29" s="286" t="s">
        <v>831</v>
      </c>
      <c r="DU29" s="286" t="s">
        <v>831</v>
      </c>
      <c r="DV29" s="283">
        <v>0</v>
      </c>
      <c r="DW29" s="286" t="s">
        <v>831</v>
      </c>
      <c r="DX29" s="286" t="s">
        <v>831</v>
      </c>
      <c r="DY29" s="286" t="s">
        <v>831</v>
      </c>
      <c r="DZ29" s="283">
        <v>0</v>
      </c>
      <c r="EA29" s="286" t="s">
        <v>831</v>
      </c>
      <c r="EB29" s="286" t="s">
        <v>831</v>
      </c>
      <c r="EC29" s="286" t="s">
        <v>831</v>
      </c>
      <c r="ED29" s="286" t="s">
        <v>831</v>
      </c>
      <c r="EE29" s="283">
        <v>0</v>
      </c>
      <c r="EF29" s="283">
        <f t="shared" si="14"/>
        <v>0</v>
      </c>
      <c r="EG29" s="283">
        <v>0</v>
      </c>
      <c r="EH29" s="286" t="s">
        <v>831</v>
      </c>
      <c r="EI29" s="286" t="s">
        <v>831</v>
      </c>
      <c r="EJ29" s="283">
        <v>0</v>
      </c>
      <c r="EK29" s="286" t="s">
        <v>831</v>
      </c>
      <c r="EL29" s="286" t="s">
        <v>831</v>
      </c>
      <c r="EM29" s="286" t="s">
        <v>831</v>
      </c>
      <c r="EN29" s="283">
        <v>0</v>
      </c>
      <c r="EO29" s="283">
        <v>0</v>
      </c>
      <c r="EP29" s="283">
        <v>0</v>
      </c>
      <c r="EQ29" s="286" t="s">
        <v>831</v>
      </c>
      <c r="ER29" s="286" t="s">
        <v>831</v>
      </c>
      <c r="ES29" s="286" t="s">
        <v>831</v>
      </c>
      <c r="ET29" s="286" t="s">
        <v>831</v>
      </c>
      <c r="EU29" s="283">
        <v>0</v>
      </c>
      <c r="EV29" s="283">
        <v>0</v>
      </c>
      <c r="EW29" s="286" t="s">
        <v>831</v>
      </c>
      <c r="EX29" s="286" t="s">
        <v>831</v>
      </c>
      <c r="EY29" s="286" t="s">
        <v>831</v>
      </c>
      <c r="EZ29" s="283">
        <v>0</v>
      </c>
      <c r="FA29" s="283">
        <v>0</v>
      </c>
      <c r="FB29" s="283">
        <f t="shared" si="16"/>
        <v>362</v>
      </c>
      <c r="FC29" s="283">
        <v>0</v>
      </c>
      <c r="FD29" s="283">
        <v>0</v>
      </c>
      <c r="FE29" s="283">
        <v>0</v>
      </c>
      <c r="FF29" s="283">
        <v>74</v>
      </c>
      <c r="FG29" s="283">
        <v>249</v>
      </c>
      <c r="FH29" s="283">
        <v>39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831</v>
      </c>
      <c r="FQ29" s="286" t="s">
        <v>831</v>
      </c>
      <c r="FR29" s="286" t="s">
        <v>831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973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572</v>
      </c>
      <c r="I30" s="283">
        <f t="shared" si="23"/>
        <v>363</v>
      </c>
      <c r="J30" s="283">
        <f t="shared" si="24"/>
        <v>38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266</v>
      </c>
      <c r="AA30" s="283">
        <v>0</v>
      </c>
      <c r="AB30" s="283">
        <v>0</v>
      </c>
      <c r="AC30" s="283">
        <v>0</v>
      </c>
      <c r="AD30" s="283">
        <v>266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831</v>
      </c>
      <c r="AM30" s="286" t="s">
        <v>831</v>
      </c>
      <c r="AN30" s="283">
        <v>0</v>
      </c>
      <c r="AO30" s="286" t="s">
        <v>831</v>
      </c>
      <c r="AP30" s="286" t="s">
        <v>831</v>
      </c>
      <c r="AQ30" s="283">
        <v>0</v>
      </c>
      <c r="AR30" s="286" t="s">
        <v>831</v>
      </c>
      <c r="AS30" s="283">
        <v>0</v>
      </c>
      <c r="AT30" s="286" t="s">
        <v>831</v>
      </c>
      <c r="AU30" s="283">
        <v>0</v>
      </c>
      <c r="AV30" s="283">
        <f t="shared" si="6"/>
        <v>199</v>
      </c>
      <c r="AW30" s="283">
        <v>0</v>
      </c>
      <c r="AX30" s="283">
        <v>0</v>
      </c>
      <c r="AY30" s="283">
        <v>0</v>
      </c>
      <c r="AZ30" s="283">
        <v>199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831</v>
      </c>
      <c r="BI30" s="286" t="s">
        <v>831</v>
      </c>
      <c r="BJ30" s="286" t="s">
        <v>831</v>
      </c>
      <c r="BK30" s="286" t="s">
        <v>831</v>
      </c>
      <c r="BL30" s="286" t="s">
        <v>831</v>
      </c>
      <c r="BM30" s="286" t="s">
        <v>831</v>
      </c>
      <c r="BN30" s="286" t="s">
        <v>831</v>
      </c>
      <c r="BO30" s="286" t="s">
        <v>831</v>
      </c>
      <c r="BP30" s="286" t="s">
        <v>831</v>
      </c>
      <c r="BQ30" s="283">
        <v>0</v>
      </c>
      <c r="BR30" s="283">
        <f t="shared" si="8"/>
        <v>0</v>
      </c>
      <c r="BS30" s="286" t="s">
        <v>831</v>
      </c>
      <c r="BT30" s="286" t="s">
        <v>831</v>
      </c>
      <c r="BU30" s="286" t="s">
        <v>831</v>
      </c>
      <c r="BV30" s="286" t="s">
        <v>831</v>
      </c>
      <c r="BW30" s="286" t="s">
        <v>831</v>
      </c>
      <c r="BX30" s="286" t="s">
        <v>831</v>
      </c>
      <c r="BY30" s="286" t="s">
        <v>831</v>
      </c>
      <c r="BZ30" s="286" t="s">
        <v>831</v>
      </c>
      <c r="CA30" s="286" t="s">
        <v>831</v>
      </c>
      <c r="CB30" s="286" t="s">
        <v>831</v>
      </c>
      <c r="CC30" s="286" t="s">
        <v>831</v>
      </c>
      <c r="CD30" s="283">
        <v>0</v>
      </c>
      <c r="CE30" s="286" t="s">
        <v>831</v>
      </c>
      <c r="CF30" s="286" t="s">
        <v>831</v>
      </c>
      <c r="CG30" s="286" t="s">
        <v>831</v>
      </c>
      <c r="CH30" s="286" t="s">
        <v>831</v>
      </c>
      <c r="CI30" s="286" t="s">
        <v>831</v>
      </c>
      <c r="CJ30" s="286" t="s">
        <v>831</v>
      </c>
      <c r="CK30" s="286" t="s">
        <v>831</v>
      </c>
      <c r="CL30" s="286" t="s">
        <v>831</v>
      </c>
      <c r="CM30" s="283">
        <v>0</v>
      </c>
      <c r="CN30" s="283">
        <f t="shared" si="10"/>
        <v>0</v>
      </c>
      <c r="CO30" s="286" t="s">
        <v>831</v>
      </c>
      <c r="CP30" s="286" t="s">
        <v>831</v>
      </c>
      <c r="CQ30" s="286" t="s">
        <v>831</v>
      </c>
      <c r="CR30" s="286" t="s">
        <v>831</v>
      </c>
      <c r="CS30" s="286" t="s">
        <v>831</v>
      </c>
      <c r="CT30" s="286" t="s">
        <v>831</v>
      </c>
      <c r="CU30" s="286" t="s">
        <v>831</v>
      </c>
      <c r="CV30" s="286" t="s">
        <v>831</v>
      </c>
      <c r="CW30" s="286" t="s">
        <v>831</v>
      </c>
      <c r="CX30" s="286" t="s">
        <v>831</v>
      </c>
      <c r="CY30" s="286" t="s">
        <v>831</v>
      </c>
      <c r="CZ30" s="286" t="s">
        <v>831</v>
      </c>
      <c r="DA30" s="283">
        <v>0</v>
      </c>
      <c r="DB30" s="286" t="s">
        <v>831</v>
      </c>
      <c r="DC30" s="286" t="s">
        <v>831</v>
      </c>
      <c r="DD30" s="286" t="s">
        <v>831</v>
      </c>
      <c r="DE30" s="286" t="s">
        <v>831</v>
      </c>
      <c r="DF30" s="286" t="s">
        <v>831</v>
      </c>
      <c r="DG30" s="286" t="s">
        <v>831</v>
      </c>
      <c r="DH30" s="286" t="s">
        <v>831</v>
      </c>
      <c r="DI30" s="283">
        <v>0</v>
      </c>
      <c r="DJ30" s="283">
        <f t="shared" si="12"/>
        <v>0</v>
      </c>
      <c r="DK30" s="286" t="s">
        <v>831</v>
      </c>
      <c r="DL30" s="286" t="s">
        <v>831</v>
      </c>
      <c r="DM30" s="286" t="s">
        <v>831</v>
      </c>
      <c r="DN30" s="286" t="s">
        <v>831</v>
      </c>
      <c r="DO30" s="286" t="s">
        <v>831</v>
      </c>
      <c r="DP30" s="286" t="s">
        <v>831</v>
      </c>
      <c r="DQ30" s="286" t="s">
        <v>831</v>
      </c>
      <c r="DR30" s="286" t="s">
        <v>831</v>
      </c>
      <c r="DS30" s="286" t="s">
        <v>831</v>
      </c>
      <c r="DT30" s="286" t="s">
        <v>831</v>
      </c>
      <c r="DU30" s="286" t="s">
        <v>831</v>
      </c>
      <c r="DV30" s="283">
        <v>0</v>
      </c>
      <c r="DW30" s="286" t="s">
        <v>831</v>
      </c>
      <c r="DX30" s="286" t="s">
        <v>831</v>
      </c>
      <c r="DY30" s="286" t="s">
        <v>831</v>
      </c>
      <c r="DZ30" s="283">
        <v>0</v>
      </c>
      <c r="EA30" s="286" t="s">
        <v>831</v>
      </c>
      <c r="EB30" s="286" t="s">
        <v>831</v>
      </c>
      <c r="EC30" s="286" t="s">
        <v>831</v>
      </c>
      <c r="ED30" s="286" t="s">
        <v>831</v>
      </c>
      <c r="EE30" s="283">
        <v>0</v>
      </c>
      <c r="EF30" s="283">
        <f t="shared" si="14"/>
        <v>0</v>
      </c>
      <c r="EG30" s="283">
        <v>0</v>
      </c>
      <c r="EH30" s="286" t="s">
        <v>831</v>
      </c>
      <c r="EI30" s="286" t="s">
        <v>831</v>
      </c>
      <c r="EJ30" s="283">
        <v>0</v>
      </c>
      <c r="EK30" s="286" t="s">
        <v>831</v>
      </c>
      <c r="EL30" s="286" t="s">
        <v>831</v>
      </c>
      <c r="EM30" s="286" t="s">
        <v>831</v>
      </c>
      <c r="EN30" s="283">
        <v>0</v>
      </c>
      <c r="EO30" s="283">
        <v>0</v>
      </c>
      <c r="EP30" s="283">
        <v>0</v>
      </c>
      <c r="EQ30" s="286" t="s">
        <v>831</v>
      </c>
      <c r="ER30" s="286" t="s">
        <v>831</v>
      </c>
      <c r="ES30" s="286" t="s">
        <v>831</v>
      </c>
      <c r="ET30" s="286" t="s">
        <v>831</v>
      </c>
      <c r="EU30" s="283">
        <v>0</v>
      </c>
      <c r="EV30" s="283">
        <v>0</v>
      </c>
      <c r="EW30" s="286" t="s">
        <v>831</v>
      </c>
      <c r="EX30" s="286" t="s">
        <v>831</v>
      </c>
      <c r="EY30" s="286" t="s">
        <v>831</v>
      </c>
      <c r="EZ30" s="283">
        <v>0</v>
      </c>
      <c r="FA30" s="283">
        <v>0</v>
      </c>
      <c r="FB30" s="283">
        <f t="shared" si="16"/>
        <v>508</v>
      </c>
      <c r="FC30" s="283">
        <v>0</v>
      </c>
      <c r="FD30" s="283">
        <v>0</v>
      </c>
      <c r="FE30" s="283">
        <v>0</v>
      </c>
      <c r="FF30" s="283">
        <v>107</v>
      </c>
      <c r="FG30" s="283">
        <v>363</v>
      </c>
      <c r="FH30" s="283">
        <v>38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831</v>
      </c>
      <c r="FQ30" s="286" t="s">
        <v>831</v>
      </c>
      <c r="FR30" s="286" t="s">
        <v>831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3278</v>
      </c>
      <c r="E31" s="283">
        <f t="shared" si="19"/>
        <v>854</v>
      </c>
      <c r="F31" s="283">
        <f t="shared" si="20"/>
        <v>1</v>
      </c>
      <c r="G31" s="283">
        <f t="shared" si="21"/>
        <v>0</v>
      </c>
      <c r="H31" s="283">
        <f t="shared" si="22"/>
        <v>488</v>
      </c>
      <c r="I31" s="283">
        <f t="shared" si="23"/>
        <v>697</v>
      </c>
      <c r="J31" s="283">
        <f t="shared" si="24"/>
        <v>339</v>
      </c>
      <c r="K31" s="283">
        <f t="shared" si="25"/>
        <v>0</v>
      </c>
      <c r="L31" s="283">
        <f t="shared" si="26"/>
        <v>713</v>
      </c>
      <c r="M31" s="283">
        <f t="shared" si="27"/>
        <v>0</v>
      </c>
      <c r="N31" s="283">
        <f t="shared" si="28"/>
        <v>0</v>
      </c>
      <c r="O31" s="283">
        <f t="shared" si="29"/>
        <v>186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831</v>
      </c>
      <c r="AM31" s="286" t="s">
        <v>831</v>
      </c>
      <c r="AN31" s="283">
        <v>0</v>
      </c>
      <c r="AO31" s="286" t="s">
        <v>831</v>
      </c>
      <c r="AP31" s="286" t="s">
        <v>831</v>
      </c>
      <c r="AQ31" s="283">
        <v>0</v>
      </c>
      <c r="AR31" s="286" t="s">
        <v>831</v>
      </c>
      <c r="AS31" s="283">
        <v>0</v>
      </c>
      <c r="AT31" s="286" t="s">
        <v>831</v>
      </c>
      <c r="AU31" s="283">
        <v>0</v>
      </c>
      <c r="AV31" s="283">
        <f t="shared" si="6"/>
        <v>317</v>
      </c>
      <c r="AW31" s="283">
        <v>0</v>
      </c>
      <c r="AX31" s="283">
        <v>0</v>
      </c>
      <c r="AY31" s="283">
        <v>0</v>
      </c>
      <c r="AZ31" s="283">
        <v>317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831</v>
      </c>
      <c r="BI31" s="286" t="s">
        <v>831</v>
      </c>
      <c r="BJ31" s="286" t="s">
        <v>831</v>
      </c>
      <c r="BK31" s="286" t="s">
        <v>831</v>
      </c>
      <c r="BL31" s="286" t="s">
        <v>831</v>
      </c>
      <c r="BM31" s="286" t="s">
        <v>831</v>
      </c>
      <c r="BN31" s="286" t="s">
        <v>831</v>
      </c>
      <c r="BO31" s="286" t="s">
        <v>831</v>
      </c>
      <c r="BP31" s="286" t="s">
        <v>831</v>
      </c>
      <c r="BQ31" s="283">
        <v>0</v>
      </c>
      <c r="BR31" s="283">
        <f t="shared" si="8"/>
        <v>0</v>
      </c>
      <c r="BS31" s="286" t="s">
        <v>831</v>
      </c>
      <c r="BT31" s="286" t="s">
        <v>831</v>
      </c>
      <c r="BU31" s="286" t="s">
        <v>831</v>
      </c>
      <c r="BV31" s="286" t="s">
        <v>831</v>
      </c>
      <c r="BW31" s="286" t="s">
        <v>831</v>
      </c>
      <c r="BX31" s="286" t="s">
        <v>831</v>
      </c>
      <c r="BY31" s="286" t="s">
        <v>831</v>
      </c>
      <c r="BZ31" s="286" t="s">
        <v>831</v>
      </c>
      <c r="CA31" s="286" t="s">
        <v>831</v>
      </c>
      <c r="CB31" s="286" t="s">
        <v>831</v>
      </c>
      <c r="CC31" s="286" t="s">
        <v>831</v>
      </c>
      <c r="CD31" s="283">
        <v>0</v>
      </c>
      <c r="CE31" s="286" t="s">
        <v>831</v>
      </c>
      <c r="CF31" s="286" t="s">
        <v>831</v>
      </c>
      <c r="CG31" s="286" t="s">
        <v>831</v>
      </c>
      <c r="CH31" s="286" t="s">
        <v>831</v>
      </c>
      <c r="CI31" s="286" t="s">
        <v>831</v>
      </c>
      <c r="CJ31" s="286" t="s">
        <v>831</v>
      </c>
      <c r="CK31" s="286" t="s">
        <v>831</v>
      </c>
      <c r="CL31" s="286" t="s">
        <v>831</v>
      </c>
      <c r="CM31" s="283">
        <v>0</v>
      </c>
      <c r="CN31" s="283">
        <f t="shared" si="10"/>
        <v>0</v>
      </c>
      <c r="CO31" s="286" t="s">
        <v>831</v>
      </c>
      <c r="CP31" s="286" t="s">
        <v>831</v>
      </c>
      <c r="CQ31" s="286" t="s">
        <v>831</v>
      </c>
      <c r="CR31" s="286" t="s">
        <v>831</v>
      </c>
      <c r="CS31" s="286" t="s">
        <v>831</v>
      </c>
      <c r="CT31" s="286" t="s">
        <v>831</v>
      </c>
      <c r="CU31" s="286" t="s">
        <v>831</v>
      </c>
      <c r="CV31" s="286" t="s">
        <v>831</v>
      </c>
      <c r="CW31" s="286" t="s">
        <v>831</v>
      </c>
      <c r="CX31" s="286" t="s">
        <v>831</v>
      </c>
      <c r="CY31" s="286" t="s">
        <v>831</v>
      </c>
      <c r="CZ31" s="286" t="s">
        <v>831</v>
      </c>
      <c r="DA31" s="283">
        <v>0</v>
      </c>
      <c r="DB31" s="286" t="s">
        <v>831</v>
      </c>
      <c r="DC31" s="286" t="s">
        <v>831</v>
      </c>
      <c r="DD31" s="286" t="s">
        <v>831</v>
      </c>
      <c r="DE31" s="286" t="s">
        <v>831</v>
      </c>
      <c r="DF31" s="286" t="s">
        <v>831</v>
      </c>
      <c r="DG31" s="286" t="s">
        <v>831</v>
      </c>
      <c r="DH31" s="286" t="s">
        <v>831</v>
      </c>
      <c r="DI31" s="283">
        <v>0</v>
      </c>
      <c r="DJ31" s="283">
        <f t="shared" si="12"/>
        <v>0</v>
      </c>
      <c r="DK31" s="286" t="s">
        <v>831</v>
      </c>
      <c r="DL31" s="286" t="s">
        <v>831</v>
      </c>
      <c r="DM31" s="286" t="s">
        <v>831</v>
      </c>
      <c r="DN31" s="286" t="s">
        <v>831</v>
      </c>
      <c r="DO31" s="286" t="s">
        <v>831</v>
      </c>
      <c r="DP31" s="286" t="s">
        <v>831</v>
      </c>
      <c r="DQ31" s="286" t="s">
        <v>831</v>
      </c>
      <c r="DR31" s="286" t="s">
        <v>831</v>
      </c>
      <c r="DS31" s="286" t="s">
        <v>831</v>
      </c>
      <c r="DT31" s="286" t="s">
        <v>831</v>
      </c>
      <c r="DU31" s="286" t="s">
        <v>831</v>
      </c>
      <c r="DV31" s="283">
        <v>0</v>
      </c>
      <c r="DW31" s="286" t="s">
        <v>831</v>
      </c>
      <c r="DX31" s="286" t="s">
        <v>831</v>
      </c>
      <c r="DY31" s="286" t="s">
        <v>831</v>
      </c>
      <c r="DZ31" s="283">
        <v>0</v>
      </c>
      <c r="EA31" s="286" t="s">
        <v>831</v>
      </c>
      <c r="EB31" s="286" t="s">
        <v>831</v>
      </c>
      <c r="EC31" s="286" t="s">
        <v>831</v>
      </c>
      <c r="ED31" s="286" t="s">
        <v>831</v>
      </c>
      <c r="EE31" s="283">
        <v>0</v>
      </c>
      <c r="EF31" s="283">
        <f t="shared" si="14"/>
        <v>0</v>
      </c>
      <c r="EG31" s="283">
        <v>0</v>
      </c>
      <c r="EH31" s="286" t="s">
        <v>831</v>
      </c>
      <c r="EI31" s="286" t="s">
        <v>831</v>
      </c>
      <c r="EJ31" s="283">
        <v>0</v>
      </c>
      <c r="EK31" s="286" t="s">
        <v>831</v>
      </c>
      <c r="EL31" s="286" t="s">
        <v>831</v>
      </c>
      <c r="EM31" s="286" t="s">
        <v>831</v>
      </c>
      <c r="EN31" s="283">
        <v>0</v>
      </c>
      <c r="EO31" s="283">
        <v>0</v>
      </c>
      <c r="EP31" s="283">
        <v>0</v>
      </c>
      <c r="EQ31" s="286" t="s">
        <v>831</v>
      </c>
      <c r="ER31" s="286" t="s">
        <v>831</v>
      </c>
      <c r="ES31" s="286" t="s">
        <v>831</v>
      </c>
      <c r="ET31" s="286" t="s">
        <v>831</v>
      </c>
      <c r="EU31" s="283">
        <v>0</v>
      </c>
      <c r="EV31" s="283">
        <v>0</v>
      </c>
      <c r="EW31" s="286" t="s">
        <v>831</v>
      </c>
      <c r="EX31" s="286" t="s">
        <v>831</v>
      </c>
      <c r="EY31" s="286" t="s">
        <v>831</v>
      </c>
      <c r="EZ31" s="283">
        <v>0</v>
      </c>
      <c r="FA31" s="283">
        <v>0</v>
      </c>
      <c r="FB31" s="283">
        <f t="shared" si="16"/>
        <v>2961</v>
      </c>
      <c r="FC31" s="283">
        <v>854</v>
      </c>
      <c r="FD31" s="283">
        <v>1</v>
      </c>
      <c r="FE31" s="283">
        <v>0</v>
      </c>
      <c r="FF31" s="283">
        <v>171</v>
      </c>
      <c r="FG31" s="283">
        <v>697</v>
      </c>
      <c r="FH31" s="283">
        <v>339</v>
      </c>
      <c r="FI31" s="283">
        <v>0</v>
      </c>
      <c r="FJ31" s="283">
        <v>713</v>
      </c>
      <c r="FK31" s="283">
        <v>0</v>
      </c>
      <c r="FL31" s="283">
        <v>0</v>
      </c>
      <c r="FM31" s="283">
        <v>186</v>
      </c>
      <c r="FN31" s="283">
        <v>0</v>
      </c>
      <c r="FO31" s="283">
        <v>0</v>
      </c>
      <c r="FP31" s="286" t="s">
        <v>831</v>
      </c>
      <c r="FQ31" s="286" t="s">
        <v>831</v>
      </c>
      <c r="FR31" s="286" t="s">
        <v>831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1945</v>
      </c>
      <c r="E32" s="283">
        <f t="shared" si="19"/>
        <v>836</v>
      </c>
      <c r="F32" s="283">
        <f t="shared" si="20"/>
        <v>0</v>
      </c>
      <c r="G32" s="283">
        <f t="shared" si="21"/>
        <v>14</v>
      </c>
      <c r="H32" s="283">
        <f t="shared" si="22"/>
        <v>205</v>
      </c>
      <c r="I32" s="283">
        <f t="shared" si="23"/>
        <v>409</v>
      </c>
      <c r="J32" s="283">
        <f t="shared" si="24"/>
        <v>263</v>
      </c>
      <c r="K32" s="283">
        <f t="shared" si="25"/>
        <v>14</v>
      </c>
      <c r="L32" s="283">
        <f t="shared" si="26"/>
        <v>0</v>
      </c>
      <c r="M32" s="283">
        <f t="shared" si="27"/>
        <v>0</v>
      </c>
      <c r="N32" s="283">
        <f t="shared" si="28"/>
        <v>0</v>
      </c>
      <c r="O32" s="283">
        <f t="shared" si="29"/>
        <v>169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35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831</v>
      </c>
      <c r="AM32" s="286" t="s">
        <v>831</v>
      </c>
      <c r="AN32" s="283">
        <v>0</v>
      </c>
      <c r="AO32" s="286" t="s">
        <v>831</v>
      </c>
      <c r="AP32" s="286" t="s">
        <v>831</v>
      </c>
      <c r="AQ32" s="283">
        <v>0</v>
      </c>
      <c r="AR32" s="286" t="s">
        <v>831</v>
      </c>
      <c r="AS32" s="283">
        <v>0</v>
      </c>
      <c r="AT32" s="286" t="s">
        <v>831</v>
      </c>
      <c r="AU32" s="283">
        <v>0</v>
      </c>
      <c r="AV32" s="283">
        <f t="shared" si="6"/>
        <v>75</v>
      </c>
      <c r="AW32" s="283">
        <v>0</v>
      </c>
      <c r="AX32" s="283">
        <v>0</v>
      </c>
      <c r="AY32" s="283">
        <v>0</v>
      </c>
      <c r="AZ32" s="283">
        <v>75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831</v>
      </c>
      <c r="BI32" s="286" t="s">
        <v>831</v>
      </c>
      <c r="BJ32" s="286" t="s">
        <v>831</v>
      </c>
      <c r="BK32" s="286" t="s">
        <v>831</v>
      </c>
      <c r="BL32" s="286" t="s">
        <v>831</v>
      </c>
      <c r="BM32" s="286" t="s">
        <v>831</v>
      </c>
      <c r="BN32" s="286" t="s">
        <v>831</v>
      </c>
      <c r="BO32" s="286" t="s">
        <v>831</v>
      </c>
      <c r="BP32" s="286" t="s">
        <v>831</v>
      </c>
      <c r="BQ32" s="283">
        <v>0</v>
      </c>
      <c r="BR32" s="283">
        <f t="shared" si="8"/>
        <v>0</v>
      </c>
      <c r="BS32" s="286" t="s">
        <v>831</v>
      </c>
      <c r="BT32" s="286" t="s">
        <v>831</v>
      </c>
      <c r="BU32" s="286" t="s">
        <v>831</v>
      </c>
      <c r="BV32" s="286" t="s">
        <v>831</v>
      </c>
      <c r="BW32" s="286" t="s">
        <v>831</v>
      </c>
      <c r="BX32" s="286" t="s">
        <v>831</v>
      </c>
      <c r="BY32" s="286" t="s">
        <v>831</v>
      </c>
      <c r="BZ32" s="286" t="s">
        <v>831</v>
      </c>
      <c r="CA32" s="286" t="s">
        <v>831</v>
      </c>
      <c r="CB32" s="286" t="s">
        <v>831</v>
      </c>
      <c r="CC32" s="286" t="s">
        <v>831</v>
      </c>
      <c r="CD32" s="283">
        <v>0</v>
      </c>
      <c r="CE32" s="286" t="s">
        <v>831</v>
      </c>
      <c r="CF32" s="286" t="s">
        <v>831</v>
      </c>
      <c r="CG32" s="286" t="s">
        <v>831</v>
      </c>
      <c r="CH32" s="286" t="s">
        <v>831</v>
      </c>
      <c r="CI32" s="286" t="s">
        <v>831</v>
      </c>
      <c r="CJ32" s="286" t="s">
        <v>831</v>
      </c>
      <c r="CK32" s="286" t="s">
        <v>831</v>
      </c>
      <c r="CL32" s="286" t="s">
        <v>831</v>
      </c>
      <c r="CM32" s="283">
        <v>0</v>
      </c>
      <c r="CN32" s="283">
        <f t="shared" si="10"/>
        <v>0</v>
      </c>
      <c r="CO32" s="286" t="s">
        <v>831</v>
      </c>
      <c r="CP32" s="286" t="s">
        <v>831</v>
      </c>
      <c r="CQ32" s="286" t="s">
        <v>831</v>
      </c>
      <c r="CR32" s="286" t="s">
        <v>831</v>
      </c>
      <c r="CS32" s="286" t="s">
        <v>831</v>
      </c>
      <c r="CT32" s="286" t="s">
        <v>831</v>
      </c>
      <c r="CU32" s="286" t="s">
        <v>831</v>
      </c>
      <c r="CV32" s="286" t="s">
        <v>831</v>
      </c>
      <c r="CW32" s="286" t="s">
        <v>831</v>
      </c>
      <c r="CX32" s="286" t="s">
        <v>831</v>
      </c>
      <c r="CY32" s="286" t="s">
        <v>831</v>
      </c>
      <c r="CZ32" s="286" t="s">
        <v>831</v>
      </c>
      <c r="DA32" s="283">
        <v>0</v>
      </c>
      <c r="DB32" s="286" t="s">
        <v>831</v>
      </c>
      <c r="DC32" s="286" t="s">
        <v>831</v>
      </c>
      <c r="DD32" s="286" t="s">
        <v>831</v>
      </c>
      <c r="DE32" s="286" t="s">
        <v>831</v>
      </c>
      <c r="DF32" s="286" t="s">
        <v>831</v>
      </c>
      <c r="DG32" s="286" t="s">
        <v>831</v>
      </c>
      <c r="DH32" s="286" t="s">
        <v>831</v>
      </c>
      <c r="DI32" s="283">
        <v>0</v>
      </c>
      <c r="DJ32" s="283">
        <f t="shared" si="12"/>
        <v>0</v>
      </c>
      <c r="DK32" s="286" t="s">
        <v>831</v>
      </c>
      <c r="DL32" s="286" t="s">
        <v>831</v>
      </c>
      <c r="DM32" s="286" t="s">
        <v>831</v>
      </c>
      <c r="DN32" s="286" t="s">
        <v>831</v>
      </c>
      <c r="DO32" s="286" t="s">
        <v>831</v>
      </c>
      <c r="DP32" s="286" t="s">
        <v>831</v>
      </c>
      <c r="DQ32" s="286" t="s">
        <v>831</v>
      </c>
      <c r="DR32" s="286" t="s">
        <v>831</v>
      </c>
      <c r="DS32" s="286" t="s">
        <v>831</v>
      </c>
      <c r="DT32" s="286" t="s">
        <v>831</v>
      </c>
      <c r="DU32" s="286" t="s">
        <v>831</v>
      </c>
      <c r="DV32" s="283">
        <v>0</v>
      </c>
      <c r="DW32" s="286" t="s">
        <v>831</v>
      </c>
      <c r="DX32" s="286" t="s">
        <v>831</v>
      </c>
      <c r="DY32" s="286" t="s">
        <v>831</v>
      </c>
      <c r="DZ32" s="283">
        <v>0</v>
      </c>
      <c r="EA32" s="286" t="s">
        <v>831</v>
      </c>
      <c r="EB32" s="286" t="s">
        <v>831</v>
      </c>
      <c r="EC32" s="286" t="s">
        <v>831</v>
      </c>
      <c r="ED32" s="286" t="s">
        <v>831</v>
      </c>
      <c r="EE32" s="283">
        <v>0</v>
      </c>
      <c r="EF32" s="283">
        <f t="shared" si="14"/>
        <v>0</v>
      </c>
      <c r="EG32" s="283">
        <v>0</v>
      </c>
      <c r="EH32" s="286" t="s">
        <v>831</v>
      </c>
      <c r="EI32" s="286" t="s">
        <v>831</v>
      </c>
      <c r="EJ32" s="283">
        <v>0</v>
      </c>
      <c r="EK32" s="286" t="s">
        <v>831</v>
      </c>
      <c r="EL32" s="286" t="s">
        <v>831</v>
      </c>
      <c r="EM32" s="286" t="s">
        <v>831</v>
      </c>
      <c r="EN32" s="283">
        <v>0</v>
      </c>
      <c r="EO32" s="283">
        <v>0</v>
      </c>
      <c r="EP32" s="283">
        <v>0</v>
      </c>
      <c r="EQ32" s="286" t="s">
        <v>831</v>
      </c>
      <c r="ER32" s="286" t="s">
        <v>831</v>
      </c>
      <c r="ES32" s="286" t="s">
        <v>831</v>
      </c>
      <c r="ET32" s="286" t="s">
        <v>831</v>
      </c>
      <c r="EU32" s="283">
        <v>0</v>
      </c>
      <c r="EV32" s="283">
        <v>0</v>
      </c>
      <c r="EW32" s="286" t="s">
        <v>831</v>
      </c>
      <c r="EX32" s="286" t="s">
        <v>831</v>
      </c>
      <c r="EY32" s="286" t="s">
        <v>831</v>
      </c>
      <c r="EZ32" s="283">
        <v>0</v>
      </c>
      <c r="FA32" s="283">
        <v>0</v>
      </c>
      <c r="FB32" s="283">
        <f t="shared" si="16"/>
        <v>1870</v>
      </c>
      <c r="FC32" s="283">
        <v>836</v>
      </c>
      <c r="FD32" s="283">
        <v>0</v>
      </c>
      <c r="FE32" s="283">
        <v>14</v>
      </c>
      <c r="FF32" s="283">
        <v>130</v>
      </c>
      <c r="FG32" s="283">
        <v>409</v>
      </c>
      <c r="FH32" s="283">
        <v>263</v>
      </c>
      <c r="FI32" s="283">
        <v>14</v>
      </c>
      <c r="FJ32" s="283">
        <v>0</v>
      </c>
      <c r="FK32" s="283">
        <v>0</v>
      </c>
      <c r="FL32" s="283">
        <v>0</v>
      </c>
      <c r="FM32" s="283">
        <v>169</v>
      </c>
      <c r="FN32" s="283">
        <v>0</v>
      </c>
      <c r="FO32" s="283">
        <v>0</v>
      </c>
      <c r="FP32" s="286" t="s">
        <v>831</v>
      </c>
      <c r="FQ32" s="286" t="s">
        <v>831</v>
      </c>
      <c r="FR32" s="286" t="s">
        <v>831</v>
      </c>
      <c r="FS32" s="283">
        <v>0</v>
      </c>
      <c r="FT32" s="283">
        <v>0</v>
      </c>
      <c r="FU32" s="283">
        <v>0</v>
      </c>
      <c r="FV32" s="283">
        <v>0</v>
      </c>
      <c r="FW32" s="283">
        <v>35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1049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230</v>
      </c>
      <c r="I33" s="283">
        <f t="shared" si="23"/>
        <v>102</v>
      </c>
      <c r="J33" s="283">
        <f t="shared" si="24"/>
        <v>139</v>
      </c>
      <c r="K33" s="283">
        <f t="shared" si="25"/>
        <v>0</v>
      </c>
      <c r="L33" s="283">
        <f t="shared" si="26"/>
        <v>343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235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831</v>
      </c>
      <c r="AM33" s="286" t="s">
        <v>831</v>
      </c>
      <c r="AN33" s="283">
        <v>0</v>
      </c>
      <c r="AO33" s="286" t="s">
        <v>831</v>
      </c>
      <c r="AP33" s="286" t="s">
        <v>831</v>
      </c>
      <c r="AQ33" s="283">
        <v>0</v>
      </c>
      <c r="AR33" s="286" t="s">
        <v>831</v>
      </c>
      <c r="AS33" s="283">
        <v>0</v>
      </c>
      <c r="AT33" s="286" t="s">
        <v>831</v>
      </c>
      <c r="AU33" s="283">
        <v>0</v>
      </c>
      <c r="AV33" s="283">
        <f t="shared" si="6"/>
        <v>108</v>
      </c>
      <c r="AW33" s="283">
        <v>0</v>
      </c>
      <c r="AX33" s="283">
        <v>0</v>
      </c>
      <c r="AY33" s="283">
        <v>0</v>
      </c>
      <c r="AZ33" s="283">
        <v>107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831</v>
      </c>
      <c r="BI33" s="286" t="s">
        <v>831</v>
      </c>
      <c r="BJ33" s="286" t="s">
        <v>831</v>
      </c>
      <c r="BK33" s="286" t="s">
        <v>831</v>
      </c>
      <c r="BL33" s="286" t="s">
        <v>831</v>
      </c>
      <c r="BM33" s="286" t="s">
        <v>831</v>
      </c>
      <c r="BN33" s="286" t="s">
        <v>831</v>
      </c>
      <c r="BO33" s="286" t="s">
        <v>831</v>
      </c>
      <c r="BP33" s="286" t="s">
        <v>831</v>
      </c>
      <c r="BQ33" s="283">
        <v>1</v>
      </c>
      <c r="BR33" s="283">
        <f t="shared" si="8"/>
        <v>0</v>
      </c>
      <c r="BS33" s="286" t="s">
        <v>831</v>
      </c>
      <c r="BT33" s="286" t="s">
        <v>831</v>
      </c>
      <c r="BU33" s="286" t="s">
        <v>831</v>
      </c>
      <c r="BV33" s="286" t="s">
        <v>831</v>
      </c>
      <c r="BW33" s="286" t="s">
        <v>831</v>
      </c>
      <c r="BX33" s="286" t="s">
        <v>831</v>
      </c>
      <c r="BY33" s="286" t="s">
        <v>831</v>
      </c>
      <c r="BZ33" s="286" t="s">
        <v>831</v>
      </c>
      <c r="CA33" s="286" t="s">
        <v>831</v>
      </c>
      <c r="CB33" s="286" t="s">
        <v>831</v>
      </c>
      <c r="CC33" s="286" t="s">
        <v>831</v>
      </c>
      <c r="CD33" s="283">
        <v>0</v>
      </c>
      <c r="CE33" s="286" t="s">
        <v>831</v>
      </c>
      <c r="CF33" s="286" t="s">
        <v>831</v>
      </c>
      <c r="CG33" s="286" t="s">
        <v>831</v>
      </c>
      <c r="CH33" s="286" t="s">
        <v>831</v>
      </c>
      <c r="CI33" s="286" t="s">
        <v>831</v>
      </c>
      <c r="CJ33" s="286" t="s">
        <v>831</v>
      </c>
      <c r="CK33" s="286" t="s">
        <v>831</v>
      </c>
      <c r="CL33" s="286" t="s">
        <v>831</v>
      </c>
      <c r="CM33" s="283">
        <v>0</v>
      </c>
      <c r="CN33" s="283">
        <f t="shared" si="10"/>
        <v>0</v>
      </c>
      <c r="CO33" s="286" t="s">
        <v>831</v>
      </c>
      <c r="CP33" s="286" t="s">
        <v>831</v>
      </c>
      <c r="CQ33" s="286" t="s">
        <v>831</v>
      </c>
      <c r="CR33" s="286" t="s">
        <v>831</v>
      </c>
      <c r="CS33" s="286" t="s">
        <v>831</v>
      </c>
      <c r="CT33" s="286" t="s">
        <v>831</v>
      </c>
      <c r="CU33" s="286" t="s">
        <v>831</v>
      </c>
      <c r="CV33" s="286" t="s">
        <v>831</v>
      </c>
      <c r="CW33" s="286" t="s">
        <v>831</v>
      </c>
      <c r="CX33" s="286" t="s">
        <v>831</v>
      </c>
      <c r="CY33" s="286" t="s">
        <v>831</v>
      </c>
      <c r="CZ33" s="286" t="s">
        <v>831</v>
      </c>
      <c r="DA33" s="283">
        <v>0</v>
      </c>
      <c r="DB33" s="286" t="s">
        <v>831</v>
      </c>
      <c r="DC33" s="286" t="s">
        <v>831</v>
      </c>
      <c r="DD33" s="286" t="s">
        <v>831</v>
      </c>
      <c r="DE33" s="286" t="s">
        <v>831</v>
      </c>
      <c r="DF33" s="286" t="s">
        <v>831</v>
      </c>
      <c r="DG33" s="286" t="s">
        <v>831</v>
      </c>
      <c r="DH33" s="286" t="s">
        <v>831</v>
      </c>
      <c r="DI33" s="283">
        <v>0</v>
      </c>
      <c r="DJ33" s="283">
        <f t="shared" si="12"/>
        <v>0</v>
      </c>
      <c r="DK33" s="286" t="s">
        <v>831</v>
      </c>
      <c r="DL33" s="286" t="s">
        <v>831</v>
      </c>
      <c r="DM33" s="286" t="s">
        <v>831</v>
      </c>
      <c r="DN33" s="286" t="s">
        <v>831</v>
      </c>
      <c r="DO33" s="286" t="s">
        <v>831</v>
      </c>
      <c r="DP33" s="286" t="s">
        <v>831</v>
      </c>
      <c r="DQ33" s="286" t="s">
        <v>831</v>
      </c>
      <c r="DR33" s="286" t="s">
        <v>831</v>
      </c>
      <c r="DS33" s="286" t="s">
        <v>831</v>
      </c>
      <c r="DT33" s="286" t="s">
        <v>831</v>
      </c>
      <c r="DU33" s="286" t="s">
        <v>831</v>
      </c>
      <c r="DV33" s="283">
        <v>0</v>
      </c>
      <c r="DW33" s="286" t="s">
        <v>831</v>
      </c>
      <c r="DX33" s="286" t="s">
        <v>831</v>
      </c>
      <c r="DY33" s="286" t="s">
        <v>831</v>
      </c>
      <c r="DZ33" s="283">
        <v>0</v>
      </c>
      <c r="EA33" s="286" t="s">
        <v>831</v>
      </c>
      <c r="EB33" s="286" t="s">
        <v>831</v>
      </c>
      <c r="EC33" s="286" t="s">
        <v>831</v>
      </c>
      <c r="ED33" s="286" t="s">
        <v>831</v>
      </c>
      <c r="EE33" s="283">
        <v>0</v>
      </c>
      <c r="EF33" s="283">
        <f t="shared" si="14"/>
        <v>0</v>
      </c>
      <c r="EG33" s="283">
        <v>0</v>
      </c>
      <c r="EH33" s="286" t="s">
        <v>831</v>
      </c>
      <c r="EI33" s="286" t="s">
        <v>831</v>
      </c>
      <c r="EJ33" s="283">
        <v>0</v>
      </c>
      <c r="EK33" s="286" t="s">
        <v>831</v>
      </c>
      <c r="EL33" s="286" t="s">
        <v>831</v>
      </c>
      <c r="EM33" s="286" t="s">
        <v>831</v>
      </c>
      <c r="EN33" s="283">
        <v>0</v>
      </c>
      <c r="EO33" s="283">
        <v>0</v>
      </c>
      <c r="EP33" s="283">
        <v>0</v>
      </c>
      <c r="EQ33" s="286" t="s">
        <v>831</v>
      </c>
      <c r="ER33" s="286" t="s">
        <v>831</v>
      </c>
      <c r="ES33" s="286" t="s">
        <v>831</v>
      </c>
      <c r="ET33" s="286" t="s">
        <v>831</v>
      </c>
      <c r="EU33" s="283">
        <v>0</v>
      </c>
      <c r="EV33" s="283">
        <v>0</v>
      </c>
      <c r="EW33" s="286" t="s">
        <v>831</v>
      </c>
      <c r="EX33" s="286" t="s">
        <v>831</v>
      </c>
      <c r="EY33" s="286" t="s">
        <v>831</v>
      </c>
      <c r="EZ33" s="283">
        <v>0</v>
      </c>
      <c r="FA33" s="283">
        <v>0</v>
      </c>
      <c r="FB33" s="283">
        <f t="shared" si="16"/>
        <v>941</v>
      </c>
      <c r="FC33" s="283">
        <v>0</v>
      </c>
      <c r="FD33" s="283">
        <v>0</v>
      </c>
      <c r="FE33" s="283">
        <v>0</v>
      </c>
      <c r="FF33" s="283">
        <v>123</v>
      </c>
      <c r="FG33" s="283">
        <v>102</v>
      </c>
      <c r="FH33" s="283">
        <v>139</v>
      </c>
      <c r="FI33" s="283">
        <v>0</v>
      </c>
      <c r="FJ33" s="283">
        <v>343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831</v>
      </c>
      <c r="FQ33" s="286" t="s">
        <v>831</v>
      </c>
      <c r="FR33" s="286" t="s">
        <v>831</v>
      </c>
      <c r="FS33" s="283">
        <v>0</v>
      </c>
      <c r="FT33" s="283">
        <v>0</v>
      </c>
      <c r="FU33" s="283">
        <v>0</v>
      </c>
      <c r="FV33" s="283">
        <v>0</v>
      </c>
      <c r="FW33" s="283">
        <v>234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651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350</v>
      </c>
      <c r="I34" s="283">
        <f t="shared" si="23"/>
        <v>213</v>
      </c>
      <c r="J34" s="283">
        <f t="shared" si="24"/>
        <v>88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185</v>
      </c>
      <c r="AA34" s="283">
        <v>0</v>
      </c>
      <c r="AB34" s="283">
        <v>0</v>
      </c>
      <c r="AC34" s="283">
        <v>0</v>
      </c>
      <c r="AD34" s="283">
        <v>185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831</v>
      </c>
      <c r="AM34" s="286" t="s">
        <v>831</v>
      </c>
      <c r="AN34" s="283">
        <v>0</v>
      </c>
      <c r="AO34" s="286" t="s">
        <v>831</v>
      </c>
      <c r="AP34" s="286" t="s">
        <v>831</v>
      </c>
      <c r="AQ34" s="283">
        <v>0</v>
      </c>
      <c r="AR34" s="286" t="s">
        <v>831</v>
      </c>
      <c r="AS34" s="283">
        <v>0</v>
      </c>
      <c r="AT34" s="286" t="s">
        <v>831</v>
      </c>
      <c r="AU34" s="283">
        <v>0</v>
      </c>
      <c r="AV34" s="283">
        <f t="shared" si="6"/>
        <v>102</v>
      </c>
      <c r="AW34" s="283">
        <v>0</v>
      </c>
      <c r="AX34" s="283">
        <v>0</v>
      </c>
      <c r="AY34" s="283">
        <v>0</v>
      </c>
      <c r="AZ34" s="283">
        <v>102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831</v>
      </c>
      <c r="BI34" s="286" t="s">
        <v>831</v>
      </c>
      <c r="BJ34" s="286" t="s">
        <v>831</v>
      </c>
      <c r="BK34" s="286" t="s">
        <v>831</v>
      </c>
      <c r="BL34" s="286" t="s">
        <v>831</v>
      </c>
      <c r="BM34" s="286" t="s">
        <v>831</v>
      </c>
      <c r="BN34" s="286" t="s">
        <v>831</v>
      </c>
      <c r="BO34" s="286" t="s">
        <v>831</v>
      </c>
      <c r="BP34" s="286" t="s">
        <v>831</v>
      </c>
      <c r="BQ34" s="283">
        <v>0</v>
      </c>
      <c r="BR34" s="283">
        <f t="shared" si="8"/>
        <v>0</v>
      </c>
      <c r="BS34" s="286" t="s">
        <v>831</v>
      </c>
      <c r="BT34" s="286" t="s">
        <v>831</v>
      </c>
      <c r="BU34" s="286" t="s">
        <v>831</v>
      </c>
      <c r="BV34" s="286" t="s">
        <v>831</v>
      </c>
      <c r="BW34" s="286" t="s">
        <v>831</v>
      </c>
      <c r="BX34" s="286" t="s">
        <v>831</v>
      </c>
      <c r="BY34" s="286" t="s">
        <v>831</v>
      </c>
      <c r="BZ34" s="286" t="s">
        <v>831</v>
      </c>
      <c r="CA34" s="286" t="s">
        <v>831</v>
      </c>
      <c r="CB34" s="286" t="s">
        <v>831</v>
      </c>
      <c r="CC34" s="286" t="s">
        <v>831</v>
      </c>
      <c r="CD34" s="283">
        <v>0</v>
      </c>
      <c r="CE34" s="286" t="s">
        <v>831</v>
      </c>
      <c r="CF34" s="286" t="s">
        <v>831</v>
      </c>
      <c r="CG34" s="286" t="s">
        <v>831</v>
      </c>
      <c r="CH34" s="286" t="s">
        <v>831</v>
      </c>
      <c r="CI34" s="286" t="s">
        <v>831</v>
      </c>
      <c r="CJ34" s="286" t="s">
        <v>831</v>
      </c>
      <c r="CK34" s="286" t="s">
        <v>831</v>
      </c>
      <c r="CL34" s="286" t="s">
        <v>831</v>
      </c>
      <c r="CM34" s="283">
        <v>0</v>
      </c>
      <c r="CN34" s="283">
        <f t="shared" si="10"/>
        <v>0</v>
      </c>
      <c r="CO34" s="286" t="s">
        <v>831</v>
      </c>
      <c r="CP34" s="286" t="s">
        <v>831</v>
      </c>
      <c r="CQ34" s="286" t="s">
        <v>831</v>
      </c>
      <c r="CR34" s="286" t="s">
        <v>831</v>
      </c>
      <c r="CS34" s="286" t="s">
        <v>831</v>
      </c>
      <c r="CT34" s="286" t="s">
        <v>831</v>
      </c>
      <c r="CU34" s="286" t="s">
        <v>831</v>
      </c>
      <c r="CV34" s="286" t="s">
        <v>831</v>
      </c>
      <c r="CW34" s="286" t="s">
        <v>831</v>
      </c>
      <c r="CX34" s="286" t="s">
        <v>831</v>
      </c>
      <c r="CY34" s="286" t="s">
        <v>831</v>
      </c>
      <c r="CZ34" s="286" t="s">
        <v>831</v>
      </c>
      <c r="DA34" s="283">
        <v>0</v>
      </c>
      <c r="DB34" s="286" t="s">
        <v>831</v>
      </c>
      <c r="DC34" s="286" t="s">
        <v>831</v>
      </c>
      <c r="DD34" s="286" t="s">
        <v>831</v>
      </c>
      <c r="DE34" s="286" t="s">
        <v>831</v>
      </c>
      <c r="DF34" s="286" t="s">
        <v>831</v>
      </c>
      <c r="DG34" s="286" t="s">
        <v>831</v>
      </c>
      <c r="DH34" s="286" t="s">
        <v>831</v>
      </c>
      <c r="DI34" s="283">
        <v>0</v>
      </c>
      <c r="DJ34" s="283">
        <f t="shared" si="12"/>
        <v>0</v>
      </c>
      <c r="DK34" s="286" t="s">
        <v>831</v>
      </c>
      <c r="DL34" s="286" t="s">
        <v>831</v>
      </c>
      <c r="DM34" s="286" t="s">
        <v>831</v>
      </c>
      <c r="DN34" s="286" t="s">
        <v>831</v>
      </c>
      <c r="DO34" s="286" t="s">
        <v>831</v>
      </c>
      <c r="DP34" s="286" t="s">
        <v>831</v>
      </c>
      <c r="DQ34" s="286" t="s">
        <v>831</v>
      </c>
      <c r="DR34" s="286" t="s">
        <v>831</v>
      </c>
      <c r="DS34" s="286" t="s">
        <v>831</v>
      </c>
      <c r="DT34" s="286" t="s">
        <v>831</v>
      </c>
      <c r="DU34" s="286" t="s">
        <v>831</v>
      </c>
      <c r="DV34" s="283">
        <v>0</v>
      </c>
      <c r="DW34" s="286" t="s">
        <v>831</v>
      </c>
      <c r="DX34" s="286" t="s">
        <v>831</v>
      </c>
      <c r="DY34" s="286" t="s">
        <v>831</v>
      </c>
      <c r="DZ34" s="283">
        <v>0</v>
      </c>
      <c r="EA34" s="286" t="s">
        <v>831</v>
      </c>
      <c r="EB34" s="286" t="s">
        <v>831</v>
      </c>
      <c r="EC34" s="286" t="s">
        <v>831</v>
      </c>
      <c r="ED34" s="286" t="s">
        <v>831</v>
      </c>
      <c r="EE34" s="283">
        <v>0</v>
      </c>
      <c r="EF34" s="283">
        <f t="shared" si="14"/>
        <v>0</v>
      </c>
      <c r="EG34" s="283">
        <v>0</v>
      </c>
      <c r="EH34" s="286" t="s">
        <v>831</v>
      </c>
      <c r="EI34" s="286" t="s">
        <v>831</v>
      </c>
      <c r="EJ34" s="283">
        <v>0</v>
      </c>
      <c r="EK34" s="286" t="s">
        <v>831</v>
      </c>
      <c r="EL34" s="286" t="s">
        <v>831</v>
      </c>
      <c r="EM34" s="286" t="s">
        <v>831</v>
      </c>
      <c r="EN34" s="283">
        <v>0</v>
      </c>
      <c r="EO34" s="283">
        <v>0</v>
      </c>
      <c r="EP34" s="283">
        <v>0</v>
      </c>
      <c r="EQ34" s="286" t="s">
        <v>831</v>
      </c>
      <c r="ER34" s="286" t="s">
        <v>831</v>
      </c>
      <c r="ES34" s="286" t="s">
        <v>831</v>
      </c>
      <c r="ET34" s="286" t="s">
        <v>831</v>
      </c>
      <c r="EU34" s="283">
        <v>0</v>
      </c>
      <c r="EV34" s="283">
        <v>0</v>
      </c>
      <c r="EW34" s="286" t="s">
        <v>831</v>
      </c>
      <c r="EX34" s="286" t="s">
        <v>831</v>
      </c>
      <c r="EY34" s="286" t="s">
        <v>831</v>
      </c>
      <c r="EZ34" s="283">
        <v>0</v>
      </c>
      <c r="FA34" s="283">
        <v>0</v>
      </c>
      <c r="FB34" s="283">
        <f t="shared" si="16"/>
        <v>364</v>
      </c>
      <c r="FC34" s="283">
        <v>0</v>
      </c>
      <c r="FD34" s="283">
        <v>0</v>
      </c>
      <c r="FE34" s="283">
        <v>0</v>
      </c>
      <c r="FF34" s="283">
        <v>63</v>
      </c>
      <c r="FG34" s="283">
        <v>213</v>
      </c>
      <c r="FH34" s="283">
        <v>88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831</v>
      </c>
      <c r="FQ34" s="286" t="s">
        <v>831</v>
      </c>
      <c r="FR34" s="286" t="s">
        <v>831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7252</v>
      </c>
      <c r="E35" s="283">
        <f t="shared" si="19"/>
        <v>3</v>
      </c>
      <c r="F35" s="283">
        <f t="shared" si="20"/>
        <v>0</v>
      </c>
      <c r="G35" s="283">
        <f t="shared" si="21"/>
        <v>0</v>
      </c>
      <c r="H35" s="283">
        <f t="shared" si="22"/>
        <v>1699</v>
      </c>
      <c r="I35" s="283">
        <f t="shared" si="23"/>
        <v>1965</v>
      </c>
      <c r="J35" s="283">
        <f t="shared" si="24"/>
        <v>1043</v>
      </c>
      <c r="K35" s="283">
        <f t="shared" si="25"/>
        <v>0</v>
      </c>
      <c r="L35" s="283">
        <f t="shared" si="26"/>
        <v>2542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0</v>
      </c>
      <c r="Z35" s="283">
        <f t="shared" si="4"/>
        <v>28</v>
      </c>
      <c r="AA35" s="283">
        <v>3</v>
      </c>
      <c r="AB35" s="283">
        <v>0</v>
      </c>
      <c r="AC35" s="283">
        <v>0</v>
      </c>
      <c r="AD35" s="283">
        <v>25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831</v>
      </c>
      <c r="AM35" s="286" t="s">
        <v>831</v>
      </c>
      <c r="AN35" s="283">
        <v>0</v>
      </c>
      <c r="AO35" s="286" t="s">
        <v>831</v>
      </c>
      <c r="AP35" s="286" t="s">
        <v>831</v>
      </c>
      <c r="AQ35" s="283">
        <v>0</v>
      </c>
      <c r="AR35" s="286" t="s">
        <v>831</v>
      </c>
      <c r="AS35" s="283">
        <v>0</v>
      </c>
      <c r="AT35" s="286" t="s">
        <v>831</v>
      </c>
      <c r="AU35" s="283">
        <v>0</v>
      </c>
      <c r="AV35" s="283">
        <f t="shared" si="6"/>
        <v>1060</v>
      </c>
      <c r="AW35" s="283">
        <v>0</v>
      </c>
      <c r="AX35" s="283">
        <v>0</v>
      </c>
      <c r="AY35" s="283">
        <v>0</v>
      </c>
      <c r="AZ35" s="283">
        <v>1060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831</v>
      </c>
      <c r="BI35" s="286" t="s">
        <v>831</v>
      </c>
      <c r="BJ35" s="286" t="s">
        <v>831</v>
      </c>
      <c r="BK35" s="286" t="s">
        <v>831</v>
      </c>
      <c r="BL35" s="286" t="s">
        <v>831</v>
      </c>
      <c r="BM35" s="286" t="s">
        <v>831</v>
      </c>
      <c r="BN35" s="286" t="s">
        <v>831</v>
      </c>
      <c r="BO35" s="286" t="s">
        <v>831</v>
      </c>
      <c r="BP35" s="286" t="s">
        <v>831</v>
      </c>
      <c r="BQ35" s="283">
        <v>0</v>
      </c>
      <c r="BR35" s="283">
        <f t="shared" si="8"/>
        <v>0</v>
      </c>
      <c r="BS35" s="286" t="s">
        <v>831</v>
      </c>
      <c r="BT35" s="286" t="s">
        <v>831</v>
      </c>
      <c r="BU35" s="286" t="s">
        <v>831</v>
      </c>
      <c r="BV35" s="286" t="s">
        <v>831</v>
      </c>
      <c r="BW35" s="286" t="s">
        <v>831</v>
      </c>
      <c r="BX35" s="286" t="s">
        <v>831</v>
      </c>
      <c r="BY35" s="286" t="s">
        <v>831</v>
      </c>
      <c r="BZ35" s="286" t="s">
        <v>831</v>
      </c>
      <c r="CA35" s="286" t="s">
        <v>831</v>
      </c>
      <c r="CB35" s="286" t="s">
        <v>831</v>
      </c>
      <c r="CC35" s="286" t="s">
        <v>831</v>
      </c>
      <c r="CD35" s="283">
        <v>0</v>
      </c>
      <c r="CE35" s="286" t="s">
        <v>831</v>
      </c>
      <c r="CF35" s="286" t="s">
        <v>831</v>
      </c>
      <c r="CG35" s="286" t="s">
        <v>831</v>
      </c>
      <c r="CH35" s="286" t="s">
        <v>831</v>
      </c>
      <c r="CI35" s="286" t="s">
        <v>831</v>
      </c>
      <c r="CJ35" s="286" t="s">
        <v>831</v>
      </c>
      <c r="CK35" s="286" t="s">
        <v>831</v>
      </c>
      <c r="CL35" s="286" t="s">
        <v>831</v>
      </c>
      <c r="CM35" s="283">
        <v>0</v>
      </c>
      <c r="CN35" s="283">
        <f t="shared" si="10"/>
        <v>0</v>
      </c>
      <c r="CO35" s="286" t="s">
        <v>831</v>
      </c>
      <c r="CP35" s="286" t="s">
        <v>831</v>
      </c>
      <c r="CQ35" s="286" t="s">
        <v>831</v>
      </c>
      <c r="CR35" s="286" t="s">
        <v>831</v>
      </c>
      <c r="CS35" s="286" t="s">
        <v>831</v>
      </c>
      <c r="CT35" s="286" t="s">
        <v>831</v>
      </c>
      <c r="CU35" s="286" t="s">
        <v>831</v>
      </c>
      <c r="CV35" s="286" t="s">
        <v>831</v>
      </c>
      <c r="CW35" s="286" t="s">
        <v>831</v>
      </c>
      <c r="CX35" s="286" t="s">
        <v>831</v>
      </c>
      <c r="CY35" s="286" t="s">
        <v>831</v>
      </c>
      <c r="CZ35" s="286" t="s">
        <v>831</v>
      </c>
      <c r="DA35" s="283">
        <v>0</v>
      </c>
      <c r="DB35" s="286" t="s">
        <v>831</v>
      </c>
      <c r="DC35" s="286" t="s">
        <v>831</v>
      </c>
      <c r="DD35" s="286" t="s">
        <v>831</v>
      </c>
      <c r="DE35" s="286" t="s">
        <v>831</v>
      </c>
      <c r="DF35" s="286" t="s">
        <v>831</v>
      </c>
      <c r="DG35" s="286" t="s">
        <v>831</v>
      </c>
      <c r="DH35" s="286" t="s">
        <v>831</v>
      </c>
      <c r="DI35" s="283">
        <v>0</v>
      </c>
      <c r="DJ35" s="283">
        <f t="shared" si="12"/>
        <v>0</v>
      </c>
      <c r="DK35" s="286" t="s">
        <v>831</v>
      </c>
      <c r="DL35" s="286" t="s">
        <v>831</v>
      </c>
      <c r="DM35" s="286" t="s">
        <v>831</v>
      </c>
      <c r="DN35" s="286" t="s">
        <v>831</v>
      </c>
      <c r="DO35" s="286" t="s">
        <v>831</v>
      </c>
      <c r="DP35" s="286" t="s">
        <v>831</v>
      </c>
      <c r="DQ35" s="286" t="s">
        <v>831</v>
      </c>
      <c r="DR35" s="286" t="s">
        <v>831</v>
      </c>
      <c r="DS35" s="286" t="s">
        <v>831</v>
      </c>
      <c r="DT35" s="286" t="s">
        <v>831</v>
      </c>
      <c r="DU35" s="286" t="s">
        <v>831</v>
      </c>
      <c r="DV35" s="283">
        <v>0</v>
      </c>
      <c r="DW35" s="286" t="s">
        <v>831</v>
      </c>
      <c r="DX35" s="286" t="s">
        <v>831</v>
      </c>
      <c r="DY35" s="286" t="s">
        <v>831</v>
      </c>
      <c r="DZ35" s="283">
        <v>0</v>
      </c>
      <c r="EA35" s="286" t="s">
        <v>831</v>
      </c>
      <c r="EB35" s="286" t="s">
        <v>831</v>
      </c>
      <c r="EC35" s="286" t="s">
        <v>831</v>
      </c>
      <c r="ED35" s="286" t="s">
        <v>831</v>
      </c>
      <c r="EE35" s="283">
        <v>0</v>
      </c>
      <c r="EF35" s="283">
        <f t="shared" si="14"/>
        <v>0</v>
      </c>
      <c r="EG35" s="283">
        <v>0</v>
      </c>
      <c r="EH35" s="286" t="s">
        <v>831</v>
      </c>
      <c r="EI35" s="286" t="s">
        <v>831</v>
      </c>
      <c r="EJ35" s="283">
        <v>0</v>
      </c>
      <c r="EK35" s="286" t="s">
        <v>831</v>
      </c>
      <c r="EL35" s="286" t="s">
        <v>831</v>
      </c>
      <c r="EM35" s="286" t="s">
        <v>831</v>
      </c>
      <c r="EN35" s="283">
        <v>0</v>
      </c>
      <c r="EO35" s="283">
        <v>0</v>
      </c>
      <c r="EP35" s="283">
        <v>0</v>
      </c>
      <c r="EQ35" s="286" t="s">
        <v>831</v>
      </c>
      <c r="ER35" s="286" t="s">
        <v>831</v>
      </c>
      <c r="ES35" s="286" t="s">
        <v>831</v>
      </c>
      <c r="ET35" s="286" t="s">
        <v>831</v>
      </c>
      <c r="EU35" s="283">
        <v>0</v>
      </c>
      <c r="EV35" s="283">
        <v>0</v>
      </c>
      <c r="EW35" s="286" t="s">
        <v>831</v>
      </c>
      <c r="EX35" s="286" t="s">
        <v>831</v>
      </c>
      <c r="EY35" s="286" t="s">
        <v>831</v>
      </c>
      <c r="EZ35" s="283">
        <v>0</v>
      </c>
      <c r="FA35" s="283">
        <v>0</v>
      </c>
      <c r="FB35" s="283">
        <f t="shared" si="16"/>
        <v>6164</v>
      </c>
      <c r="FC35" s="283">
        <v>0</v>
      </c>
      <c r="FD35" s="283">
        <v>0</v>
      </c>
      <c r="FE35" s="283">
        <v>0</v>
      </c>
      <c r="FF35" s="283">
        <v>614</v>
      </c>
      <c r="FG35" s="283">
        <v>1965</v>
      </c>
      <c r="FH35" s="283">
        <v>1043</v>
      </c>
      <c r="FI35" s="283">
        <v>0</v>
      </c>
      <c r="FJ35" s="283">
        <v>2542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831</v>
      </c>
      <c r="FQ35" s="286" t="s">
        <v>831</v>
      </c>
      <c r="FR35" s="286" t="s">
        <v>831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1089</v>
      </c>
      <c r="E36" s="283">
        <f t="shared" si="19"/>
        <v>9</v>
      </c>
      <c r="F36" s="283">
        <f t="shared" si="20"/>
        <v>0</v>
      </c>
      <c r="G36" s="283">
        <f t="shared" si="21"/>
        <v>0</v>
      </c>
      <c r="H36" s="283">
        <f t="shared" si="22"/>
        <v>327</v>
      </c>
      <c r="I36" s="283">
        <f t="shared" si="23"/>
        <v>236</v>
      </c>
      <c r="J36" s="283">
        <f t="shared" si="24"/>
        <v>116</v>
      </c>
      <c r="K36" s="283">
        <f t="shared" si="25"/>
        <v>0</v>
      </c>
      <c r="L36" s="283">
        <f t="shared" si="26"/>
        <v>392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9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831</v>
      </c>
      <c r="AM36" s="286" t="s">
        <v>831</v>
      </c>
      <c r="AN36" s="283">
        <v>0</v>
      </c>
      <c r="AO36" s="286" t="s">
        <v>831</v>
      </c>
      <c r="AP36" s="286" t="s">
        <v>831</v>
      </c>
      <c r="AQ36" s="283">
        <v>0</v>
      </c>
      <c r="AR36" s="286" t="s">
        <v>831</v>
      </c>
      <c r="AS36" s="283">
        <v>0</v>
      </c>
      <c r="AT36" s="286" t="s">
        <v>831</v>
      </c>
      <c r="AU36" s="283">
        <v>0</v>
      </c>
      <c r="AV36" s="283">
        <f t="shared" si="6"/>
        <v>230</v>
      </c>
      <c r="AW36" s="283">
        <v>0</v>
      </c>
      <c r="AX36" s="283">
        <v>0</v>
      </c>
      <c r="AY36" s="283">
        <v>0</v>
      </c>
      <c r="AZ36" s="283">
        <v>230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831</v>
      </c>
      <c r="BI36" s="286" t="s">
        <v>831</v>
      </c>
      <c r="BJ36" s="286" t="s">
        <v>831</v>
      </c>
      <c r="BK36" s="286" t="s">
        <v>831</v>
      </c>
      <c r="BL36" s="286" t="s">
        <v>831</v>
      </c>
      <c r="BM36" s="286" t="s">
        <v>831</v>
      </c>
      <c r="BN36" s="286" t="s">
        <v>831</v>
      </c>
      <c r="BO36" s="286" t="s">
        <v>831</v>
      </c>
      <c r="BP36" s="286" t="s">
        <v>831</v>
      </c>
      <c r="BQ36" s="283">
        <v>0</v>
      </c>
      <c r="BR36" s="283">
        <f t="shared" si="8"/>
        <v>0</v>
      </c>
      <c r="BS36" s="286" t="s">
        <v>831</v>
      </c>
      <c r="BT36" s="286" t="s">
        <v>831</v>
      </c>
      <c r="BU36" s="286" t="s">
        <v>831</v>
      </c>
      <c r="BV36" s="286" t="s">
        <v>831</v>
      </c>
      <c r="BW36" s="286" t="s">
        <v>831</v>
      </c>
      <c r="BX36" s="286" t="s">
        <v>831</v>
      </c>
      <c r="BY36" s="286" t="s">
        <v>831</v>
      </c>
      <c r="BZ36" s="286" t="s">
        <v>831</v>
      </c>
      <c r="CA36" s="286" t="s">
        <v>831</v>
      </c>
      <c r="CB36" s="286" t="s">
        <v>831</v>
      </c>
      <c r="CC36" s="286" t="s">
        <v>831</v>
      </c>
      <c r="CD36" s="283">
        <v>0</v>
      </c>
      <c r="CE36" s="286" t="s">
        <v>831</v>
      </c>
      <c r="CF36" s="286" t="s">
        <v>831</v>
      </c>
      <c r="CG36" s="286" t="s">
        <v>831</v>
      </c>
      <c r="CH36" s="286" t="s">
        <v>831</v>
      </c>
      <c r="CI36" s="286" t="s">
        <v>831</v>
      </c>
      <c r="CJ36" s="286" t="s">
        <v>831</v>
      </c>
      <c r="CK36" s="286" t="s">
        <v>831</v>
      </c>
      <c r="CL36" s="286" t="s">
        <v>831</v>
      </c>
      <c r="CM36" s="283">
        <v>0</v>
      </c>
      <c r="CN36" s="283">
        <f t="shared" si="10"/>
        <v>0</v>
      </c>
      <c r="CO36" s="286" t="s">
        <v>831</v>
      </c>
      <c r="CP36" s="286" t="s">
        <v>831</v>
      </c>
      <c r="CQ36" s="286" t="s">
        <v>831</v>
      </c>
      <c r="CR36" s="286" t="s">
        <v>831</v>
      </c>
      <c r="CS36" s="286" t="s">
        <v>831</v>
      </c>
      <c r="CT36" s="286" t="s">
        <v>831</v>
      </c>
      <c r="CU36" s="286" t="s">
        <v>831</v>
      </c>
      <c r="CV36" s="286" t="s">
        <v>831</v>
      </c>
      <c r="CW36" s="286" t="s">
        <v>831</v>
      </c>
      <c r="CX36" s="286" t="s">
        <v>831</v>
      </c>
      <c r="CY36" s="286" t="s">
        <v>831</v>
      </c>
      <c r="CZ36" s="286" t="s">
        <v>831</v>
      </c>
      <c r="DA36" s="283">
        <v>0</v>
      </c>
      <c r="DB36" s="286" t="s">
        <v>831</v>
      </c>
      <c r="DC36" s="286" t="s">
        <v>831</v>
      </c>
      <c r="DD36" s="286" t="s">
        <v>831</v>
      </c>
      <c r="DE36" s="286" t="s">
        <v>831</v>
      </c>
      <c r="DF36" s="286" t="s">
        <v>831</v>
      </c>
      <c r="DG36" s="286" t="s">
        <v>831</v>
      </c>
      <c r="DH36" s="286" t="s">
        <v>831</v>
      </c>
      <c r="DI36" s="283">
        <v>0</v>
      </c>
      <c r="DJ36" s="283">
        <f t="shared" si="12"/>
        <v>0</v>
      </c>
      <c r="DK36" s="286" t="s">
        <v>831</v>
      </c>
      <c r="DL36" s="286" t="s">
        <v>831</v>
      </c>
      <c r="DM36" s="286" t="s">
        <v>831</v>
      </c>
      <c r="DN36" s="286" t="s">
        <v>831</v>
      </c>
      <c r="DO36" s="286" t="s">
        <v>831</v>
      </c>
      <c r="DP36" s="286" t="s">
        <v>831</v>
      </c>
      <c r="DQ36" s="286" t="s">
        <v>831</v>
      </c>
      <c r="DR36" s="286" t="s">
        <v>831</v>
      </c>
      <c r="DS36" s="286" t="s">
        <v>831</v>
      </c>
      <c r="DT36" s="286" t="s">
        <v>831</v>
      </c>
      <c r="DU36" s="286" t="s">
        <v>831</v>
      </c>
      <c r="DV36" s="283">
        <v>0</v>
      </c>
      <c r="DW36" s="286" t="s">
        <v>831</v>
      </c>
      <c r="DX36" s="286" t="s">
        <v>831</v>
      </c>
      <c r="DY36" s="286" t="s">
        <v>831</v>
      </c>
      <c r="DZ36" s="283">
        <v>0</v>
      </c>
      <c r="EA36" s="286" t="s">
        <v>831</v>
      </c>
      <c r="EB36" s="286" t="s">
        <v>831</v>
      </c>
      <c r="EC36" s="286" t="s">
        <v>831</v>
      </c>
      <c r="ED36" s="286" t="s">
        <v>831</v>
      </c>
      <c r="EE36" s="283">
        <v>0</v>
      </c>
      <c r="EF36" s="283">
        <f t="shared" si="14"/>
        <v>0</v>
      </c>
      <c r="EG36" s="283">
        <v>0</v>
      </c>
      <c r="EH36" s="286" t="s">
        <v>831</v>
      </c>
      <c r="EI36" s="286" t="s">
        <v>831</v>
      </c>
      <c r="EJ36" s="283">
        <v>0</v>
      </c>
      <c r="EK36" s="286" t="s">
        <v>831</v>
      </c>
      <c r="EL36" s="286" t="s">
        <v>831</v>
      </c>
      <c r="EM36" s="286" t="s">
        <v>831</v>
      </c>
      <c r="EN36" s="283">
        <v>0</v>
      </c>
      <c r="EO36" s="283">
        <v>0</v>
      </c>
      <c r="EP36" s="283">
        <v>0</v>
      </c>
      <c r="EQ36" s="286" t="s">
        <v>831</v>
      </c>
      <c r="ER36" s="286" t="s">
        <v>831</v>
      </c>
      <c r="ES36" s="286" t="s">
        <v>831</v>
      </c>
      <c r="ET36" s="286" t="s">
        <v>831</v>
      </c>
      <c r="EU36" s="283">
        <v>0</v>
      </c>
      <c r="EV36" s="283">
        <v>0</v>
      </c>
      <c r="EW36" s="286" t="s">
        <v>831</v>
      </c>
      <c r="EX36" s="286" t="s">
        <v>831</v>
      </c>
      <c r="EY36" s="286" t="s">
        <v>831</v>
      </c>
      <c r="EZ36" s="283">
        <v>0</v>
      </c>
      <c r="FA36" s="283">
        <v>0</v>
      </c>
      <c r="FB36" s="283">
        <f t="shared" si="16"/>
        <v>859</v>
      </c>
      <c r="FC36" s="283">
        <v>9</v>
      </c>
      <c r="FD36" s="283">
        <v>0</v>
      </c>
      <c r="FE36" s="283">
        <v>0</v>
      </c>
      <c r="FF36" s="283">
        <v>97</v>
      </c>
      <c r="FG36" s="283">
        <v>236</v>
      </c>
      <c r="FH36" s="283">
        <v>116</v>
      </c>
      <c r="FI36" s="283">
        <v>0</v>
      </c>
      <c r="FJ36" s="283">
        <v>392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831</v>
      </c>
      <c r="FQ36" s="286" t="s">
        <v>831</v>
      </c>
      <c r="FR36" s="286" t="s">
        <v>831</v>
      </c>
      <c r="FS36" s="283">
        <v>0</v>
      </c>
      <c r="FT36" s="283">
        <v>0</v>
      </c>
      <c r="FU36" s="283">
        <v>0</v>
      </c>
      <c r="FV36" s="283">
        <v>0</v>
      </c>
      <c r="FW36" s="283">
        <v>9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948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196</v>
      </c>
      <c r="I37" s="283">
        <f t="shared" si="23"/>
        <v>162</v>
      </c>
      <c r="J37" s="283">
        <f t="shared" si="24"/>
        <v>31</v>
      </c>
      <c r="K37" s="283">
        <f t="shared" si="25"/>
        <v>0</v>
      </c>
      <c r="L37" s="283">
        <f t="shared" si="26"/>
        <v>544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15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831</v>
      </c>
      <c r="AM37" s="286" t="s">
        <v>831</v>
      </c>
      <c r="AN37" s="283">
        <v>0</v>
      </c>
      <c r="AO37" s="286" t="s">
        <v>831</v>
      </c>
      <c r="AP37" s="286" t="s">
        <v>831</v>
      </c>
      <c r="AQ37" s="283">
        <v>0</v>
      </c>
      <c r="AR37" s="286" t="s">
        <v>831</v>
      </c>
      <c r="AS37" s="283">
        <v>0</v>
      </c>
      <c r="AT37" s="286" t="s">
        <v>831</v>
      </c>
      <c r="AU37" s="283">
        <v>0</v>
      </c>
      <c r="AV37" s="283">
        <f t="shared" si="6"/>
        <v>373</v>
      </c>
      <c r="AW37" s="283">
        <v>0</v>
      </c>
      <c r="AX37" s="283">
        <v>0</v>
      </c>
      <c r="AY37" s="283">
        <v>0</v>
      </c>
      <c r="AZ37" s="283">
        <v>196</v>
      </c>
      <c r="BA37" s="283">
        <v>162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831</v>
      </c>
      <c r="BI37" s="286" t="s">
        <v>831</v>
      </c>
      <c r="BJ37" s="286" t="s">
        <v>831</v>
      </c>
      <c r="BK37" s="286" t="s">
        <v>831</v>
      </c>
      <c r="BL37" s="286" t="s">
        <v>831</v>
      </c>
      <c r="BM37" s="286" t="s">
        <v>831</v>
      </c>
      <c r="BN37" s="286" t="s">
        <v>831</v>
      </c>
      <c r="BO37" s="286" t="s">
        <v>831</v>
      </c>
      <c r="BP37" s="286" t="s">
        <v>831</v>
      </c>
      <c r="BQ37" s="283">
        <v>15</v>
      </c>
      <c r="BR37" s="283">
        <f t="shared" si="8"/>
        <v>0</v>
      </c>
      <c r="BS37" s="286" t="s">
        <v>831</v>
      </c>
      <c r="BT37" s="286" t="s">
        <v>831</v>
      </c>
      <c r="BU37" s="286" t="s">
        <v>831</v>
      </c>
      <c r="BV37" s="286" t="s">
        <v>831</v>
      </c>
      <c r="BW37" s="286" t="s">
        <v>831</v>
      </c>
      <c r="BX37" s="286" t="s">
        <v>831</v>
      </c>
      <c r="BY37" s="286" t="s">
        <v>831</v>
      </c>
      <c r="BZ37" s="286" t="s">
        <v>831</v>
      </c>
      <c r="CA37" s="286" t="s">
        <v>831</v>
      </c>
      <c r="CB37" s="286" t="s">
        <v>831</v>
      </c>
      <c r="CC37" s="286" t="s">
        <v>831</v>
      </c>
      <c r="CD37" s="283">
        <v>0</v>
      </c>
      <c r="CE37" s="286" t="s">
        <v>831</v>
      </c>
      <c r="CF37" s="286" t="s">
        <v>831</v>
      </c>
      <c r="CG37" s="286" t="s">
        <v>831</v>
      </c>
      <c r="CH37" s="286" t="s">
        <v>831</v>
      </c>
      <c r="CI37" s="286" t="s">
        <v>831</v>
      </c>
      <c r="CJ37" s="286" t="s">
        <v>831</v>
      </c>
      <c r="CK37" s="286" t="s">
        <v>831</v>
      </c>
      <c r="CL37" s="286" t="s">
        <v>831</v>
      </c>
      <c r="CM37" s="283">
        <v>0</v>
      </c>
      <c r="CN37" s="283">
        <f t="shared" si="10"/>
        <v>0</v>
      </c>
      <c r="CO37" s="286" t="s">
        <v>831</v>
      </c>
      <c r="CP37" s="286" t="s">
        <v>831</v>
      </c>
      <c r="CQ37" s="286" t="s">
        <v>831</v>
      </c>
      <c r="CR37" s="286" t="s">
        <v>831</v>
      </c>
      <c r="CS37" s="286" t="s">
        <v>831</v>
      </c>
      <c r="CT37" s="286" t="s">
        <v>831</v>
      </c>
      <c r="CU37" s="286" t="s">
        <v>831</v>
      </c>
      <c r="CV37" s="286" t="s">
        <v>831</v>
      </c>
      <c r="CW37" s="286" t="s">
        <v>831</v>
      </c>
      <c r="CX37" s="286" t="s">
        <v>831</v>
      </c>
      <c r="CY37" s="286" t="s">
        <v>831</v>
      </c>
      <c r="CZ37" s="286" t="s">
        <v>831</v>
      </c>
      <c r="DA37" s="283">
        <v>0</v>
      </c>
      <c r="DB37" s="286" t="s">
        <v>831</v>
      </c>
      <c r="DC37" s="286" t="s">
        <v>831</v>
      </c>
      <c r="DD37" s="286" t="s">
        <v>831</v>
      </c>
      <c r="DE37" s="286" t="s">
        <v>831</v>
      </c>
      <c r="DF37" s="286" t="s">
        <v>831</v>
      </c>
      <c r="DG37" s="286" t="s">
        <v>831</v>
      </c>
      <c r="DH37" s="286" t="s">
        <v>831</v>
      </c>
      <c r="DI37" s="283">
        <v>0</v>
      </c>
      <c r="DJ37" s="283">
        <f t="shared" si="12"/>
        <v>0</v>
      </c>
      <c r="DK37" s="286" t="s">
        <v>831</v>
      </c>
      <c r="DL37" s="286" t="s">
        <v>831</v>
      </c>
      <c r="DM37" s="286" t="s">
        <v>831</v>
      </c>
      <c r="DN37" s="286" t="s">
        <v>831</v>
      </c>
      <c r="DO37" s="286" t="s">
        <v>831</v>
      </c>
      <c r="DP37" s="286" t="s">
        <v>831</v>
      </c>
      <c r="DQ37" s="286" t="s">
        <v>831</v>
      </c>
      <c r="DR37" s="286" t="s">
        <v>831</v>
      </c>
      <c r="DS37" s="286" t="s">
        <v>831</v>
      </c>
      <c r="DT37" s="286" t="s">
        <v>831</v>
      </c>
      <c r="DU37" s="286" t="s">
        <v>831</v>
      </c>
      <c r="DV37" s="283">
        <v>0</v>
      </c>
      <c r="DW37" s="286" t="s">
        <v>831</v>
      </c>
      <c r="DX37" s="286" t="s">
        <v>831</v>
      </c>
      <c r="DY37" s="286" t="s">
        <v>831</v>
      </c>
      <c r="DZ37" s="283">
        <v>0</v>
      </c>
      <c r="EA37" s="286" t="s">
        <v>831</v>
      </c>
      <c r="EB37" s="286" t="s">
        <v>831</v>
      </c>
      <c r="EC37" s="286" t="s">
        <v>831</v>
      </c>
      <c r="ED37" s="286" t="s">
        <v>831</v>
      </c>
      <c r="EE37" s="283">
        <v>0</v>
      </c>
      <c r="EF37" s="283">
        <f t="shared" si="14"/>
        <v>0</v>
      </c>
      <c r="EG37" s="283">
        <v>0</v>
      </c>
      <c r="EH37" s="286" t="s">
        <v>831</v>
      </c>
      <c r="EI37" s="286" t="s">
        <v>831</v>
      </c>
      <c r="EJ37" s="283">
        <v>0</v>
      </c>
      <c r="EK37" s="286" t="s">
        <v>831</v>
      </c>
      <c r="EL37" s="286" t="s">
        <v>831</v>
      </c>
      <c r="EM37" s="286" t="s">
        <v>831</v>
      </c>
      <c r="EN37" s="283">
        <v>0</v>
      </c>
      <c r="EO37" s="283">
        <v>0</v>
      </c>
      <c r="EP37" s="283">
        <v>0</v>
      </c>
      <c r="EQ37" s="286" t="s">
        <v>831</v>
      </c>
      <c r="ER37" s="286" t="s">
        <v>831</v>
      </c>
      <c r="ES37" s="286" t="s">
        <v>831</v>
      </c>
      <c r="ET37" s="286" t="s">
        <v>831</v>
      </c>
      <c r="EU37" s="283">
        <v>0</v>
      </c>
      <c r="EV37" s="283">
        <v>0</v>
      </c>
      <c r="EW37" s="286" t="s">
        <v>831</v>
      </c>
      <c r="EX37" s="286" t="s">
        <v>831</v>
      </c>
      <c r="EY37" s="286" t="s">
        <v>831</v>
      </c>
      <c r="EZ37" s="283">
        <v>0</v>
      </c>
      <c r="FA37" s="283">
        <v>0</v>
      </c>
      <c r="FB37" s="283">
        <f t="shared" si="16"/>
        <v>575</v>
      </c>
      <c r="FC37" s="283">
        <v>0</v>
      </c>
      <c r="FD37" s="283">
        <v>0</v>
      </c>
      <c r="FE37" s="283">
        <v>0</v>
      </c>
      <c r="FF37" s="283">
        <v>0</v>
      </c>
      <c r="FG37" s="283">
        <v>0</v>
      </c>
      <c r="FH37" s="283">
        <v>31</v>
      </c>
      <c r="FI37" s="283">
        <v>0</v>
      </c>
      <c r="FJ37" s="283">
        <v>544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831</v>
      </c>
      <c r="FQ37" s="286" t="s">
        <v>831</v>
      </c>
      <c r="FR37" s="286" t="s">
        <v>831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1551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291</v>
      </c>
      <c r="I38" s="283">
        <f t="shared" si="23"/>
        <v>253</v>
      </c>
      <c r="J38" s="283">
        <f t="shared" si="24"/>
        <v>52</v>
      </c>
      <c r="K38" s="283">
        <f t="shared" si="25"/>
        <v>0</v>
      </c>
      <c r="L38" s="283">
        <f t="shared" si="26"/>
        <v>928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27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831</v>
      </c>
      <c r="AM38" s="286" t="s">
        <v>831</v>
      </c>
      <c r="AN38" s="283">
        <v>0</v>
      </c>
      <c r="AO38" s="286" t="s">
        <v>831</v>
      </c>
      <c r="AP38" s="286" t="s">
        <v>831</v>
      </c>
      <c r="AQ38" s="283">
        <v>0</v>
      </c>
      <c r="AR38" s="286" t="s">
        <v>831</v>
      </c>
      <c r="AS38" s="283">
        <v>0</v>
      </c>
      <c r="AT38" s="286" t="s">
        <v>831</v>
      </c>
      <c r="AU38" s="283">
        <v>0</v>
      </c>
      <c r="AV38" s="283">
        <f t="shared" si="6"/>
        <v>186</v>
      </c>
      <c r="AW38" s="283">
        <v>0</v>
      </c>
      <c r="AX38" s="283">
        <v>0</v>
      </c>
      <c r="AY38" s="283">
        <v>0</v>
      </c>
      <c r="AZ38" s="283">
        <v>186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831</v>
      </c>
      <c r="BI38" s="286" t="s">
        <v>831</v>
      </c>
      <c r="BJ38" s="286" t="s">
        <v>831</v>
      </c>
      <c r="BK38" s="286" t="s">
        <v>831</v>
      </c>
      <c r="BL38" s="286" t="s">
        <v>831</v>
      </c>
      <c r="BM38" s="286" t="s">
        <v>831</v>
      </c>
      <c r="BN38" s="286" t="s">
        <v>831</v>
      </c>
      <c r="BO38" s="286" t="s">
        <v>831</v>
      </c>
      <c r="BP38" s="286" t="s">
        <v>831</v>
      </c>
      <c r="BQ38" s="283">
        <v>0</v>
      </c>
      <c r="BR38" s="283">
        <f t="shared" si="8"/>
        <v>0</v>
      </c>
      <c r="BS38" s="286" t="s">
        <v>831</v>
      </c>
      <c r="BT38" s="286" t="s">
        <v>831</v>
      </c>
      <c r="BU38" s="286" t="s">
        <v>831</v>
      </c>
      <c r="BV38" s="286" t="s">
        <v>831</v>
      </c>
      <c r="BW38" s="286" t="s">
        <v>831</v>
      </c>
      <c r="BX38" s="286" t="s">
        <v>831</v>
      </c>
      <c r="BY38" s="286" t="s">
        <v>831</v>
      </c>
      <c r="BZ38" s="286" t="s">
        <v>831</v>
      </c>
      <c r="CA38" s="286" t="s">
        <v>831</v>
      </c>
      <c r="CB38" s="286" t="s">
        <v>831</v>
      </c>
      <c r="CC38" s="286" t="s">
        <v>831</v>
      </c>
      <c r="CD38" s="283">
        <v>0</v>
      </c>
      <c r="CE38" s="286" t="s">
        <v>831</v>
      </c>
      <c r="CF38" s="286" t="s">
        <v>831</v>
      </c>
      <c r="CG38" s="286" t="s">
        <v>831</v>
      </c>
      <c r="CH38" s="286" t="s">
        <v>831</v>
      </c>
      <c r="CI38" s="286" t="s">
        <v>831</v>
      </c>
      <c r="CJ38" s="286" t="s">
        <v>831</v>
      </c>
      <c r="CK38" s="286" t="s">
        <v>831</v>
      </c>
      <c r="CL38" s="286" t="s">
        <v>831</v>
      </c>
      <c r="CM38" s="283">
        <v>0</v>
      </c>
      <c r="CN38" s="283">
        <f t="shared" si="10"/>
        <v>0</v>
      </c>
      <c r="CO38" s="286" t="s">
        <v>831</v>
      </c>
      <c r="CP38" s="286" t="s">
        <v>831</v>
      </c>
      <c r="CQ38" s="286" t="s">
        <v>831</v>
      </c>
      <c r="CR38" s="286" t="s">
        <v>831</v>
      </c>
      <c r="CS38" s="286" t="s">
        <v>831</v>
      </c>
      <c r="CT38" s="286" t="s">
        <v>831</v>
      </c>
      <c r="CU38" s="286" t="s">
        <v>831</v>
      </c>
      <c r="CV38" s="286" t="s">
        <v>831</v>
      </c>
      <c r="CW38" s="286" t="s">
        <v>831</v>
      </c>
      <c r="CX38" s="286" t="s">
        <v>831</v>
      </c>
      <c r="CY38" s="286" t="s">
        <v>831</v>
      </c>
      <c r="CZ38" s="286" t="s">
        <v>831</v>
      </c>
      <c r="DA38" s="283">
        <v>0</v>
      </c>
      <c r="DB38" s="286" t="s">
        <v>831</v>
      </c>
      <c r="DC38" s="286" t="s">
        <v>831</v>
      </c>
      <c r="DD38" s="286" t="s">
        <v>831</v>
      </c>
      <c r="DE38" s="286" t="s">
        <v>831</v>
      </c>
      <c r="DF38" s="286" t="s">
        <v>831</v>
      </c>
      <c r="DG38" s="286" t="s">
        <v>831</v>
      </c>
      <c r="DH38" s="286" t="s">
        <v>831</v>
      </c>
      <c r="DI38" s="283">
        <v>0</v>
      </c>
      <c r="DJ38" s="283">
        <f t="shared" si="12"/>
        <v>0</v>
      </c>
      <c r="DK38" s="286" t="s">
        <v>831</v>
      </c>
      <c r="DL38" s="286" t="s">
        <v>831</v>
      </c>
      <c r="DM38" s="286" t="s">
        <v>831</v>
      </c>
      <c r="DN38" s="286" t="s">
        <v>831</v>
      </c>
      <c r="DO38" s="286" t="s">
        <v>831</v>
      </c>
      <c r="DP38" s="286" t="s">
        <v>831</v>
      </c>
      <c r="DQ38" s="286" t="s">
        <v>831</v>
      </c>
      <c r="DR38" s="286" t="s">
        <v>831</v>
      </c>
      <c r="DS38" s="286" t="s">
        <v>831</v>
      </c>
      <c r="DT38" s="286" t="s">
        <v>831</v>
      </c>
      <c r="DU38" s="286" t="s">
        <v>831</v>
      </c>
      <c r="DV38" s="283">
        <v>0</v>
      </c>
      <c r="DW38" s="286" t="s">
        <v>831</v>
      </c>
      <c r="DX38" s="286" t="s">
        <v>831</v>
      </c>
      <c r="DY38" s="286" t="s">
        <v>831</v>
      </c>
      <c r="DZ38" s="283">
        <v>0</v>
      </c>
      <c r="EA38" s="286" t="s">
        <v>831</v>
      </c>
      <c r="EB38" s="286" t="s">
        <v>831</v>
      </c>
      <c r="EC38" s="286" t="s">
        <v>831</v>
      </c>
      <c r="ED38" s="286" t="s">
        <v>831</v>
      </c>
      <c r="EE38" s="283">
        <v>0</v>
      </c>
      <c r="EF38" s="283">
        <f t="shared" si="14"/>
        <v>0</v>
      </c>
      <c r="EG38" s="283">
        <v>0</v>
      </c>
      <c r="EH38" s="286" t="s">
        <v>831</v>
      </c>
      <c r="EI38" s="286" t="s">
        <v>831</v>
      </c>
      <c r="EJ38" s="283">
        <v>0</v>
      </c>
      <c r="EK38" s="286" t="s">
        <v>831</v>
      </c>
      <c r="EL38" s="286" t="s">
        <v>831</v>
      </c>
      <c r="EM38" s="286" t="s">
        <v>831</v>
      </c>
      <c r="EN38" s="283">
        <v>0</v>
      </c>
      <c r="EO38" s="283">
        <v>0</v>
      </c>
      <c r="EP38" s="283">
        <v>0</v>
      </c>
      <c r="EQ38" s="286" t="s">
        <v>831</v>
      </c>
      <c r="ER38" s="286" t="s">
        <v>831</v>
      </c>
      <c r="ES38" s="286" t="s">
        <v>831</v>
      </c>
      <c r="ET38" s="286" t="s">
        <v>831</v>
      </c>
      <c r="EU38" s="283">
        <v>0</v>
      </c>
      <c r="EV38" s="283">
        <v>0</v>
      </c>
      <c r="EW38" s="286" t="s">
        <v>831</v>
      </c>
      <c r="EX38" s="286" t="s">
        <v>831</v>
      </c>
      <c r="EY38" s="286" t="s">
        <v>831</v>
      </c>
      <c r="EZ38" s="283">
        <v>0</v>
      </c>
      <c r="FA38" s="283">
        <v>0</v>
      </c>
      <c r="FB38" s="283">
        <f t="shared" si="16"/>
        <v>1365</v>
      </c>
      <c r="FC38" s="283">
        <v>0</v>
      </c>
      <c r="FD38" s="283">
        <v>0</v>
      </c>
      <c r="FE38" s="283">
        <v>0</v>
      </c>
      <c r="FF38" s="283">
        <v>105</v>
      </c>
      <c r="FG38" s="283">
        <v>253</v>
      </c>
      <c r="FH38" s="283">
        <v>52</v>
      </c>
      <c r="FI38" s="283">
        <v>0</v>
      </c>
      <c r="FJ38" s="283">
        <v>928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831</v>
      </c>
      <c r="FQ38" s="286" t="s">
        <v>831</v>
      </c>
      <c r="FR38" s="286" t="s">
        <v>831</v>
      </c>
      <c r="FS38" s="283">
        <v>0</v>
      </c>
      <c r="FT38" s="283">
        <v>0</v>
      </c>
      <c r="FU38" s="283">
        <v>0</v>
      </c>
      <c r="FV38" s="283">
        <v>0</v>
      </c>
      <c r="FW38" s="283">
        <v>27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747</v>
      </c>
      <c r="E39" s="283">
        <f t="shared" si="19"/>
        <v>0</v>
      </c>
      <c r="F39" s="283">
        <f t="shared" si="20"/>
        <v>1</v>
      </c>
      <c r="G39" s="283">
        <f t="shared" si="21"/>
        <v>0</v>
      </c>
      <c r="H39" s="283">
        <f t="shared" si="22"/>
        <v>187</v>
      </c>
      <c r="I39" s="283">
        <f t="shared" si="23"/>
        <v>309</v>
      </c>
      <c r="J39" s="283">
        <f t="shared" si="24"/>
        <v>140</v>
      </c>
      <c r="K39" s="283">
        <f t="shared" si="25"/>
        <v>34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76</v>
      </c>
      <c r="Z39" s="283">
        <f t="shared" si="4"/>
        <v>186</v>
      </c>
      <c r="AA39" s="283">
        <v>0</v>
      </c>
      <c r="AB39" s="283">
        <v>0</v>
      </c>
      <c r="AC39" s="283">
        <v>0</v>
      </c>
      <c r="AD39" s="283">
        <v>129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831</v>
      </c>
      <c r="AM39" s="286" t="s">
        <v>831</v>
      </c>
      <c r="AN39" s="283">
        <v>0</v>
      </c>
      <c r="AO39" s="286" t="s">
        <v>831</v>
      </c>
      <c r="AP39" s="286" t="s">
        <v>831</v>
      </c>
      <c r="AQ39" s="283">
        <v>0</v>
      </c>
      <c r="AR39" s="286" t="s">
        <v>831</v>
      </c>
      <c r="AS39" s="283">
        <v>0</v>
      </c>
      <c r="AT39" s="286" t="s">
        <v>831</v>
      </c>
      <c r="AU39" s="283">
        <v>57</v>
      </c>
      <c r="AV39" s="283">
        <f t="shared" si="6"/>
        <v>51</v>
      </c>
      <c r="AW39" s="283">
        <v>0</v>
      </c>
      <c r="AX39" s="283">
        <v>0</v>
      </c>
      <c r="AY39" s="283">
        <v>0</v>
      </c>
      <c r="AZ39" s="283">
        <v>51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831</v>
      </c>
      <c r="BI39" s="286" t="s">
        <v>831</v>
      </c>
      <c r="BJ39" s="286" t="s">
        <v>831</v>
      </c>
      <c r="BK39" s="286" t="s">
        <v>831</v>
      </c>
      <c r="BL39" s="286" t="s">
        <v>831</v>
      </c>
      <c r="BM39" s="286" t="s">
        <v>831</v>
      </c>
      <c r="BN39" s="286" t="s">
        <v>831</v>
      </c>
      <c r="BO39" s="286" t="s">
        <v>831</v>
      </c>
      <c r="BP39" s="286" t="s">
        <v>831</v>
      </c>
      <c r="BQ39" s="283">
        <v>0</v>
      </c>
      <c r="BR39" s="283">
        <f t="shared" si="8"/>
        <v>0</v>
      </c>
      <c r="BS39" s="286" t="s">
        <v>831</v>
      </c>
      <c r="BT39" s="286" t="s">
        <v>831</v>
      </c>
      <c r="BU39" s="286" t="s">
        <v>831</v>
      </c>
      <c r="BV39" s="286" t="s">
        <v>831</v>
      </c>
      <c r="BW39" s="286" t="s">
        <v>831</v>
      </c>
      <c r="BX39" s="286" t="s">
        <v>831</v>
      </c>
      <c r="BY39" s="286" t="s">
        <v>831</v>
      </c>
      <c r="BZ39" s="286" t="s">
        <v>831</v>
      </c>
      <c r="CA39" s="286" t="s">
        <v>831</v>
      </c>
      <c r="CB39" s="286" t="s">
        <v>831</v>
      </c>
      <c r="CC39" s="286" t="s">
        <v>831</v>
      </c>
      <c r="CD39" s="283">
        <v>0</v>
      </c>
      <c r="CE39" s="286" t="s">
        <v>831</v>
      </c>
      <c r="CF39" s="286" t="s">
        <v>831</v>
      </c>
      <c r="CG39" s="286" t="s">
        <v>831</v>
      </c>
      <c r="CH39" s="286" t="s">
        <v>831</v>
      </c>
      <c r="CI39" s="286" t="s">
        <v>831</v>
      </c>
      <c r="CJ39" s="286" t="s">
        <v>831</v>
      </c>
      <c r="CK39" s="286" t="s">
        <v>831</v>
      </c>
      <c r="CL39" s="286" t="s">
        <v>831</v>
      </c>
      <c r="CM39" s="283">
        <v>0</v>
      </c>
      <c r="CN39" s="283">
        <f t="shared" si="10"/>
        <v>0</v>
      </c>
      <c r="CO39" s="286" t="s">
        <v>831</v>
      </c>
      <c r="CP39" s="286" t="s">
        <v>831</v>
      </c>
      <c r="CQ39" s="286" t="s">
        <v>831</v>
      </c>
      <c r="CR39" s="286" t="s">
        <v>831</v>
      </c>
      <c r="CS39" s="286" t="s">
        <v>831</v>
      </c>
      <c r="CT39" s="286" t="s">
        <v>831</v>
      </c>
      <c r="CU39" s="286" t="s">
        <v>831</v>
      </c>
      <c r="CV39" s="286" t="s">
        <v>831</v>
      </c>
      <c r="CW39" s="286" t="s">
        <v>831</v>
      </c>
      <c r="CX39" s="286" t="s">
        <v>831</v>
      </c>
      <c r="CY39" s="286" t="s">
        <v>831</v>
      </c>
      <c r="CZ39" s="286" t="s">
        <v>831</v>
      </c>
      <c r="DA39" s="283">
        <v>0</v>
      </c>
      <c r="DB39" s="286" t="s">
        <v>831</v>
      </c>
      <c r="DC39" s="286" t="s">
        <v>831</v>
      </c>
      <c r="DD39" s="286" t="s">
        <v>831</v>
      </c>
      <c r="DE39" s="286" t="s">
        <v>831</v>
      </c>
      <c r="DF39" s="286" t="s">
        <v>831</v>
      </c>
      <c r="DG39" s="286" t="s">
        <v>831</v>
      </c>
      <c r="DH39" s="286" t="s">
        <v>831</v>
      </c>
      <c r="DI39" s="283">
        <v>0</v>
      </c>
      <c r="DJ39" s="283">
        <f t="shared" si="12"/>
        <v>0</v>
      </c>
      <c r="DK39" s="286" t="s">
        <v>831</v>
      </c>
      <c r="DL39" s="286" t="s">
        <v>831</v>
      </c>
      <c r="DM39" s="286" t="s">
        <v>831</v>
      </c>
      <c r="DN39" s="286" t="s">
        <v>831</v>
      </c>
      <c r="DO39" s="286" t="s">
        <v>831</v>
      </c>
      <c r="DP39" s="286" t="s">
        <v>831</v>
      </c>
      <c r="DQ39" s="286" t="s">
        <v>831</v>
      </c>
      <c r="DR39" s="286" t="s">
        <v>831</v>
      </c>
      <c r="DS39" s="286" t="s">
        <v>831</v>
      </c>
      <c r="DT39" s="286" t="s">
        <v>831</v>
      </c>
      <c r="DU39" s="286" t="s">
        <v>831</v>
      </c>
      <c r="DV39" s="283">
        <v>0</v>
      </c>
      <c r="DW39" s="286" t="s">
        <v>831</v>
      </c>
      <c r="DX39" s="286" t="s">
        <v>831</v>
      </c>
      <c r="DY39" s="286" t="s">
        <v>831</v>
      </c>
      <c r="DZ39" s="283">
        <v>0</v>
      </c>
      <c r="EA39" s="286" t="s">
        <v>831</v>
      </c>
      <c r="EB39" s="286" t="s">
        <v>831</v>
      </c>
      <c r="EC39" s="286" t="s">
        <v>831</v>
      </c>
      <c r="ED39" s="286" t="s">
        <v>831</v>
      </c>
      <c r="EE39" s="283">
        <v>0</v>
      </c>
      <c r="EF39" s="283">
        <f t="shared" si="14"/>
        <v>0</v>
      </c>
      <c r="EG39" s="283">
        <v>0</v>
      </c>
      <c r="EH39" s="286" t="s">
        <v>831</v>
      </c>
      <c r="EI39" s="286" t="s">
        <v>831</v>
      </c>
      <c r="EJ39" s="283">
        <v>0</v>
      </c>
      <c r="EK39" s="286" t="s">
        <v>831</v>
      </c>
      <c r="EL39" s="286" t="s">
        <v>831</v>
      </c>
      <c r="EM39" s="286" t="s">
        <v>831</v>
      </c>
      <c r="EN39" s="283">
        <v>0</v>
      </c>
      <c r="EO39" s="283">
        <v>0</v>
      </c>
      <c r="EP39" s="283">
        <v>0</v>
      </c>
      <c r="EQ39" s="286" t="s">
        <v>831</v>
      </c>
      <c r="ER39" s="286" t="s">
        <v>831</v>
      </c>
      <c r="ES39" s="286" t="s">
        <v>831</v>
      </c>
      <c r="ET39" s="286" t="s">
        <v>831</v>
      </c>
      <c r="EU39" s="283">
        <v>0</v>
      </c>
      <c r="EV39" s="283">
        <v>0</v>
      </c>
      <c r="EW39" s="286" t="s">
        <v>831</v>
      </c>
      <c r="EX39" s="286" t="s">
        <v>831</v>
      </c>
      <c r="EY39" s="286" t="s">
        <v>831</v>
      </c>
      <c r="EZ39" s="283">
        <v>0</v>
      </c>
      <c r="FA39" s="283">
        <v>0</v>
      </c>
      <c r="FB39" s="283">
        <f t="shared" si="16"/>
        <v>510</v>
      </c>
      <c r="FC39" s="283">
        <v>0</v>
      </c>
      <c r="FD39" s="283">
        <v>1</v>
      </c>
      <c r="FE39" s="283">
        <v>0</v>
      </c>
      <c r="FF39" s="283">
        <v>7</v>
      </c>
      <c r="FG39" s="283">
        <v>309</v>
      </c>
      <c r="FH39" s="283">
        <v>140</v>
      </c>
      <c r="FI39" s="283">
        <v>34</v>
      </c>
      <c r="FJ39" s="283">
        <v>0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831</v>
      </c>
      <c r="FQ39" s="286" t="s">
        <v>831</v>
      </c>
      <c r="FR39" s="286" t="s">
        <v>831</v>
      </c>
      <c r="FS39" s="283">
        <v>0</v>
      </c>
      <c r="FT39" s="283">
        <v>0</v>
      </c>
      <c r="FU39" s="283">
        <v>0</v>
      </c>
      <c r="FV39" s="283">
        <v>0</v>
      </c>
      <c r="FW39" s="283">
        <v>19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1098</v>
      </c>
      <c r="E40" s="283">
        <f t="shared" si="19"/>
        <v>0</v>
      </c>
      <c r="F40" s="283">
        <f t="shared" si="20"/>
        <v>0</v>
      </c>
      <c r="G40" s="283">
        <f t="shared" si="21"/>
        <v>0</v>
      </c>
      <c r="H40" s="283">
        <f t="shared" si="22"/>
        <v>329</v>
      </c>
      <c r="I40" s="283">
        <f t="shared" si="23"/>
        <v>187</v>
      </c>
      <c r="J40" s="283">
        <f t="shared" si="24"/>
        <v>114</v>
      </c>
      <c r="K40" s="283">
        <f t="shared" si="25"/>
        <v>0</v>
      </c>
      <c r="L40" s="283">
        <f t="shared" si="26"/>
        <v>411</v>
      </c>
      <c r="M40" s="283">
        <f t="shared" si="27"/>
        <v>0</v>
      </c>
      <c r="N40" s="283">
        <f t="shared" si="28"/>
        <v>0</v>
      </c>
      <c r="O40" s="283">
        <f t="shared" si="29"/>
        <v>0</v>
      </c>
      <c r="P40" s="283">
        <f t="shared" si="30"/>
        <v>0</v>
      </c>
      <c r="Q40" s="283">
        <f t="shared" si="31"/>
        <v>0</v>
      </c>
      <c r="R40" s="283">
        <f t="shared" si="32"/>
        <v>0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57</v>
      </c>
      <c r="Z40" s="283">
        <f t="shared" si="4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831</v>
      </c>
      <c r="AM40" s="286" t="s">
        <v>831</v>
      </c>
      <c r="AN40" s="283">
        <v>0</v>
      </c>
      <c r="AO40" s="286" t="s">
        <v>831</v>
      </c>
      <c r="AP40" s="286" t="s">
        <v>831</v>
      </c>
      <c r="AQ40" s="283">
        <v>0</v>
      </c>
      <c r="AR40" s="286" t="s">
        <v>831</v>
      </c>
      <c r="AS40" s="283">
        <v>0</v>
      </c>
      <c r="AT40" s="286" t="s">
        <v>831</v>
      </c>
      <c r="AU40" s="283">
        <v>0</v>
      </c>
      <c r="AV40" s="283">
        <f t="shared" si="6"/>
        <v>237</v>
      </c>
      <c r="AW40" s="283">
        <v>0</v>
      </c>
      <c r="AX40" s="283">
        <v>0</v>
      </c>
      <c r="AY40" s="283">
        <v>0</v>
      </c>
      <c r="AZ40" s="283">
        <v>235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831</v>
      </c>
      <c r="BI40" s="286" t="s">
        <v>831</v>
      </c>
      <c r="BJ40" s="286" t="s">
        <v>831</v>
      </c>
      <c r="BK40" s="286" t="s">
        <v>831</v>
      </c>
      <c r="BL40" s="286" t="s">
        <v>831</v>
      </c>
      <c r="BM40" s="286" t="s">
        <v>831</v>
      </c>
      <c r="BN40" s="286" t="s">
        <v>831</v>
      </c>
      <c r="BO40" s="286" t="s">
        <v>831</v>
      </c>
      <c r="BP40" s="286" t="s">
        <v>831</v>
      </c>
      <c r="BQ40" s="283">
        <v>2</v>
      </c>
      <c r="BR40" s="283">
        <f t="shared" si="8"/>
        <v>0</v>
      </c>
      <c r="BS40" s="286" t="s">
        <v>831</v>
      </c>
      <c r="BT40" s="286" t="s">
        <v>831</v>
      </c>
      <c r="BU40" s="286" t="s">
        <v>831</v>
      </c>
      <c r="BV40" s="286" t="s">
        <v>831</v>
      </c>
      <c r="BW40" s="286" t="s">
        <v>831</v>
      </c>
      <c r="BX40" s="286" t="s">
        <v>831</v>
      </c>
      <c r="BY40" s="286" t="s">
        <v>831</v>
      </c>
      <c r="BZ40" s="286" t="s">
        <v>831</v>
      </c>
      <c r="CA40" s="286" t="s">
        <v>831</v>
      </c>
      <c r="CB40" s="286" t="s">
        <v>831</v>
      </c>
      <c r="CC40" s="286" t="s">
        <v>831</v>
      </c>
      <c r="CD40" s="283">
        <v>0</v>
      </c>
      <c r="CE40" s="286" t="s">
        <v>831</v>
      </c>
      <c r="CF40" s="286" t="s">
        <v>831</v>
      </c>
      <c r="CG40" s="286" t="s">
        <v>831</v>
      </c>
      <c r="CH40" s="286" t="s">
        <v>831</v>
      </c>
      <c r="CI40" s="286" t="s">
        <v>831</v>
      </c>
      <c r="CJ40" s="286" t="s">
        <v>831</v>
      </c>
      <c r="CK40" s="286" t="s">
        <v>831</v>
      </c>
      <c r="CL40" s="286" t="s">
        <v>831</v>
      </c>
      <c r="CM40" s="283">
        <v>0</v>
      </c>
      <c r="CN40" s="283">
        <f t="shared" si="10"/>
        <v>0</v>
      </c>
      <c r="CO40" s="286" t="s">
        <v>831</v>
      </c>
      <c r="CP40" s="286" t="s">
        <v>831</v>
      </c>
      <c r="CQ40" s="286" t="s">
        <v>831</v>
      </c>
      <c r="CR40" s="286" t="s">
        <v>831</v>
      </c>
      <c r="CS40" s="286" t="s">
        <v>831</v>
      </c>
      <c r="CT40" s="286" t="s">
        <v>831</v>
      </c>
      <c r="CU40" s="286" t="s">
        <v>831</v>
      </c>
      <c r="CV40" s="286" t="s">
        <v>831</v>
      </c>
      <c r="CW40" s="286" t="s">
        <v>831</v>
      </c>
      <c r="CX40" s="286" t="s">
        <v>831</v>
      </c>
      <c r="CY40" s="286" t="s">
        <v>831</v>
      </c>
      <c r="CZ40" s="286" t="s">
        <v>831</v>
      </c>
      <c r="DA40" s="283">
        <v>0</v>
      </c>
      <c r="DB40" s="286" t="s">
        <v>831</v>
      </c>
      <c r="DC40" s="286" t="s">
        <v>831</v>
      </c>
      <c r="DD40" s="286" t="s">
        <v>831</v>
      </c>
      <c r="DE40" s="286" t="s">
        <v>831</v>
      </c>
      <c r="DF40" s="286" t="s">
        <v>831</v>
      </c>
      <c r="DG40" s="286" t="s">
        <v>831</v>
      </c>
      <c r="DH40" s="286" t="s">
        <v>831</v>
      </c>
      <c r="DI40" s="283">
        <v>0</v>
      </c>
      <c r="DJ40" s="283">
        <f t="shared" si="12"/>
        <v>0</v>
      </c>
      <c r="DK40" s="286" t="s">
        <v>831</v>
      </c>
      <c r="DL40" s="286" t="s">
        <v>831</v>
      </c>
      <c r="DM40" s="286" t="s">
        <v>831</v>
      </c>
      <c r="DN40" s="286" t="s">
        <v>831</v>
      </c>
      <c r="DO40" s="286" t="s">
        <v>831</v>
      </c>
      <c r="DP40" s="286" t="s">
        <v>831</v>
      </c>
      <c r="DQ40" s="286" t="s">
        <v>831</v>
      </c>
      <c r="DR40" s="286" t="s">
        <v>831</v>
      </c>
      <c r="DS40" s="286" t="s">
        <v>831</v>
      </c>
      <c r="DT40" s="286" t="s">
        <v>831</v>
      </c>
      <c r="DU40" s="286" t="s">
        <v>831</v>
      </c>
      <c r="DV40" s="283">
        <v>0</v>
      </c>
      <c r="DW40" s="286" t="s">
        <v>831</v>
      </c>
      <c r="DX40" s="286" t="s">
        <v>831</v>
      </c>
      <c r="DY40" s="286" t="s">
        <v>831</v>
      </c>
      <c r="DZ40" s="283">
        <v>0</v>
      </c>
      <c r="EA40" s="286" t="s">
        <v>831</v>
      </c>
      <c r="EB40" s="286" t="s">
        <v>831</v>
      </c>
      <c r="EC40" s="286" t="s">
        <v>831</v>
      </c>
      <c r="ED40" s="286" t="s">
        <v>831</v>
      </c>
      <c r="EE40" s="283">
        <v>0</v>
      </c>
      <c r="EF40" s="283">
        <f t="shared" si="14"/>
        <v>0</v>
      </c>
      <c r="EG40" s="283">
        <v>0</v>
      </c>
      <c r="EH40" s="286" t="s">
        <v>831</v>
      </c>
      <c r="EI40" s="286" t="s">
        <v>831</v>
      </c>
      <c r="EJ40" s="283">
        <v>0</v>
      </c>
      <c r="EK40" s="286" t="s">
        <v>831</v>
      </c>
      <c r="EL40" s="286" t="s">
        <v>831</v>
      </c>
      <c r="EM40" s="286" t="s">
        <v>831</v>
      </c>
      <c r="EN40" s="283">
        <v>0</v>
      </c>
      <c r="EO40" s="283">
        <v>0</v>
      </c>
      <c r="EP40" s="283">
        <v>0</v>
      </c>
      <c r="EQ40" s="286" t="s">
        <v>831</v>
      </c>
      <c r="ER40" s="286" t="s">
        <v>831</v>
      </c>
      <c r="ES40" s="286" t="s">
        <v>831</v>
      </c>
      <c r="ET40" s="286" t="s">
        <v>831</v>
      </c>
      <c r="EU40" s="283">
        <v>0</v>
      </c>
      <c r="EV40" s="283">
        <v>0</v>
      </c>
      <c r="EW40" s="286" t="s">
        <v>831</v>
      </c>
      <c r="EX40" s="286" t="s">
        <v>831</v>
      </c>
      <c r="EY40" s="286" t="s">
        <v>831</v>
      </c>
      <c r="EZ40" s="283">
        <v>0</v>
      </c>
      <c r="FA40" s="283">
        <v>0</v>
      </c>
      <c r="FB40" s="283">
        <f t="shared" si="16"/>
        <v>861</v>
      </c>
      <c r="FC40" s="283">
        <v>0</v>
      </c>
      <c r="FD40" s="283">
        <v>0</v>
      </c>
      <c r="FE40" s="283">
        <v>0</v>
      </c>
      <c r="FF40" s="283">
        <v>94</v>
      </c>
      <c r="FG40" s="283">
        <v>187</v>
      </c>
      <c r="FH40" s="283">
        <v>114</v>
      </c>
      <c r="FI40" s="283">
        <v>0</v>
      </c>
      <c r="FJ40" s="283">
        <v>411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831</v>
      </c>
      <c r="FQ40" s="286" t="s">
        <v>831</v>
      </c>
      <c r="FR40" s="286" t="s">
        <v>831</v>
      </c>
      <c r="FS40" s="283">
        <v>0</v>
      </c>
      <c r="FT40" s="283">
        <v>0</v>
      </c>
      <c r="FU40" s="283">
        <v>0</v>
      </c>
      <c r="FV40" s="283">
        <v>0</v>
      </c>
      <c r="FW40" s="283">
        <v>55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622</v>
      </c>
      <c r="E41" s="283">
        <f t="shared" si="19"/>
        <v>229</v>
      </c>
      <c r="F41" s="283">
        <f t="shared" si="20"/>
        <v>2</v>
      </c>
      <c r="G41" s="283">
        <f t="shared" si="21"/>
        <v>0</v>
      </c>
      <c r="H41" s="283">
        <f t="shared" si="22"/>
        <v>101</v>
      </c>
      <c r="I41" s="283">
        <f t="shared" si="23"/>
        <v>183</v>
      </c>
      <c r="J41" s="283">
        <f t="shared" si="24"/>
        <v>36</v>
      </c>
      <c r="K41" s="283">
        <f t="shared" si="25"/>
        <v>0</v>
      </c>
      <c r="L41" s="283">
        <f t="shared" si="26"/>
        <v>0</v>
      </c>
      <c r="M41" s="283">
        <f t="shared" si="27"/>
        <v>0</v>
      </c>
      <c r="N41" s="283">
        <f t="shared" si="28"/>
        <v>0</v>
      </c>
      <c r="O41" s="283">
        <f t="shared" si="29"/>
        <v>14</v>
      </c>
      <c r="P41" s="283">
        <f t="shared" si="30"/>
        <v>0</v>
      </c>
      <c r="Q41" s="283">
        <f t="shared" si="31"/>
        <v>0</v>
      </c>
      <c r="R41" s="283">
        <f t="shared" si="32"/>
        <v>0</v>
      </c>
      <c r="S41" s="283">
        <f t="shared" si="33"/>
        <v>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57</v>
      </c>
      <c r="Z41" s="283">
        <f t="shared" si="4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831</v>
      </c>
      <c r="AM41" s="286" t="s">
        <v>831</v>
      </c>
      <c r="AN41" s="283">
        <v>0</v>
      </c>
      <c r="AO41" s="286" t="s">
        <v>831</v>
      </c>
      <c r="AP41" s="286" t="s">
        <v>831</v>
      </c>
      <c r="AQ41" s="283">
        <v>0</v>
      </c>
      <c r="AR41" s="286" t="s">
        <v>831</v>
      </c>
      <c r="AS41" s="283">
        <v>0</v>
      </c>
      <c r="AT41" s="286" t="s">
        <v>831</v>
      </c>
      <c r="AU41" s="283">
        <v>0</v>
      </c>
      <c r="AV41" s="283">
        <f t="shared" si="6"/>
        <v>622</v>
      </c>
      <c r="AW41" s="283">
        <v>229</v>
      </c>
      <c r="AX41" s="283">
        <v>2</v>
      </c>
      <c r="AY41" s="283">
        <v>0</v>
      </c>
      <c r="AZ41" s="283">
        <v>101</v>
      </c>
      <c r="BA41" s="283">
        <v>183</v>
      </c>
      <c r="BB41" s="283">
        <v>36</v>
      </c>
      <c r="BC41" s="283">
        <v>0</v>
      </c>
      <c r="BD41" s="283">
        <v>0</v>
      </c>
      <c r="BE41" s="283">
        <v>0</v>
      </c>
      <c r="BF41" s="283">
        <v>0</v>
      </c>
      <c r="BG41" s="283">
        <v>14</v>
      </c>
      <c r="BH41" s="286" t="s">
        <v>831</v>
      </c>
      <c r="BI41" s="286" t="s">
        <v>831</v>
      </c>
      <c r="BJ41" s="286" t="s">
        <v>831</v>
      </c>
      <c r="BK41" s="286" t="s">
        <v>831</v>
      </c>
      <c r="BL41" s="286" t="s">
        <v>831</v>
      </c>
      <c r="BM41" s="286" t="s">
        <v>831</v>
      </c>
      <c r="BN41" s="286" t="s">
        <v>831</v>
      </c>
      <c r="BO41" s="286" t="s">
        <v>831</v>
      </c>
      <c r="BP41" s="286" t="s">
        <v>831</v>
      </c>
      <c r="BQ41" s="283">
        <v>57</v>
      </c>
      <c r="BR41" s="283">
        <f t="shared" si="8"/>
        <v>0</v>
      </c>
      <c r="BS41" s="286" t="s">
        <v>831</v>
      </c>
      <c r="BT41" s="286" t="s">
        <v>831</v>
      </c>
      <c r="BU41" s="286" t="s">
        <v>831</v>
      </c>
      <c r="BV41" s="286" t="s">
        <v>831</v>
      </c>
      <c r="BW41" s="286" t="s">
        <v>831</v>
      </c>
      <c r="BX41" s="286" t="s">
        <v>831</v>
      </c>
      <c r="BY41" s="286" t="s">
        <v>831</v>
      </c>
      <c r="BZ41" s="286" t="s">
        <v>831</v>
      </c>
      <c r="CA41" s="286" t="s">
        <v>831</v>
      </c>
      <c r="CB41" s="286" t="s">
        <v>831</v>
      </c>
      <c r="CC41" s="286" t="s">
        <v>831</v>
      </c>
      <c r="CD41" s="283">
        <v>0</v>
      </c>
      <c r="CE41" s="286" t="s">
        <v>831</v>
      </c>
      <c r="CF41" s="286" t="s">
        <v>831</v>
      </c>
      <c r="CG41" s="286" t="s">
        <v>831</v>
      </c>
      <c r="CH41" s="286" t="s">
        <v>831</v>
      </c>
      <c r="CI41" s="286" t="s">
        <v>831</v>
      </c>
      <c r="CJ41" s="286" t="s">
        <v>831</v>
      </c>
      <c r="CK41" s="286" t="s">
        <v>831</v>
      </c>
      <c r="CL41" s="286" t="s">
        <v>831</v>
      </c>
      <c r="CM41" s="283">
        <v>0</v>
      </c>
      <c r="CN41" s="283">
        <f t="shared" si="10"/>
        <v>0</v>
      </c>
      <c r="CO41" s="286" t="s">
        <v>831</v>
      </c>
      <c r="CP41" s="286" t="s">
        <v>831</v>
      </c>
      <c r="CQ41" s="286" t="s">
        <v>831</v>
      </c>
      <c r="CR41" s="286" t="s">
        <v>831</v>
      </c>
      <c r="CS41" s="286" t="s">
        <v>831</v>
      </c>
      <c r="CT41" s="286" t="s">
        <v>831</v>
      </c>
      <c r="CU41" s="286" t="s">
        <v>831</v>
      </c>
      <c r="CV41" s="286" t="s">
        <v>831</v>
      </c>
      <c r="CW41" s="286" t="s">
        <v>831</v>
      </c>
      <c r="CX41" s="286" t="s">
        <v>831</v>
      </c>
      <c r="CY41" s="286" t="s">
        <v>831</v>
      </c>
      <c r="CZ41" s="286" t="s">
        <v>831</v>
      </c>
      <c r="DA41" s="283">
        <v>0</v>
      </c>
      <c r="DB41" s="286" t="s">
        <v>831</v>
      </c>
      <c r="DC41" s="286" t="s">
        <v>831</v>
      </c>
      <c r="DD41" s="286" t="s">
        <v>831</v>
      </c>
      <c r="DE41" s="286" t="s">
        <v>831</v>
      </c>
      <c r="DF41" s="286" t="s">
        <v>831</v>
      </c>
      <c r="DG41" s="286" t="s">
        <v>831</v>
      </c>
      <c r="DH41" s="286" t="s">
        <v>831</v>
      </c>
      <c r="DI41" s="283">
        <v>0</v>
      </c>
      <c r="DJ41" s="283">
        <f t="shared" si="12"/>
        <v>0</v>
      </c>
      <c r="DK41" s="286" t="s">
        <v>831</v>
      </c>
      <c r="DL41" s="286" t="s">
        <v>831</v>
      </c>
      <c r="DM41" s="286" t="s">
        <v>831</v>
      </c>
      <c r="DN41" s="286" t="s">
        <v>831</v>
      </c>
      <c r="DO41" s="286" t="s">
        <v>831</v>
      </c>
      <c r="DP41" s="286" t="s">
        <v>831</v>
      </c>
      <c r="DQ41" s="286" t="s">
        <v>831</v>
      </c>
      <c r="DR41" s="286" t="s">
        <v>831</v>
      </c>
      <c r="DS41" s="286" t="s">
        <v>831</v>
      </c>
      <c r="DT41" s="286" t="s">
        <v>831</v>
      </c>
      <c r="DU41" s="286" t="s">
        <v>831</v>
      </c>
      <c r="DV41" s="283">
        <v>0</v>
      </c>
      <c r="DW41" s="286" t="s">
        <v>831</v>
      </c>
      <c r="DX41" s="286" t="s">
        <v>831</v>
      </c>
      <c r="DY41" s="286" t="s">
        <v>831</v>
      </c>
      <c r="DZ41" s="283">
        <v>0</v>
      </c>
      <c r="EA41" s="286" t="s">
        <v>831</v>
      </c>
      <c r="EB41" s="286" t="s">
        <v>831</v>
      </c>
      <c r="EC41" s="286" t="s">
        <v>831</v>
      </c>
      <c r="ED41" s="286" t="s">
        <v>831</v>
      </c>
      <c r="EE41" s="283">
        <v>0</v>
      </c>
      <c r="EF41" s="283">
        <f t="shared" si="14"/>
        <v>0</v>
      </c>
      <c r="EG41" s="283">
        <v>0</v>
      </c>
      <c r="EH41" s="286" t="s">
        <v>831</v>
      </c>
      <c r="EI41" s="286" t="s">
        <v>831</v>
      </c>
      <c r="EJ41" s="283">
        <v>0</v>
      </c>
      <c r="EK41" s="286" t="s">
        <v>831</v>
      </c>
      <c r="EL41" s="286" t="s">
        <v>831</v>
      </c>
      <c r="EM41" s="286" t="s">
        <v>831</v>
      </c>
      <c r="EN41" s="283">
        <v>0</v>
      </c>
      <c r="EO41" s="283">
        <v>0</v>
      </c>
      <c r="EP41" s="283">
        <v>0</v>
      </c>
      <c r="EQ41" s="286" t="s">
        <v>831</v>
      </c>
      <c r="ER41" s="286" t="s">
        <v>831</v>
      </c>
      <c r="ES41" s="286" t="s">
        <v>831</v>
      </c>
      <c r="ET41" s="286" t="s">
        <v>831</v>
      </c>
      <c r="EU41" s="283">
        <v>0</v>
      </c>
      <c r="EV41" s="283">
        <v>0</v>
      </c>
      <c r="EW41" s="286" t="s">
        <v>831</v>
      </c>
      <c r="EX41" s="286" t="s">
        <v>831</v>
      </c>
      <c r="EY41" s="286" t="s">
        <v>831</v>
      </c>
      <c r="EZ41" s="283">
        <v>0</v>
      </c>
      <c r="FA41" s="283">
        <v>0</v>
      </c>
      <c r="FB41" s="283">
        <f t="shared" si="16"/>
        <v>0</v>
      </c>
      <c r="FC41" s="283">
        <v>0</v>
      </c>
      <c r="FD41" s="283">
        <v>0</v>
      </c>
      <c r="FE41" s="283">
        <v>0</v>
      </c>
      <c r="FF41" s="283">
        <v>0</v>
      </c>
      <c r="FG41" s="283">
        <v>0</v>
      </c>
      <c r="FH41" s="283">
        <v>0</v>
      </c>
      <c r="FI41" s="283">
        <v>0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831</v>
      </c>
      <c r="FQ41" s="286" t="s">
        <v>831</v>
      </c>
      <c r="FR41" s="286" t="s">
        <v>831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500</v>
      </c>
      <c r="E42" s="283">
        <f t="shared" si="19"/>
        <v>1</v>
      </c>
      <c r="F42" s="283">
        <f t="shared" si="20"/>
        <v>0</v>
      </c>
      <c r="G42" s="283">
        <f t="shared" si="21"/>
        <v>0</v>
      </c>
      <c r="H42" s="283">
        <f t="shared" si="22"/>
        <v>89</v>
      </c>
      <c r="I42" s="283">
        <f t="shared" si="23"/>
        <v>115</v>
      </c>
      <c r="J42" s="283">
        <f t="shared" si="24"/>
        <v>38</v>
      </c>
      <c r="K42" s="283">
        <f t="shared" si="25"/>
        <v>0</v>
      </c>
      <c r="L42" s="283">
        <f t="shared" si="26"/>
        <v>196</v>
      </c>
      <c r="M42" s="283">
        <f t="shared" si="27"/>
        <v>0</v>
      </c>
      <c r="N42" s="283">
        <f t="shared" si="28"/>
        <v>0</v>
      </c>
      <c r="O42" s="283">
        <f t="shared" si="29"/>
        <v>0</v>
      </c>
      <c r="P42" s="283">
        <f t="shared" si="30"/>
        <v>0</v>
      </c>
      <c r="Q42" s="283">
        <f t="shared" si="31"/>
        <v>0</v>
      </c>
      <c r="R42" s="283">
        <f t="shared" si="32"/>
        <v>0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56</v>
      </c>
      <c r="X42" s="283">
        <f t="shared" si="38"/>
        <v>0</v>
      </c>
      <c r="Y42" s="283">
        <f t="shared" si="39"/>
        <v>5</v>
      </c>
      <c r="Z42" s="283">
        <f t="shared" si="4"/>
        <v>60</v>
      </c>
      <c r="AA42" s="283">
        <v>0</v>
      </c>
      <c r="AB42" s="283">
        <v>0</v>
      </c>
      <c r="AC42" s="283">
        <v>0</v>
      </c>
      <c r="AD42" s="283">
        <v>4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831</v>
      </c>
      <c r="AM42" s="286" t="s">
        <v>831</v>
      </c>
      <c r="AN42" s="283">
        <v>0</v>
      </c>
      <c r="AO42" s="286" t="s">
        <v>831</v>
      </c>
      <c r="AP42" s="286" t="s">
        <v>831</v>
      </c>
      <c r="AQ42" s="283">
        <v>0</v>
      </c>
      <c r="AR42" s="286" t="s">
        <v>831</v>
      </c>
      <c r="AS42" s="283">
        <v>56</v>
      </c>
      <c r="AT42" s="286" t="s">
        <v>831</v>
      </c>
      <c r="AU42" s="283">
        <v>0</v>
      </c>
      <c r="AV42" s="283">
        <f t="shared" si="6"/>
        <v>37</v>
      </c>
      <c r="AW42" s="283">
        <v>0</v>
      </c>
      <c r="AX42" s="283">
        <v>0</v>
      </c>
      <c r="AY42" s="283">
        <v>0</v>
      </c>
      <c r="AZ42" s="283">
        <v>37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831</v>
      </c>
      <c r="BI42" s="286" t="s">
        <v>831</v>
      </c>
      <c r="BJ42" s="286" t="s">
        <v>831</v>
      </c>
      <c r="BK42" s="286" t="s">
        <v>831</v>
      </c>
      <c r="BL42" s="286" t="s">
        <v>831</v>
      </c>
      <c r="BM42" s="286" t="s">
        <v>831</v>
      </c>
      <c r="BN42" s="286" t="s">
        <v>831</v>
      </c>
      <c r="BO42" s="286" t="s">
        <v>831</v>
      </c>
      <c r="BP42" s="286" t="s">
        <v>831</v>
      </c>
      <c r="BQ42" s="283">
        <v>0</v>
      </c>
      <c r="BR42" s="283">
        <f t="shared" si="8"/>
        <v>0</v>
      </c>
      <c r="BS42" s="286" t="s">
        <v>831</v>
      </c>
      <c r="BT42" s="286" t="s">
        <v>831</v>
      </c>
      <c r="BU42" s="286" t="s">
        <v>831</v>
      </c>
      <c r="BV42" s="286" t="s">
        <v>831</v>
      </c>
      <c r="BW42" s="286" t="s">
        <v>831</v>
      </c>
      <c r="BX42" s="286" t="s">
        <v>831</v>
      </c>
      <c r="BY42" s="286" t="s">
        <v>831</v>
      </c>
      <c r="BZ42" s="286" t="s">
        <v>831</v>
      </c>
      <c r="CA42" s="286" t="s">
        <v>831</v>
      </c>
      <c r="CB42" s="286" t="s">
        <v>831</v>
      </c>
      <c r="CC42" s="286" t="s">
        <v>831</v>
      </c>
      <c r="CD42" s="283">
        <v>0</v>
      </c>
      <c r="CE42" s="286" t="s">
        <v>831</v>
      </c>
      <c r="CF42" s="286" t="s">
        <v>831</v>
      </c>
      <c r="CG42" s="286" t="s">
        <v>831</v>
      </c>
      <c r="CH42" s="286" t="s">
        <v>831</v>
      </c>
      <c r="CI42" s="286" t="s">
        <v>831</v>
      </c>
      <c r="CJ42" s="286" t="s">
        <v>831</v>
      </c>
      <c r="CK42" s="286" t="s">
        <v>831</v>
      </c>
      <c r="CL42" s="286" t="s">
        <v>831</v>
      </c>
      <c r="CM42" s="283">
        <v>0</v>
      </c>
      <c r="CN42" s="283">
        <f t="shared" si="10"/>
        <v>0</v>
      </c>
      <c r="CO42" s="286" t="s">
        <v>831</v>
      </c>
      <c r="CP42" s="286" t="s">
        <v>831</v>
      </c>
      <c r="CQ42" s="286" t="s">
        <v>831</v>
      </c>
      <c r="CR42" s="286" t="s">
        <v>831</v>
      </c>
      <c r="CS42" s="286" t="s">
        <v>831</v>
      </c>
      <c r="CT42" s="286" t="s">
        <v>831</v>
      </c>
      <c r="CU42" s="286" t="s">
        <v>831</v>
      </c>
      <c r="CV42" s="286" t="s">
        <v>831</v>
      </c>
      <c r="CW42" s="286" t="s">
        <v>831</v>
      </c>
      <c r="CX42" s="286" t="s">
        <v>831</v>
      </c>
      <c r="CY42" s="286" t="s">
        <v>831</v>
      </c>
      <c r="CZ42" s="286" t="s">
        <v>831</v>
      </c>
      <c r="DA42" s="283">
        <v>0</v>
      </c>
      <c r="DB42" s="286" t="s">
        <v>831</v>
      </c>
      <c r="DC42" s="286" t="s">
        <v>831</v>
      </c>
      <c r="DD42" s="286" t="s">
        <v>831</v>
      </c>
      <c r="DE42" s="286" t="s">
        <v>831</v>
      </c>
      <c r="DF42" s="286" t="s">
        <v>831</v>
      </c>
      <c r="DG42" s="286" t="s">
        <v>831</v>
      </c>
      <c r="DH42" s="286" t="s">
        <v>831</v>
      </c>
      <c r="DI42" s="283">
        <v>0</v>
      </c>
      <c r="DJ42" s="283">
        <f t="shared" si="12"/>
        <v>0</v>
      </c>
      <c r="DK42" s="286" t="s">
        <v>831</v>
      </c>
      <c r="DL42" s="286" t="s">
        <v>831</v>
      </c>
      <c r="DM42" s="286" t="s">
        <v>831</v>
      </c>
      <c r="DN42" s="286" t="s">
        <v>831</v>
      </c>
      <c r="DO42" s="286" t="s">
        <v>831</v>
      </c>
      <c r="DP42" s="286" t="s">
        <v>831</v>
      </c>
      <c r="DQ42" s="286" t="s">
        <v>831</v>
      </c>
      <c r="DR42" s="286" t="s">
        <v>831</v>
      </c>
      <c r="DS42" s="286" t="s">
        <v>831</v>
      </c>
      <c r="DT42" s="286" t="s">
        <v>831</v>
      </c>
      <c r="DU42" s="286" t="s">
        <v>831</v>
      </c>
      <c r="DV42" s="283">
        <v>0</v>
      </c>
      <c r="DW42" s="286" t="s">
        <v>831</v>
      </c>
      <c r="DX42" s="286" t="s">
        <v>831</v>
      </c>
      <c r="DY42" s="286" t="s">
        <v>831</v>
      </c>
      <c r="DZ42" s="283">
        <v>0</v>
      </c>
      <c r="EA42" s="286" t="s">
        <v>831</v>
      </c>
      <c r="EB42" s="286" t="s">
        <v>831</v>
      </c>
      <c r="EC42" s="286" t="s">
        <v>831</v>
      </c>
      <c r="ED42" s="286" t="s">
        <v>831</v>
      </c>
      <c r="EE42" s="283">
        <v>0</v>
      </c>
      <c r="EF42" s="283">
        <f t="shared" si="14"/>
        <v>0</v>
      </c>
      <c r="EG42" s="283">
        <v>0</v>
      </c>
      <c r="EH42" s="286" t="s">
        <v>831</v>
      </c>
      <c r="EI42" s="286" t="s">
        <v>831</v>
      </c>
      <c r="EJ42" s="283">
        <v>0</v>
      </c>
      <c r="EK42" s="286" t="s">
        <v>831</v>
      </c>
      <c r="EL42" s="286" t="s">
        <v>831</v>
      </c>
      <c r="EM42" s="286" t="s">
        <v>831</v>
      </c>
      <c r="EN42" s="283">
        <v>0</v>
      </c>
      <c r="EO42" s="283">
        <v>0</v>
      </c>
      <c r="EP42" s="283">
        <v>0</v>
      </c>
      <c r="EQ42" s="286" t="s">
        <v>831</v>
      </c>
      <c r="ER42" s="286" t="s">
        <v>831</v>
      </c>
      <c r="ES42" s="286" t="s">
        <v>831</v>
      </c>
      <c r="ET42" s="286" t="s">
        <v>831</v>
      </c>
      <c r="EU42" s="283">
        <v>0</v>
      </c>
      <c r="EV42" s="283">
        <v>0</v>
      </c>
      <c r="EW42" s="286" t="s">
        <v>831</v>
      </c>
      <c r="EX42" s="286" t="s">
        <v>831</v>
      </c>
      <c r="EY42" s="286" t="s">
        <v>831</v>
      </c>
      <c r="EZ42" s="283">
        <v>0</v>
      </c>
      <c r="FA42" s="283">
        <v>0</v>
      </c>
      <c r="FB42" s="283">
        <f t="shared" si="16"/>
        <v>403</v>
      </c>
      <c r="FC42" s="283">
        <v>1</v>
      </c>
      <c r="FD42" s="283">
        <v>0</v>
      </c>
      <c r="FE42" s="283">
        <v>0</v>
      </c>
      <c r="FF42" s="283">
        <v>48</v>
      </c>
      <c r="FG42" s="283">
        <v>115</v>
      </c>
      <c r="FH42" s="283">
        <v>38</v>
      </c>
      <c r="FI42" s="283">
        <v>0</v>
      </c>
      <c r="FJ42" s="283">
        <v>196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831</v>
      </c>
      <c r="FQ42" s="286" t="s">
        <v>831</v>
      </c>
      <c r="FR42" s="286" t="s">
        <v>831</v>
      </c>
      <c r="FS42" s="283">
        <v>0</v>
      </c>
      <c r="FT42" s="283">
        <v>0</v>
      </c>
      <c r="FU42" s="283">
        <v>0</v>
      </c>
      <c r="FV42" s="283">
        <v>0</v>
      </c>
      <c r="FW42" s="283">
        <v>5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8"/>
        <v>151</v>
      </c>
      <c r="E43" s="283">
        <f t="shared" si="19"/>
        <v>0</v>
      </c>
      <c r="F43" s="283">
        <f t="shared" si="20"/>
        <v>0</v>
      </c>
      <c r="G43" s="283">
        <f t="shared" si="21"/>
        <v>0</v>
      </c>
      <c r="H43" s="283">
        <f t="shared" si="22"/>
        <v>59</v>
      </c>
      <c r="I43" s="283">
        <f t="shared" si="23"/>
        <v>0</v>
      </c>
      <c r="J43" s="283">
        <f t="shared" si="24"/>
        <v>19</v>
      </c>
      <c r="K43" s="283">
        <f t="shared" si="25"/>
        <v>0</v>
      </c>
      <c r="L43" s="283">
        <f t="shared" si="26"/>
        <v>73</v>
      </c>
      <c r="M43" s="283">
        <f t="shared" si="27"/>
        <v>0</v>
      </c>
      <c r="N43" s="283">
        <f t="shared" si="28"/>
        <v>0</v>
      </c>
      <c r="O43" s="283">
        <f t="shared" si="29"/>
        <v>0</v>
      </c>
      <c r="P43" s="283">
        <f t="shared" si="30"/>
        <v>0</v>
      </c>
      <c r="Q43" s="283">
        <f t="shared" si="31"/>
        <v>0</v>
      </c>
      <c r="R43" s="283">
        <f t="shared" si="32"/>
        <v>0</v>
      </c>
      <c r="S43" s="283">
        <f t="shared" si="33"/>
        <v>0</v>
      </c>
      <c r="T43" s="283">
        <f t="shared" si="34"/>
        <v>0</v>
      </c>
      <c r="U43" s="283">
        <f t="shared" si="35"/>
        <v>0</v>
      </c>
      <c r="V43" s="283">
        <f t="shared" si="36"/>
        <v>0</v>
      </c>
      <c r="W43" s="283">
        <f t="shared" si="37"/>
        <v>0</v>
      </c>
      <c r="X43" s="283">
        <f t="shared" si="38"/>
        <v>0</v>
      </c>
      <c r="Y43" s="283">
        <f t="shared" si="39"/>
        <v>0</v>
      </c>
      <c r="Z43" s="283">
        <f t="shared" si="4"/>
        <v>4</v>
      </c>
      <c r="AA43" s="283">
        <v>0</v>
      </c>
      <c r="AB43" s="283">
        <v>0</v>
      </c>
      <c r="AC43" s="283">
        <v>0</v>
      </c>
      <c r="AD43" s="283">
        <v>4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831</v>
      </c>
      <c r="AM43" s="286" t="s">
        <v>831</v>
      </c>
      <c r="AN43" s="283">
        <v>0</v>
      </c>
      <c r="AO43" s="286" t="s">
        <v>831</v>
      </c>
      <c r="AP43" s="286" t="s">
        <v>831</v>
      </c>
      <c r="AQ43" s="283">
        <v>0</v>
      </c>
      <c r="AR43" s="286" t="s">
        <v>831</v>
      </c>
      <c r="AS43" s="283">
        <v>0</v>
      </c>
      <c r="AT43" s="286" t="s">
        <v>831</v>
      </c>
      <c r="AU43" s="283">
        <v>0</v>
      </c>
      <c r="AV43" s="283">
        <f t="shared" si="6"/>
        <v>21</v>
      </c>
      <c r="AW43" s="283">
        <v>0</v>
      </c>
      <c r="AX43" s="283">
        <v>0</v>
      </c>
      <c r="AY43" s="283">
        <v>0</v>
      </c>
      <c r="AZ43" s="283">
        <v>21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831</v>
      </c>
      <c r="BI43" s="286" t="s">
        <v>831</v>
      </c>
      <c r="BJ43" s="286" t="s">
        <v>831</v>
      </c>
      <c r="BK43" s="286" t="s">
        <v>831</v>
      </c>
      <c r="BL43" s="286" t="s">
        <v>831</v>
      </c>
      <c r="BM43" s="286" t="s">
        <v>831</v>
      </c>
      <c r="BN43" s="286" t="s">
        <v>831</v>
      </c>
      <c r="BO43" s="286" t="s">
        <v>831</v>
      </c>
      <c r="BP43" s="286" t="s">
        <v>831</v>
      </c>
      <c r="BQ43" s="283">
        <v>0</v>
      </c>
      <c r="BR43" s="283">
        <f t="shared" si="8"/>
        <v>0</v>
      </c>
      <c r="BS43" s="286" t="s">
        <v>831</v>
      </c>
      <c r="BT43" s="286" t="s">
        <v>831</v>
      </c>
      <c r="BU43" s="286" t="s">
        <v>831</v>
      </c>
      <c r="BV43" s="286" t="s">
        <v>831</v>
      </c>
      <c r="BW43" s="286" t="s">
        <v>831</v>
      </c>
      <c r="BX43" s="286" t="s">
        <v>831</v>
      </c>
      <c r="BY43" s="286" t="s">
        <v>831</v>
      </c>
      <c r="BZ43" s="286" t="s">
        <v>831</v>
      </c>
      <c r="CA43" s="286" t="s">
        <v>831</v>
      </c>
      <c r="CB43" s="286" t="s">
        <v>831</v>
      </c>
      <c r="CC43" s="286" t="s">
        <v>831</v>
      </c>
      <c r="CD43" s="283">
        <v>0</v>
      </c>
      <c r="CE43" s="286" t="s">
        <v>831</v>
      </c>
      <c r="CF43" s="286" t="s">
        <v>831</v>
      </c>
      <c r="CG43" s="286" t="s">
        <v>831</v>
      </c>
      <c r="CH43" s="286" t="s">
        <v>831</v>
      </c>
      <c r="CI43" s="286" t="s">
        <v>831</v>
      </c>
      <c r="CJ43" s="286" t="s">
        <v>831</v>
      </c>
      <c r="CK43" s="286" t="s">
        <v>831</v>
      </c>
      <c r="CL43" s="286" t="s">
        <v>831</v>
      </c>
      <c r="CM43" s="283">
        <v>0</v>
      </c>
      <c r="CN43" s="283">
        <f t="shared" si="10"/>
        <v>0</v>
      </c>
      <c r="CO43" s="286" t="s">
        <v>831</v>
      </c>
      <c r="CP43" s="286" t="s">
        <v>831</v>
      </c>
      <c r="CQ43" s="286" t="s">
        <v>831</v>
      </c>
      <c r="CR43" s="286" t="s">
        <v>831</v>
      </c>
      <c r="CS43" s="286" t="s">
        <v>831</v>
      </c>
      <c r="CT43" s="286" t="s">
        <v>831</v>
      </c>
      <c r="CU43" s="286" t="s">
        <v>831</v>
      </c>
      <c r="CV43" s="286" t="s">
        <v>831</v>
      </c>
      <c r="CW43" s="286" t="s">
        <v>831</v>
      </c>
      <c r="CX43" s="286" t="s">
        <v>831</v>
      </c>
      <c r="CY43" s="286" t="s">
        <v>831</v>
      </c>
      <c r="CZ43" s="286" t="s">
        <v>831</v>
      </c>
      <c r="DA43" s="283">
        <v>0</v>
      </c>
      <c r="DB43" s="286" t="s">
        <v>831</v>
      </c>
      <c r="DC43" s="286" t="s">
        <v>831</v>
      </c>
      <c r="DD43" s="286" t="s">
        <v>831</v>
      </c>
      <c r="DE43" s="286" t="s">
        <v>831</v>
      </c>
      <c r="DF43" s="286" t="s">
        <v>831</v>
      </c>
      <c r="DG43" s="286" t="s">
        <v>831</v>
      </c>
      <c r="DH43" s="286" t="s">
        <v>831</v>
      </c>
      <c r="DI43" s="283">
        <v>0</v>
      </c>
      <c r="DJ43" s="283">
        <f t="shared" si="12"/>
        <v>0</v>
      </c>
      <c r="DK43" s="286" t="s">
        <v>831</v>
      </c>
      <c r="DL43" s="286" t="s">
        <v>831</v>
      </c>
      <c r="DM43" s="286" t="s">
        <v>831</v>
      </c>
      <c r="DN43" s="286" t="s">
        <v>831</v>
      </c>
      <c r="DO43" s="286" t="s">
        <v>831</v>
      </c>
      <c r="DP43" s="286" t="s">
        <v>831</v>
      </c>
      <c r="DQ43" s="286" t="s">
        <v>831</v>
      </c>
      <c r="DR43" s="286" t="s">
        <v>831</v>
      </c>
      <c r="DS43" s="286" t="s">
        <v>831</v>
      </c>
      <c r="DT43" s="286" t="s">
        <v>831</v>
      </c>
      <c r="DU43" s="286" t="s">
        <v>831</v>
      </c>
      <c r="DV43" s="283">
        <v>0</v>
      </c>
      <c r="DW43" s="286" t="s">
        <v>831</v>
      </c>
      <c r="DX43" s="286" t="s">
        <v>831</v>
      </c>
      <c r="DY43" s="286" t="s">
        <v>831</v>
      </c>
      <c r="DZ43" s="283">
        <v>0</v>
      </c>
      <c r="EA43" s="286" t="s">
        <v>831</v>
      </c>
      <c r="EB43" s="286" t="s">
        <v>831</v>
      </c>
      <c r="EC43" s="286" t="s">
        <v>831</v>
      </c>
      <c r="ED43" s="286" t="s">
        <v>831</v>
      </c>
      <c r="EE43" s="283">
        <v>0</v>
      </c>
      <c r="EF43" s="283">
        <f t="shared" si="14"/>
        <v>0</v>
      </c>
      <c r="EG43" s="283">
        <v>0</v>
      </c>
      <c r="EH43" s="286" t="s">
        <v>831</v>
      </c>
      <c r="EI43" s="286" t="s">
        <v>831</v>
      </c>
      <c r="EJ43" s="283">
        <v>0</v>
      </c>
      <c r="EK43" s="286" t="s">
        <v>831</v>
      </c>
      <c r="EL43" s="286" t="s">
        <v>831</v>
      </c>
      <c r="EM43" s="286" t="s">
        <v>831</v>
      </c>
      <c r="EN43" s="283">
        <v>0</v>
      </c>
      <c r="EO43" s="283">
        <v>0</v>
      </c>
      <c r="EP43" s="283">
        <v>0</v>
      </c>
      <c r="EQ43" s="286" t="s">
        <v>831</v>
      </c>
      <c r="ER43" s="286" t="s">
        <v>831</v>
      </c>
      <c r="ES43" s="286" t="s">
        <v>831</v>
      </c>
      <c r="ET43" s="286" t="s">
        <v>831</v>
      </c>
      <c r="EU43" s="283">
        <v>0</v>
      </c>
      <c r="EV43" s="283">
        <v>0</v>
      </c>
      <c r="EW43" s="286" t="s">
        <v>831</v>
      </c>
      <c r="EX43" s="286" t="s">
        <v>831</v>
      </c>
      <c r="EY43" s="286" t="s">
        <v>831</v>
      </c>
      <c r="EZ43" s="283">
        <v>0</v>
      </c>
      <c r="FA43" s="283">
        <v>0</v>
      </c>
      <c r="FB43" s="283">
        <f t="shared" si="16"/>
        <v>126</v>
      </c>
      <c r="FC43" s="283">
        <v>0</v>
      </c>
      <c r="FD43" s="283">
        <v>0</v>
      </c>
      <c r="FE43" s="283">
        <v>0</v>
      </c>
      <c r="FF43" s="283">
        <v>34</v>
      </c>
      <c r="FG43" s="283">
        <v>0</v>
      </c>
      <c r="FH43" s="283">
        <v>19</v>
      </c>
      <c r="FI43" s="283">
        <v>0</v>
      </c>
      <c r="FJ43" s="283">
        <v>73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831</v>
      </c>
      <c r="FQ43" s="286" t="s">
        <v>831</v>
      </c>
      <c r="FR43" s="286" t="s">
        <v>831</v>
      </c>
      <c r="FS43" s="283">
        <v>0</v>
      </c>
      <c r="FT43" s="283">
        <v>0</v>
      </c>
      <c r="FU43" s="283">
        <v>0</v>
      </c>
      <c r="FV43" s="283">
        <v>0</v>
      </c>
      <c r="FW43" s="283">
        <v>0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8"/>
        <v>425</v>
      </c>
      <c r="E44" s="283">
        <f t="shared" si="19"/>
        <v>15</v>
      </c>
      <c r="F44" s="283">
        <f t="shared" si="20"/>
        <v>0</v>
      </c>
      <c r="G44" s="283">
        <f t="shared" si="21"/>
        <v>0</v>
      </c>
      <c r="H44" s="283">
        <f t="shared" si="22"/>
        <v>123</v>
      </c>
      <c r="I44" s="283">
        <f t="shared" si="23"/>
        <v>85</v>
      </c>
      <c r="J44" s="283">
        <f t="shared" si="24"/>
        <v>23</v>
      </c>
      <c r="K44" s="283">
        <f t="shared" si="25"/>
        <v>0</v>
      </c>
      <c r="L44" s="283">
        <f t="shared" si="26"/>
        <v>179</v>
      </c>
      <c r="M44" s="283">
        <f t="shared" si="27"/>
        <v>0</v>
      </c>
      <c r="N44" s="283">
        <f t="shared" si="28"/>
        <v>0</v>
      </c>
      <c r="O44" s="283">
        <f t="shared" si="29"/>
        <v>0</v>
      </c>
      <c r="P44" s="283">
        <f t="shared" si="30"/>
        <v>0</v>
      </c>
      <c r="Q44" s="283">
        <f t="shared" si="31"/>
        <v>0</v>
      </c>
      <c r="R44" s="283">
        <f t="shared" si="32"/>
        <v>0</v>
      </c>
      <c r="S44" s="283">
        <f t="shared" si="33"/>
        <v>0</v>
      </c>
      <c r="T44" s="283">
        <f t="shared" si="34"/>
        <v>0</v>
      </c>
      <c r="U44" s="283">
        <f t="shared" si="35"/>
        <v>0</v>
      </c>
      <c r="V44" s="283">
        <f t="shared" si="36"/>
        <v>0</v>
      </c>
      <c r="W44" s="283">
        <f t="shared" si="37"/>
        <v>0</v>
      </c>
      <c r="X44" s="283">
        <f t="shared" si="38"/>
        <v>0</v>
      </c>
      <c r="Y44" s="283">
        <f t="shared" si="39"/>
        <v>0</v>
      </c>
      <c r="Z44" s="283">
        <f t="shared" si="4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831</v>
      </c>
      <c r="AM44" s="286" t="s">
        <v>831</v>
      </c>
      <c r="AN44" s="283">
        <v>0</v>
      </c>
      <c r="AO44" s="286" t="s">
        <v>831</v>
      </c>
      <c r="AP44" s="286" t="s">
        <v>831</v>
      </c>
      <c r="AQ44" s="283">
        <v>0</v>
      </c>
      <c r="AR44" s="286" t="s">
        <v>831</v>
      </c>
      <c r="AS44" s="283">
        <v>0</v>
      </c>
      <c r="AT44" s="286" t="s">
        <v>831</v>
      </c>
      <c r="AU44" s="283">
        <v>0</v>
      </c>
      <c r="AV44" s="283">
        <f t="shared" si="6"/>
        <v>138</v>
      </c>
      <c r="AW44" s="283">
        <v>15</v>
      </c>
      <c r="AX44" s="283">
        <v>0</v>
      </c>
      <c r="AY44" s="283">
        <v>0</v>
      </c>
      <c r="AZ44" s="283">
        <v>123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831</v>
      </c>
      <c r="BI44" s="286" t="s">
        <v>831</v>
      </c>
      <c r="BJ44" s="286" t="s">
        <v>831</v>
      </c>
      <c r="BK44" s="286" t="s">
        <v>831</v>
      </c>
      <c r="BL44" s="286" t="s">
        <v>831</v>
      </c>
      <c r="BM44" s="286" t="s">
        <v>831</v>
      </c>
      <c r="BN44" s="286" t="s">
        <v>831</v>
      </c>
      <c r="BO44" s="286" t="s">
        <v>831</v>
      </c>
      <c r="BP44" s="286" t="s">
        <v>831</v>
      </c>
      <c r="BQ44" s="283">
        <v>0</v>
      </c>
      <c r="BR44" s="283">
        <f t="shared" si="8"/>
        <v>0</v>
      </c>
      <c r="BS44" s="286" t="s">
        <v>831</v>
      </c>
      <c r="BT44" s="286" t="s">
        <v>831</v>
      </c>
      <c r="BU44" s="286" t="s">
        <v>831</v>
      </c>
      <c r="BV44" s="286" t="s">
        <v>831</v>
      </c>
      <c r="BW44" s="286" t="s">
        <v>831</v>
      </c>
      <c r="BX44" s="286" t="s">
        <v>831</v>
      </c>
      <c r="BY44" s="286" t="s">
        <v>831</v>
      </c>
      <c r="BZ44" s="286" t="s">
        <v>831</v>
      </c>
      <c r="CA44" s="286" t="s">
        <v>831</v>
      </c>
      <c r="CB44" s="286" t="s">
        <v>831</v>
      </c>
      <c r="CC44" s="286" t="s">
        <v>831</v>
      </c>
      <c r="CD44" s="283">
        <v>0</v>
      </c>
      <c r="CE44" s="286" t="s">
        <v>831</v>
      </c>
      <c r="CF44" s="286" t="s">
        <v>831</v>
      </c>
      <c r="CG44" s="286" t="s">
        <v>831</v>
      </c>
      <c r="CH44" s="286" t="s">
        <v>831</v>
      </c>
      <c r="CI44" s="286" t="s">
        <v>831</v>
      </c>
      <c r="CJ44" s="286" t="s">
        <v>831</v>
      </c>
      <c r="CK44" s="286" t="s">
        <v>831</v>
      </c>
      <c r="CL44" s="286" t="s">
        <v>831</v>
      </c>
      <c r="CM44" s="283">
        <v>0</v>
      </c>
      <c r="CN44" s="283">
        <f t="shared" si="10"/>
        <v>0</v>
      </c>
      <c r="CO44" s="286" t="s">
        <v>831</v>
      </c>
      <c r="CP44" s="286" t="s">
        <v>831</v>
      </c>
      <c r="CQ44" s="286" t="s">
        <v>831</v>
      </c>
      <c r="CR44" s="286" t="s">
        <v>831</v>
      </c>
      <c r="CS44" s="286" t="s">
        <v>831</v>
      </c>
      <c r="CT44" s="286" t="s">
        <v>831</v>
      </c>
      <c r="CU44" s="286" t="s">
        <v>831</v>
      </c>
      <c r="CV44" s="286" t="s">
        <v>831</v>
      </c>
      <c r="CW44" s="286" t="s">
        <v>831</v>
      </c>
      <c r="CX44" s="286" t="s">
        <v>831</v>
      </c>
      <c r="CY44" s="286" t="s">
        <v>831</v>
      </c>
      <c r="CZ44" s="286" t="s">
        <v>831</v>
      </c>
      <c r="DA44" s="283">
        <v>0</v>
      </c>
      <c r="DB44" s="286" t="s">
        <v>831</v>
      </c>
      <c r="DC44" s="286" t="s">
        <v>831</v>
      </c>
      <c r="DD44" s="286" t="s">
        <v>831</v>
      </c>
      <c r="DE44" s="286" t="s">
        <v>831</v>
      </c>
      <c r="DF44" s="286" t="s">
        <v>831</v>
      </c>
      <c r="DG44" s="286" t="s">
        <v>831</v>
      </c>
      <c r="DH44" s="286" t="s">
        <v>831</v>
      </c>
      <c r="DI44" s="283">
        <v>0</v>
      </c>
      <c r="DJ44" s="283">
        <f t="shared" si="12"/>
        <v>0</v>
      </c>
      <c r="DK44" s="286" t="s">
        <v>831</v>
      </c>
      <c r="DL44" s="286" t="s">
        <v>831</v>
      </c>
      <c r="DM44" s="286" t="s">
        <v>831</v>
      </c>
      <c r="DN44" s="286" t="s">
        <v>831</v>
      </c>
      <c r="DO44" s="286" t="s">
        <v>831</v>
      </c>
      <c r="DP44" s="286" t="s">
        <v>831</v>
      </c>
      <c r="DQ44" s="286" t="s">
        <v>831</v>
      </c>
      <c r="DR44" s="286" t="s">
        <v>831</v>
      </c>
      <c r="DS44" s="286" t="s">
        <v>831</v>
      </c>
      <c r="DT44" s="286" t="s">
        <v>831</v>
      </c>
      <c r="DU44" s="286" t="s">
        <v>831</v>
      </c>
      <c r="DV44" s="283">
        <v>0</v>
      </c>
      <c r="DW44" s="286" t="s">
        <v>831</v>
      </c>
      <c r="DX44" s="286" t="s">
        <v>831</v>
      </c>
      <c r="DY44" s="286" t="s">
        <v>831</v>
      </c>
      <c r="DZ44" s="283">
        <v>0</v>
      </c>
      <c r="EA44" s="286" t="s">
        <v>831</v>
      </c>
      <c r="EB44" s="286" t="s">
        <v>831</v>
      </c>
      <c r="EC44" s="286" t="s">
        <v>831</v>
      </c>
      <c r="ED44" s="286" t="s">
        <v>831</v>
      </c>
      <c r="EE44" s="283">
        <v>0</v>
      </c>
      <c r="EF44" s="283">
        <f t="shared" si="14"/>
        <v>0</v>
      </c>
      <c r="EG44" s="283">
        <v>0</v>
      </c>
      <c r="EH44" s="286" t="s">
        <v>831</v>
      </c>
      <c r="EI44" s="286" t="s">
        <v>831</v>
      </c>
      <c r="EJ44" s="283">
        <v>0</v>
      </c>
      <c r="EK44" s="286" t="s">
        <v>831</v>
      </c>
      <c r="EL44" s="286" t="s">
        <v>831</v>
      </c>
      <c r="EM44" s="286" t="s">
        <v>831</v>
      </c>
      <c r="EN44" s="283">
        <v>0</v>
      </c>
      <c r="EO44" s="283">
        <v>0</v>
      </c>
      <c r="EP44" s="283">
        <v>0</v>
      </c>
      <c r="EQ44" s="286" t="s">
        <v>831</v>
      </c>
      <c r="ER44" s="286" t="s">
        <v>831</v>
      </c>
      <c r="ES44" s="286" t="s">
        <v>831</v>
      </c>
      <c r="ET44" s="286" t="s">
        <v>831</v>
      </c>
      <c r="EU44" s="283">
        <v>0</v>
      </c>
      <c r="EV44" s="283">
        <v>0</v>
      </c>
      <c r="EW44" s="286" t="s">
        <v>831</v>
      </c>
      <c r="EX44" s="286" t="s">
        <v>831</v>
      </c>
      <c r="EY44" s="286" t="s">
        <v>831</v>
      </c>
      <c r="EZ44" s="283">
        <v>0</v>
      </c>
      <c r="FA44" s="283">
        <v>0</v>
      </c>
      <c r="FB44" s="283">
        <f t="shared" si="16"/>
        <v>287</v>
      </c>
      <c r="FC44" s="283">
        <v>0</v>
      </c>
      <c r="FD44" s="283">
        <v>0</v>
      </c>
      <c r="FE44" s="283">
        <v>0</v>
      </c>
      <c r="FF44" s="283">
        <v>0</v>
      </c>
      <c r="FG44" s="283">
        <v>85</v>
      </c>
      <c r="FH44" s="283">
        <v>23</v>
      </c>
      <c r="FI44" s="283">
        <v>0</v>
      </c>
      <c r="FJ44" s="283">
        <v>179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831</v>
      </c>
      <c r="FQ44" s="286" t="s">
        <v>831</v>
      </c>
      <c r="FR44" s="286" t="s">
        <v>831</v>
      </c>
      <c r="FS44" s="283">
        <v>0</v>
      </c>
      <c r="FT44" s="283">
        <v>0</v>
      </c>
      <c r="FU44" s="283">
        <v>0</v>
      </c>
      <c r="FV44" s="283">
        <v>0</v>
      </c>
      <c r="FW44" s="283">
        <v>0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8"/>
        <v>855</v>
      </c>
      <c r="E45" s="283">
        <f t="shared" si="19"/>
        <v>0</v>
      </c>
      <c r="F45" s="283">
        <f t="shared" si="20"/>
        <v>0</v>
      </c>
      <c r="G45" s="283">
        <f t="shared" si="21"/>
        <v>0</v>
      </c>
      <c r="H45" s="283">
        <f t="shared" si="22"/>
        <v>184</v>
      </c>
      <c r="I45" s="283">
        <f t="shared" si="23"/>
        <v>178</v>
      </c>
      <c r="J45" s="283">
        <f t="shared" si="24"/>
        <v>137</v>
      </c>
      <c r="K45" s="283">
        <f t="shared" si="25"/>
        <v>0</v>
      </c>
      <c r="L45" s="283">
        <f t="shared" si="26"/>
        <v>355</v>
      </c>
      <c r="M45" s="283">
        <f t="shared" si="27"/>
        <v>0</v>
      </c>
      <c r="N45" s="283">
        <f t="shared" si="28"/>
        <v>1</v>
      </c>
      <c r="O45" s="283">
        <f t="shared" si="29"/>
        <v>0</v>
      </c>
      <c r="P45" s="283">
        <f t="shared" si="30"/>
        <v>0</v>
      </c>
      <c r="Q45" s="283">
        <f t="shared" si="31"/>
        <v>0</v>
      </c>
      <c r="R45" s="283">
        <f t="shared" si="32"/>
        <v>0</v>
      </c>
      <c r="S45" s="283">
        <f t="shared" si="33"/>
        <v>0</v>
      </c>
      <c r="T45" s="283">
        <f t="shared" si="34"/>
        <v>0</v>
      </c>
      <c r="U45" s="283">
        <f t="shared" si="35"/>
        <v>0</v>
      </c>
      <c r="V45" s="283">
        <f t="shared" si="36"/>
        <v>0</v>
      </c>
      <c r="W45" s="283">
        <f t="shared" si="37"/>
        <v>0</v>
      </c>
      <c r="X45" s="283">
        <f t="shared" si="38"/>
        <v>0</v>
      </c>
      <c r="Y45" s="283">
        <f t="shared" si="39"/>
        <v>0</v>
      </c>
      <c r="Z45" s="283">
        <f t="shared" si="4"/>
        <v>18</v>
      </c>
      <c r="AA45" s="283">
        <v>0</v>
      </c>
      <c r="AB45" s="283">
        <v>0</v>
      </c>
      <c r="AC45" s="283">
        <v>0</v>
      </c>
      <c r="AD45" s="283">
        <v>18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831</v>
      </c>
      <c r="AM45" s="286" t="s">
        <v>831</v>
      </c>
      <c r="AN45" s="283">
        <v>0</v>
      </c>
      <c r="AO45" s="286" t="s">
        <v>831</v>
      </c>
      <c r="AP45" s="286" t="s">
        <v>831</v>
      </c>
      <c r="AQ45" s="283">
        <v>0</v>
      </c>
      <c r="AR45" s="286" t="s">
        <v>831</v>
      </c>
      <c r="AS45" s="283">
        <v>0</v>
      </c>
      <c r="AT45" s="286" t="s">
        <v>831</v>
      </c>
      <c r="AU45" s="283">
        <v>0</v>
      </c>
      <c r="AV45" s="283">
        <f t="shared" si="6"/>
        <v>165</v>
      </c>
      <c r="AW45" s="283">
        <v>0</v>
      </c>
      <c r="AX45" s="283">
        <v>0</v>
      </c>
      <c r="AY45" s="283">
        <v>0</v>
      </c>
      <c r="AZ45" s="283">
        <v>165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831</v>
      </c>
      <c r="BI45" s="286" t="s">
        <v>831</v>
      </c>
      <c r="BJ45" s="286" t="s">
        <v>831</v>
      </c>
      <c r="BK45" s="286" t="s">
        <v>831</v>
      </c>
      <c r="BL45" s="286" t="s">
        <v>831</v>
      </c>
      <c r="BM45" s="286" t="s">
        <v>831</v>
      </c>
      <c r="BN45" s="286" t="s">
        <v>831</v>
      </c>
      <c r="BO45" s="286" t="s">
        <v>831</v>
      </c>
      <c r="BP45" s="286" t="s">
        <v>831</v>
      </c>
      <c r="BQ45" s="283">
        <v>0</v>
      </c>
      <c r="BR45" s="283">
        <f t="shared" si="8"/>
        <v>0</v>
      </c>
      <c r="BS45" s="286" t="s">
        <v>831</v>
      </c>
      <c r="BT45" s="286" t="s">
        <v>831</v>
      </c>
      <c r="BU45" s="286" t="s">
        <v>831</v>
      </c>
      <c r="BV45" s="286" t="s">
        <v>831</v>
      </c>
      <c r="BW45" s="286" t="s">
        <v>831</v>
      </c>
      <c r="BX45" s="286" t="s">
        <v>831</v>
      </c>
      <c r="BY45" s="286" t="s">
        <v>831</v>
      </c>
      <c r="BZ45" s="286" t="s">
        <v>831</v>
      </c>
      <c r="CA45" s="286" t="s">
        <v>831</v>
      </c>
      <c r="CB45" s="286" t="s">
        <v>831</v>
      </c>
      <c r="CC45" s="286" t="s">
        <v>831</v>
      </c>
      <c r="CD45" s="283">
        <v>0</v>
      </c>
      <c r="CE45" s="286" t="s">
        <v>831</v>
      </c>
      <c r="CF45" s="286" t="s">
        <v>831</v>
      </c>
      <c r="CG45" s="286" t="s">
        <v>831</v>
      </c>
      <c r="CH45" s="286" t="s">
        <v>831</v>
      </c>
      <c r="CI45" s="286" t="s">
        <v>831</v>
      </c>
      <c r="CJ45" s="286" t="s">
        <v>831</v>
      </c>
      <c r="CK45" s="286" t="s">
        <v>831</v>
      </c>
      <c r="CL45" s="286" t="s">
        <v>831</v>
      </c>
      <c r="CM45" s="283">
        <v>0</v>
      </c>
      <c r="CN45" s="283">
        <f t="shared" si="10"/>
        <v>0</v>
      </c>
      <c r="CO45" s="286" t="s">
        <v>831</v>
      </c>
      <c r="CP45" s="286" t="s">
        <v>831</v>
      </c>
      <c r="CQ45" s="286" t="s">
        <v>831</v>
      </c>
      <c r="CR45" s="286" t="s">
        <v>831</v>
      </c>
      <c r="CS45" s="286" t="s">
        <v>831</v>
      </c>
      <c r="CT45" s="286" t="s">
        <v>831</v>
      </c>
      <c r="CU45" s="286" t="s">
        <v>831</v>
      </c>
      <c r="CV45" s="286" t="s">
        <v>831</v>
      </c>
      <c r="CW45" s="286" t="s">
        <v>831</v>
      </c>
      <c r="CX45" s="286" t="s">
        <v>831</v>
      </c>
      <c r="CY45" s="286" t="s">
        <v>831</v>
      </c>
      <c r="CZ45" s="286" t="s">
        <v>831</v>
      </c>
      <c r="DA45" s="283">
        <v>0</v>
      </c>
      <c r="DB45" s="286" t="s">
        <v>831</v>
      </c>
      <c r="DC45" s="286" t="s">
        <v>831</v>
      </c>
      <c r="DD45" s="286" t="s">
        <v>831</v>
      </c>
      <c r="DE45" s="286" t="s">
        <v>831</v>
      </c>
      <c r="DF45" s="286" t="s">
        <v>831</v>
      </c>
      <c r="DG45" s="286" t="s">
        <v>831</v>
      </c>
      <c r="DH45" s="286" t="s">
        <v>831</v>
      </c>
      <c r="DI45" s="283">
        <v>0</v>
      </c>
      <c r="DJ45" s="283">
        <f t="shared" si="12"/>
        <v>0</v>
      </c>
      <c r="DK45" s="286" t="s">
        <v>831</v>
      </c>
      <c r="DL45" s="286" t="s">
        <v>831</v>
      </c>
      <c r="DM45" s="286" t="s">
        <v>831</v>
      </c>
      <c r="DN45" s="286" t="s">
        <v>831</v>
      </c>
      <c r="DO45" s="286" t="s">
        <v>831</v>
      </c>
      <c r="DP45" s="286" t="s">
        <v>831</v>
      </c>
      <c r="DQ45" s="286" t="s">
        <v>831</v>
      </c>
      <c r="DR45" s="286" t="s">
        <v>831</v>
      </c>
      <c r="DS45" s="286" t="s">
        <v>831</v>
      </c>
      <c r="DT45" s="286" t="s">
        <v>831</v>
      </c>
      <c r="DU45" s="286" t="s">
        <v>831</v>
      </c>
      <c r="DV45" s="283">
        <v>0</v>
      </c>
      <c r="DW45" s="286" t="s">
        <v>831</v>
      </c>
      <c r="DX45" s="286" t="s">
        <v>831</v>
      </c>
      <c r="DY45" s="286" t="s">
        <v>831</v>
      </c>
      <c r="DZ45" s="283">
        <v>0</v>
      </c>
      <c r="EA45" s="286" t="s">
        <v>831</v>
      </c>
      <c r="EB45" s="286" t="s">
        <v>831</v>
      </c>
      <c r="EC45" s="286" t="s">
        <v>831</v>
      </c>
      <c r="ED45" s="286" t="s">
        <v>831</v>
      </c>
      <c r="EE45" s="283">
        <v>0</v>
      </c>
      <c r="EF45" s="283">
        <f t="shared" si="14"/>
        <v>0</v>
      </c>
      <c r="EG45" s="283">
        <v>0</v>
      </c>
      <c r="EH45" s="286" t="s">
        <v>831</v>
      </c>
      <c r="EI45" s="286" t="s">
        <v>831</v>
      </c>
      <c r="EJ45" s="283">
        <v>0</v>
      </c>
      <c r="EK45" s="286" t="s">
        <v>831</v>
      </c>
      <c r="EL45" s="286" t="s">
        <v>831</v>
      </c>
      <c r="EM45" s="286" t="s">
        <v>831</v>
      </c>
      <c r="EN45" s="283">
        <v>0</v>
      </c>
      <c r="EO45" s="283">
        <v>0</v>
      </c>
      <c r="EP45" s="283">
        <v>0</v>
      </c>
      <c r="EQ45" s="286" t="s">
        <v>831</v>
      </c>
      <c r="ER45" s="286" t="s">
        <v>831</v>
      </c>
      <c r="ES45" s="286" t="s">
        <v>831</v>
      </c>
      <c r="ET45" s="286" t="s">
        <v>831</v>
      </c>
      <c r="EU45" s="283">
        <v>0</v>
      </c>
      <c r="EV45" s="283">
        <v>0</v>
      </c>
      <c r="EW45" s="286" t="s">
        <v>831</v>
      </c>
      <c r="EX45" s="286" t="s">
        <v>831</v>
      </c>
      <c r="EY45" s="286" t="s">
        <v>831</v>
      </c>
      <c r="EZ45" s="283">
        <v>0</v>
      </c>
      <c r="FA45" s="283">
        <v>0</v>
      </c>
      <c r="FB45" s="283">
        <f t="shared" si="16"/>
        <v>672</v>
      </c>
      <c r="FC45" s="283">
        <v>0</v>
      </c>
      <c r="FD45" s="283">
        <v>0</v>
      </c>
      <c r="FE45" s="283">
        <v>0</v>
      </c>
      <c r="FF45" s="283">
        <v>1</v>
      </c>
      <c r="FG45" s="283">
        <v>178</v>
      </c>
      <c r="FH45" s="283">
        <v>137</v>
      </c>
      <c r="FI45" s="283">
        <v>0</v>
      </c>
      <c r="FJ45" s="283">
        <v>355</v>
      </c>
      <c r="FK45" s="283">
        <v>0</v>
      </c>
      <c r="FL45" s="283">
        <v>1</v>
      </c>
      <c r="FM45" s="283">
        <v>0</v>
      </c>
      <c r="FN45" s="283">
        <v>0</v>
      </c>
      <c r="FO45" s="283">
        <v>0</v>
      </c>
      <c r="FP45" s="286" t="s">
        <v>831</v>
      </c>
      <c r="FQ45" s="286" t="s">
        <v>831</v>
      </c>
      <c r="FR45" s="286" t="s">
        <v>831</v>
      </c>
      <c r="FS45" s="283">
        <v>0</v>
      </c>
      <c r="FT45" s="283">
        <v>0</v>
      </c>
      <c r="FU45" s="283">
        <v>0</v>
      </c>
      <c r="FV45" s="283">
        <v>0</v>
      </c>
      <c r="FW45" s="283">
        <v>0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8"/>
        <v>196</v>
      </c>
      <c r="E46" s="283">
        <f t="shared" si="19"/>
        <v>0</v>
      </c>
      <c r="F46" s="283">
        <f t="shared" si="20"/>
        <v>0</v>
      </c>
      <c r="G46" s="283">
        <f t="shared" si="21"/>
        <v>0</v>
      </c>
      <c r="H46" s="283">
        <f t="shared" si="22"/>
        <v>48</v>
      </c>
      <c r="I46" s="283">
        <f t="shared" si="23"/>
        <v>46</v>
      </c>
      <c r="J46" s="283">
        <f t="shared" si="24"/>
        <v>24</v>
      </c>
      <c r="K46" s="283">
        <f t="shared" si="25"/>
        <v>0</v>
      </c>
      <c r="L46" s="283">
        <f t="shared" si="26"/>
        <v>45</v>
      </c>
      <c r="M46" s="283">
        <f t="shared" si="27"/>
        <v>0</v>
      </c>
      <c r="N46" s="283">
        <f t="shared" si="28"/>
        <v>0</v>
      </c>
      <c r="O46" s="283">
        <f t="shared" si="29"/>
        <v>0</v>
      </c>
      <c r="P46" s="283">
        <f t="shared" si="30"/>
        <v>0</v>
      </c>
      <c r="Q46" s="283">
        <f t="shared" si="31"/>
        <v>0</v>
      </c>
      <c r="R46" s="283">
        <f t="shared" si="32"/>
        <v>0</v>
      </c>
      <c r="S46" s="283">
        <f t="shared" si="33"/>
        <v>0</v>
      </c>
      <c r="T46" s="283">
        <f t="shared" si="34"/>
        <v>0</v>
      </c>
      <c r="U46" s="283">
        <f t="shared" si="35"/>
        <v>0</v>
      </c>
      <c r="V46" s="283">
        <f t="shared" si="36"/>
        <v>0</v>
      </c>
      <c r="W46" s="283">
        <f t="shared" si="37"/>
        <v>0</v>
      </c>
      <c r="X46" s="283">
        <f t="shared" si="38"/>
        <v>0</v>
      </c>
      <c r="Y46" s="283">
        <f t="shared" si="39"/>
        <v>33</v>
      </c>
      <c r="Z46" s="283">
        <f t="shared" si="4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831</v>
      </c>
      <c r="AM46" s="286" t="s">
        <v>831</v>
      </c>
      <c r="AN46" s="283">
        <v>0</v>
      </c>
      <c r="AO46" s="286" t="s">
        <v>831</v>
      </c>
      <c r="AP46" s="286" t="s">
        <v>831</v>
      </c>
      <c r="AQ46" s="283">
        <v>0</v>
      </c>
      <c r="AR46" s="286" t="s">
        <v>831</v>
      </c>
      <c r="AS46" s="283">
        <v>0</v>
      </c>
      <c r="AT46" s="286" t="s">
        <v>831</v>
      </c>
      <c r="AU46" s="283">
        <v>0</v>
      </c>
      <c r="AV46" s="283">
        <f t="shared" si="6"/>
        <v>44</v>
      </c>
      <c r="AW46" s="283">
        <v>0</v>
      </c>
      <c r="AX46" s="283">
        <v>0</v>
      </c>
      <c r="AY46" s="283">
        <v>0</v>
      </c>
      <c r="AZ46" s="283">
        <v>40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831</v>
      </c>
      <c r="BI46" s="286" t="s">
        <v>831</v>
      </c>
      <c r="BJ46" s="286" t="s">
        <v>831</v>
      </c>
      <c r="BK46" s="286" t="s">
        <v>831</v>
      </c>
      <c r="BL46" s="286" t="s">
        <v>831</v>
      </c>
      <c r="BM46" s="286" t="s">
        <v>831</v>
      </c>
      <c r="BN46" s="286" t="s">
        <v>831</v>
      </c>
      <c r="BO46" s="286" t="s">
        <v>831</v>
      </c>
      <c r="BP46" s="286" t="s">
        <v>831</v>
      </c>
      <c r="BQ46" s="283">
        <v>4</v>
      </c>
      <c r="BR46" s="283">
        <f t="shared" si="8"/>
        <v>29</v>
      </c>
      <c r="BS46" s="286" t="s">
        <v>831</v>
      </c>
      <c r="BT46" s="286" t="s">
        <v>831</v>
      </c>
      <c r="BU46" s="286" t="s">
        <v>831</v>
      </c>
      <c r="BV46" s="286" t="s">
        <v>831</v>
      </c>
      <c r="BW46" s="286" t="s">
        <v>831</v>
      </c>
      <c r="BX46" s="286" t="s">
        <v>831</v>
      </c>
      <c r="BY46" s="286" t="s">
        <v>831</v>
      </c>
      <c r="BZ46" s="286" t="s">
        <v>831</v>
      </c>
      <c r="CA46" s="286" t="s">
        <v>831</v>
      </c>
      <c r="CB46" s="286" t="s">
        <v>831</v>
      </c>
      <c r="CC46" s="286" t="s">
        <v>831</v>
      </c>
      <c r="CD46" s="283">
        <v>0</v>
      </c>
      <c r="CE46" s="286" t="s">
        <v>831</v>
      </c>
      <c r="CF46" s="286" t="s">
        <v>831</v>
      </c>
      <c r="CG46" s="286" t="s">
        <v>831</v>
      </c>
      <c r="CH46" s="286" t="s">
        <v>831</v>
      </c>
      <c r="CI46" s="286" t="s">
        <v>831</v>
      </c>
      <c r="CJ46" s="286" t="s">
        <v>831</v>
      </c>
      <c r="CK46" s="286" t="s">
        <v>831</v>
      </c>
      <c r="CL46" s="286" t="s">
        <v>831</v>
      </c>
      <c r="CM46" s="283">
        <v>29</v>
      </c>
      <c r="CN46" s="283">
        <f t="shared" si="10"/>
        <v>0</v>
      </c>
      <c r="CO46" s="286" t="s">
        <v>831</v>
      </c>
      <c r="CP46" s="286" t="s">
        <v>831</v>
      </c>
      <c r="CQ46" s="286" t="s">
        <v>831</v>
      </c>
      <c r="CR46" s="286" t="s">
        <v>831</v>
      </c>
      <c r="CS46" s="286" t="s">
        <v>831</v>
      </c>
      <c r="CT46" s="286" t="s">
        <v>831</v>
      </c>
      <c r="CU46" s="286" t="s">
        <v>831</v>
      </c>
      <c r="CV46" s="286" t="s">
        <v>831</v>
      </c>
      <c r="CW46" s="286" t="s">
        <v>831</v>
      </c>
      <c r="CX46" s="286" t="s">
        <v>831</v>
      </c>
      <c r="CY46" s="286" t="s">
        <v>831</v>
      </c>
      <c r="CZ46" s="286" t="s">
        <v>831</v>
      </c>
      <c r="DA46" s="283">
        <v>0</v>
      </c>
      <c r="DB46" s="286" t="s">
        <v>831</v>
      </c>
      <c r="DC46" s="286" t="s">
        <v>831</v>
      </c>
      <c r="DD46" s="286" t="s">
        <v>831</v>
      </c>
      <c r="DE46" s="286" t="s">
        <v>831</v>
      </c>
      <c r="DF46" s="286" t="s">
        <v>831</v>
      </c>
      <c r="DG46" s="286" t="s">
        <v>831</v>
      </c>
      <c r="DH46" s="286" t="s">
        <v>831</v>
      </c>
      <c r="DI46" s="283">
        <v>0</v>
      </c>
      <c r="DJ46" s="283">
        <f t="shared" si="12"/>
        <v>0</v>
      </c>
      <c r="DK46" s="286" t="s">
        <v>831</v>
      </c>
      <c r="DL46" s="286" t="s">
        <v>831</v>
      </c>
      <c r="DM46" s="286" t="s">
        <v>831</v>
      </c>
      <c r="DN46" s="286" t="s">
        <v>831</v>
      </c>
      <c r="DO46" s="286" t="s">
        <v>831</v>
      </c>
      <c r="DP46" s="286" t="s">
        <v>831</v>
      </c>
      <c r="DQ46" s="286" t="s">
        <v>831</v>
      </c>
      <c r="DR46" s="286" t="s">
        <v>831</v>
      </c>
      <c r="DS46" s="286" t="s">
        <v>831</v>
      </c>
      <c r="DT46" s="286" t="s">
        <v>831</v>
      </c>
      <c r="DU46" s="286" t="s">
        <v>831</v>
      </c>
      <c r="DV46" s="283">
        <v>0</v>
      </c>
      <c r="DW46" s="286" t="s">
        <v>831</v>
      </c>
      <c r="DX46" s="286" t="s">
        <v>831</v>
      </c>
      <c r="DY46" s="286" t="s">
        <v>831</v>
      </c>
      <c r="DZ46" s="283">
        <v>0</v>
      </c>
      <c r="EA46" s="286" t="s">
        <v>831</v>
      </c>
      <c r="EB46" s="286" t="s">
        <v>831</v>
      </c>
      <c r="EC46" s="286" t="s">
        <v>831</v>
      </c>
      <c r="ED46" s="286" t="s">
        <v>831</v>
      </c>
      <c r="EE46" s="283">
        <v>0</v>
      </c>
      <c r="EF46" s="283">
        <f t="shared" si="14"/>
        <v>0</v>
      </c>
      <c r="EG46" s="283">
        <v>0</v>
      </c>
      <c r="EH46" s="286" t="s">
        <v>831</v>
      </c>
      <c r="EI46" s="286" t="s">
        <v>831</v>
      </c>
      <c r="EJ46" s="283">
        <v>0</v>
      </c>
      <c r="EK46" s="286" t="s">
        <v>831</v>
      </c>
      <c r="EL46" s="286" t="s">
        <v>831</v>
      </c>
      <c r="EM46" s="286" t="s">
        <v>831</v>
      </c>
      <c r="EN46" s="283">
        <v>0</v>
      </c>
      <c r="EO46" s="283">
        <v>0</v>
      </c>
      <c r="EP46" s="283">
        <v>0</v>
      </c>
      <c r="EQ46" s="286" t="s">
        <v>831</v>
      </c>
      <c r="ER46" s="286" t="s">
        <v>831</v>
      </c>
      <c r="ES46" s="286" t="s">
        <v>831</v>
      </c>
      <c r="ET46" s="286" t="s">
        <v>831</v>
      </c>
      <c r="EU46" s="283">
        <v>0</v>
      </c>
      <c r="EV46" s="283">
        <v>0</v>
      </c>
      <c r="EW46" s="286" t="s">
        <v>831</v>
      </c>
      <c r="EX46" s="286" t="s">
        <v>831</v>
      </c>
      <c r="EY46" s="286" t="s">
        <v>831</v>
      </c>
      <c r="EZ46" s="283">
        <v>0</v>
      </c>
      <c r="FA46" s="283">
        <v>0</v>
      </c>
      <c r="FB46" s="283">
        <f t="shared" si="16"/>
        <v>123</v>
      </c>
      <c r="FC46" s="283">
        <v>0</v>
      </c>
      <c r="FD46" s="283">
        <v>0</v>
      </c>
      <c r="FE46" s="283">
        <v>0</v>
      </c>
      <c r="FF46" s="283">
        <v>8</v>
      </c>
      <c r="FG46" s="283">
        <v>46</v>
      </c>
      <c r="FH46" s="283">
        <v>24</v>
      </c>
      <c r="FI46" s="283">
        <v>0</v>
      </c>
      <c r="FJ46" s="283">
        <v>45</v>
      </c>
      <c r="FK46" s="283">
        <v>0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831</v>
      </c>
      <c r="FQ46" s="286" t="s">
        <v>831</v>
      </c>
      <c r="FR46" s="286" t="s">
        <v>831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8"/>
        <v>0</v>
      </c>
      <c r="E47" s="283">
        <f t="shared" si="19"/>
        <v>0</v>
      </c>
      <c r="F47" s="283">
        <f t="shared" si="20"/>
        <v>0</v>
      </c>
      <c r="G47" s="283">
        <f t="shared" si="21"/>
        <v>0</v>
      </c>
      <c r="H47" s="283">
        <f t="shared" si="22"/>
        <v>0</v>
      </c>
      <c r="I47" s="283">
        <f t="shared" si="23"/>
        <v>0</v>
      </c>
      <c r="J47" s="283">
        <f t="shared" si="24"/>
        <v>0</v>
      </c>
      <c r="K47" s="283">
        <f t="shared" si="25"/>
        <v>0</v>
      </c>
      <c r="L47" s="283">
        <f t="shared" si="26"/>
        <v>0</v>
      </c>
      <c r="M47" s="283">
        <f t="shared" si="27"/>
        <v>0</v>
      </c>
      <c r="N47" s="283">
        <f t="shared" si="28"/>
        <v>0</v>
      </c>
      <c r="O47" s="283">
        <f t="shared" si="29"/>
        <v>0</v>
      </c>
      <c r="P47" s="283">
        <f t="shared" si="30"/>
        <v>0</v>
      </c>
      <c r="Q47" s="283">
        <f t="shared" si="31"/>
        <v>0</v>
      </c>
      <c r="R47" s="283">
        <f t="shared" si="32"/>
        <v>0</v>
      </c>
      <c r="S47" s="283">
        <f t="shared" si="33"/>
        <v>0</v>
      </c>
      <c r="T47" s="283">
        <f t="shared" si="34"/>
        <v>0</v>
      </c>
      <c r="U47" s="283">
        <f t="shared" si="35"/>
        <v>0</v>
      </c>
      <c r="V47" s="283">
        <f t="shared" si="36"/>
        <v>0</v>
      </c>
      <c r="W47" s="283">
        <f t="shared" si="37"/>
        <v>0</v>
      </c>
      <c r="X47" s="283">
        <f t="shared" si="38"/>
        <v>0</v>
      </c>
      <c r="Y47" s="283">
        <f t="shared" si="39"/>
        <v>0</v>
      </c>
      <c r="Z47" s="283">
        <f t="shared" si="4"/>
        <v>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831</v>
      </c>
      <c r="AM47" s="286" t="s">
        <v>831</v>
      </c>
      <c r="AN47" s="283">
        <v>0</v>
      </c>
      <c r="AO47" s="286" t="s">
        <v>831</v>
      </c>
      <c r="AP47" s="286" t="s">
        <v>831</v>
      </c>
      <c r="AQ47" s="283">
        <v>0</v>
      </c>
      <c r="AR47" s="286" t="s">
        <v>831</v>
      </c>
      <c r="AS47" s="283">
        <v>0</v>
      </c>
      <c r="AT47" s="286" t="s">
        <v>831</v>
      </c>
      <c r="AU47" s="283">
        <v>0</v>
      </c>
      <c r="AV47" s="283">
        <f t="shared" si="6"/>
        <v>0</v>
      </c>
      <c r="AW47" s="283">
        <v>0</v>
      </c>
      <c r="AX47" s="283">
        <v>0</v>
      </c>
      <c r="AY47" s="283"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831</v>
      </c>
      <c r="BI47" s="286" t="s">
        <v>831</v>
      </c>
      <c r="BJ47" s="286" t="s">
        <v>831</v>
      </c>
      <c r="BK47" s="286" t="s">
        <v>831</v>
      </c>
      <c r="BL47" s="286" t="s">
        <v>831</v>
      </c>
      <c r="BM47" s="286" t="s">
        <v>831</v>
      </c>
      <c r="BN47" s="286" t="s">
        <v>831</v>
      </c>
      <c r="BO47" s="286" t="s">
        <v>831</v>
      </c>
      <c r="BP47" s="286" t="s">
        <v>831</v>
      </c>
      <c r="BQ47" s="283">
        <v>0</v>
      </c>
      <c r="BR47" s="283">
        <f t="shared" si="8"/>
        <v>0</v>
      </c>
      <c r="BS47" s="286" t="s">
        <v>831</v>
      </c>
      <c r="BT47" s="286" t="s">
        <v>831</v>
      </c>
      <c r="BU47" s="286" t="s">
        <v>831</v>
      </c>
      <c r="BV47" s="286" t="s">
        <v>831</v>
      </c>
      <c r="BW47" s="286" t="s">
        <v>831</v>
      </c>
      <c r="BX47" s="286" t="s">
        <v>831</v>
      </c>
      <c r="BY47" s="286" t="s">
        <v>831</v>
      </c>
      <c r="BZ47" s="286" t="s">
        <v>831</v>
      </c>
      <c r="CA47" s="286" t="s">
        <v>831</v>
      </c>
      <c r="CB47" s="286" t="s">
        <v>831</v>
      </c>
      <c r="CC47" s="286" t="s">
        <v>831</v>
      </c>
      <c r="CD47" s="283">
        <v>0</v>
      </c>
      <c r="CE47" s="286" t="s">
        <v>831</v>
      </c>
      <c r="CF47" s="286" t="s">
        <v>831</v>
      </c>
      <c r="CG47" s="286" t="s">
        <v>831</v>
      </c>
      <c r="CH47" s="286" t="s">
        <v>831</v>
      </c>
      <c r="CI47" s="286" t="s">
        <v>831</v>
      </c>
      <c r="CJ47" s="286" t="s">
        <v>831</v>
      </c>
      <c r="CK47" s="286" t="s">
        <v>831</v>
      </c>
      <c r="CL47" s="286" t="s">
        <v>831</v>
      </c>
      <c r="CM47" s="283">
        <v>0</v>
      </c>
      <c r="CN47" s="283">
        <f t="shared" si="10"/>
        <v>0</v>
      </c>
      <c r="CO47" s="286" t="s">
        <v>831</v>
      </c>
      <c r="CP47" s="286" t="s">
        <v>831</v>
      </c>
      <c r="CQ47" s="286" t="s">
        <v>831</v>
      </c>
      <c r="CR47" s="286" t="s">
        <v>831</v>
      </c>
      <c r="CS47" s="286" t="s">
        <v>831</v>
      </c>
      <c r="CT47" s="286" t="s">
        <v>831</v>
      </c>
      <c r="CU47" s="286" t="s">
        <v>831</v>
      </c>
      <c r="CV47" s="286" t="s">
        <v>831</v>
      </c>
      <c r="CW47" s="286" t="s">
        <v>831</v>
      </c>
      <c r="CX47" s="286" t="s">
        <v>831</v>
      </c>
      <c r="CY47" s="286" t="s">
        <v>831</v>
      </c>
      <c r="CZ47" s="286" t="s">
        <v>831</v>
      </c>
      <c r="DA47" s="283">
        <v>0</v>
      </c>
      <c r="DB47" s="286" t="s">
        <v>831</v>
      </c>
      <c r="DC47" s="286" t="s">
        <v>831</v>
      </c>
      <c r="DD47" s="286" t="s">
        <v>831</v>
      </c>
      <c r="DE47" s="286" t="s">
        <v>831</v>
      </c>
      <c r="DF47" s="286" t="s">
        <v>831</v>
      </c>
      <c r="DG47" s="286" t="s">
        <v>831</v>
      </c>
      <c r="DH47" s="286" t="s">
        <v>831</v>
      </c>
      <c r="DI47" s="283">
        <v>0</v>
      </c>
      <c r="DJ47" s="283">
        <f t="shared" si="12"/>
        <v>0</v>
      </c>
      <c r="DK47" s="286" t="s">
        <v>831</v>
      </c>
      <c r="DL47" s="286" t="s">
        <v>831</v>
      </c>
      <c r="DM47" s="286" t="s">
        <v>831</v>
      </c>
      <c r="DN47" s="286" t="s">
        <v>831</v>
      </c>
      <c r="DO47" s="286" t="s">
        <v>831</v>
      </c>
      <c r="DP47" s="286" t="s">
        <v>831</v>
      </c>
      <c r="DQ47" s="286" t="s">
        <v>831</v>
      </c>
      <c r="DR47" s="286" t="s">
        <v>831</v>
      </c>
      <c r="DS47" s="286" t="s">
        <v>831</v>
      </c>
      <c r="DT47" s="286" t="s">
        <v>831</v>
      </c>
      <c r="DU47" s="286" t="s">
        <v>831</v>
      </c>
      <c r="DV47" s="283">
        <v>0</v>
      </c>
      <c r="DW47" s="286" t="s">
        <v>831</v>
      </c>
      <c r="DX47" s="286" t="s">
        <v>831</v>
      </c>
      <c r="DY47" s="286" t="s">
        <v>831</v>
      </c>
      <c r="DZ47" s="283">
        <v>0</v>
      </c>
      <c r="EA47" s="286" t="s">
        <v>831</v>
      </c>
      <c r="EB47" s="286" t="s">
        <v>831</v>
      </c>
      <c r="EC47" s="286" t="s">
        <v>831</v>
      </c>
      <c r="ED47" s="286" t="s">
        <v>831</v>
      </c>
      <c r="EE47" s="283">
        <v>0</v>
      </c>
      <c r="EF47" s="283">
        <f t="shared" si="14"/>
        <v>0</v>
      </c>
      <c r="EG47" s="283">
        <v>0</v>
      </c>
      <c r="EH47" s="286" t="s">
        <v>831</v>
      </c>
      <c r="EI47" s="286" t="s">
        <v>831</v>
      </c>
      <c r="EJ47" s="283">
        <v>0</v>
      </c>
      <c r="EK47" s="286" t="s">
        <v>831</v>
      </c>
      <c r="EL47" s="286" t="s">
        <v>831</v>
      </c>
      <c r="EM47" s="286" t="s">
        <v>831</v>
      </c>
      <c r="EN47" s="283">
        <v>0</v>
      </c>
      <c r="EO47" s="283">
        <v>0</v>
      </c>
      <c r="EP47" s="283">
        <v>0</v>
      </c>
      <c r="EQ47" s="286" t="s">
        <v>831</v>
      </c>
      <c r="ER47" s="286" t="s">
        <v>831</v>
      </c>
      <c r="ES47" s="286" t="s">
        <v>831</v>
      </c>
      <c r="ET47" s="286" t="s">
        <v>831</v>
      </c>
      <c r="EU47" s="283">
        <v>0</v>
      </c>
      <c r="EV47" s="283">
        <v>0</v>
      </c>
      <c r="EW47" s="286" t="s">
        <v>831</v>
      </c>
      <c r="EX47" s="286" t="s">
        <v>831</v>
      </c>
      <c r="EY47" s="286" t="s">
        <v>831</v>
      </c>
      <c r="EZ47" s="283">
        <v>0</v>
      </c>
      <c r="FA47" s="283">
        <v>0</v>
      </c>
      <c r="FB47" s="283">
        <f t="shared" si="16"/>
        <v>0</v>
      </c>
      <c r="FC47" s="283">
        <v>0</v>
      </c>
      <c r="FD47" s="283">
        <v>0</v>
      </c>
      <c r="FE47" s="283">
        <v>0</v>
      </c>
      <c r="FF47" s="283">
        <v>0</v>
      </c>
      <c r="FG47" s="283">
        <v>0</v>
      </c>
      <c r="FH47" s="283">
        <v>0</v>
      </c>
      <c r="FI47" s="283">
        <v>0</v>
      </c>
      <c r="FJ47" s="283">
        <v>0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831</v>
      </c>
      <c r="FQ47" s="286" t="s">
        <v>831</v>
      </c>
      <c r="FR47" s="286" t="s">
        <v>831</v>
      </c>
      <c r="FS47" s="283">
        <v>0</v>
      </c>
      <c r="FT47" s="283">
        <v>0</v>
      </c>
      <c r="FU47" s="283">
        <v>0</v>
      </c>
      <c r="FV47" s="283">
        <v>0</v>
      </c>
      <c r="FW47" s="283">
        <v>0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8"/>
        <v>298</v>
      </c>
      <c r="E48" s="283">
        <f t="shared" si="19"/>
        <v>0</v>
      </c>
      <c r="F48" s="283">
        <f t="shared" si="20"/>
        <v>0</v>
      </c>
      <c r="G48" s="283">
        <f t="shared" si="21"/>
        <v>0</v>
      </c>
      <c r="H48" s="283">
        <f t="shared" si="22"/>
        <v>113</v>
      </c>
      <c r="I48" s="283">
        <f t="shared" si="23"/>
        <v>58</v>
      </c>
      <c r="J48" s="283">
        <f t="shared" si="24"/>
        <v>29</v>
      </c>
      <c r="K48" s="283">
        <f t="shared" si="25"/>
        <v>0</v>
      </c>
      <c r="L48" s="283">
        <f t="shared" si="26"/>
        <v>86</v>
      </c>
      <c r="M48" s="283">
        <f t="shared" si="27"/>
        <v>0</v>
      </c>
      <c r="N48" s="283">
        <f t="shared" si="28"/>
        <v>0</v>
      </c>
      <c r="O48" s="283">
        <f t="shared" si="29"/>
        <v>0</v>
      </c>
      <c r="P48" s="283">
        <f t="shared" si="30"/>
        <v>0</v>
      </c>
      <c r="Q48" s="283">
        <f t="shared" si="31"/>
        <v>0</v>
      </c>
      <c r="R48" s="283">
        <f t="shared" si="32"/>
        <v>0</v>
      </c>
      <c r="S48" s="283">
        <f t="shared" si="33"/>
        <v>0</v>
      </c>
      <c r="T48" s="283">
        <f t="shared" si="34"/>
        <v>0</v>
      </c>
      <c r="U48" s="283">
        <f t="shared" si="35"/>
        <v>0</v>
      </c>
      <c r="V48" s="283">
        <f t="shared" si="36"/>
        <v>0</v>
      </c>
      <c r="W48" s="283">
        <f t="shared" si="37"/>
        <v>0</v>
      </c>
      <c r="X48" s="283">
        <f t="shared" si="38"/>
        <v>0</v>
      </c>
      <c r="Y48" s="283">
        <f t="shared" si="39"/>
        <v>12</v>
      </c>
      <c r="Z48" s="283">
        <f t="shared" si="4"/>
        <v>38</v>
      </c>
      <c r="AA48" s="283">
        <v>0</v>
      </c>
      <c r="AB48" s="283">
        <v>0</v>
      </c>
      <c r="AC48" s="283">
        <v>0</v>
      </c>
      <c r="AD48" s="283">
        <v>26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831</v>
      </c>
      <c r="AM48" s="286" t="s">
        <v>831</v>
      </c>
      <c r="AN48" s="283">
        <v>0</v>
      </c>
      <c r="AO48" s="286" t="s">
        <v>831</v>
      </c>
      <c r="AP48" s="286" t="s">
        <v>831</v>
      </c>
      <c r="AQ48" s="283">
        <v>0</v>
      </c>
      <c r="AR48" s="286" t="s">
        <v>831</v>
      </c>
      <c r="AS48" s="283">
        <v>0</v>
      </c>
      <c r="AT48" s="286" t="s">
        <v>831</v>
      </c>
      <c r="AU48" s="283">
        <v>12</v>
      </c>
      <c r="AV48" s="283">
        <f t="shared" si="6"/>
        <v>22</v>
      </c>
      <c r="AW48" s="283">
        <v>0</v>
      </c>
      <c r="AX48" s="283">
        <v>0</v>
      </c>
      <c r="AY48" s="283">
        <v>0</v>
      </c>
      <c r="AZ48" s="283">
        <v>22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831</v>
      </c>
      <c r="BI48" s="286" t="s">
        <v>831</v>
      </c>
      <c r="BJ48" s="286" t="s">
        <v>831</v>
      </c>
      <c r="BK48" s="286" t="s">
        <v>831</v>
      </c>
      <c r="BL48" s="286" t="s">
        <v>831</v>
      </c>
      <c r="BM48" s="286" t="s">
        <v>831</v>
      </c>
      <c r="BN48" s="286" t="s">
        <v>831</v>
      </c>
      <c r="BO48" s="286" t="s">
        <v>831</v>
      </c>
      <c r="BP48" s="286" t="s">
        <v>831</v>
      </c>
      <c r="BQ48" s="283">
        <v>0</v>
      </c>
      <c r="BR48" s="283">
        <f t="shared" si="8"/>
        <v>0</v>
      </c>
      <c r="BS48" s="286" t="s">
        <v>831</v>
      </c>
      <c r="BT48" s="286" t="s">
        <v>831</v>
      </c>
      <c r="BU48" s="286" t="s">
        <v>831</v>
      </c>
      <c r="BV48" s="286" t="s">
        <v>831</v>
      </c>
      <c r="BW48" s="286" t="s">
        <v>831</v>
      </c>
      <c r="BX48" s="286" t="s">
        <v>831</v>
      </c>
      <c r="BY48" s="286" t="s">
        <v>831</v>
      </c>
      <c r="BZ48" s="286" t="s">
        <v>831</v>
      </c>
      <c r="CA48" s="286" t="s">
        <v>831</v>
      </c>
      <c r="CB48" s="286" t="s">
        <v>831</v>
      </c>
      <c r="CC48" s="286" t="s">
        <v>831</v>
      </c>
      <c r="CD48" s="283">
        <v>0</v>
      </c>
      <c r="CE48" s="286" t="s">
        <v>831</v>
      </c>
      <c r="CF48" s="286" t="s">
        <v>831</v>
      </c>
      <c r="CG48" s="286" t="s">
        <v>831</v>
      </c>
      <c r="CH48" s="286" t="s">
        <v>831</v>
      </c>
      <c r="CI48" s="286" t="s">
        <v>831</v>
      </c>
      <c r="CJ48" s="286" t="s">
        <v>831</v>
      </c>
      <c r="CK48" s="286" t="s">
        <v>831</v>
      </c>
      <c r="CL48" s="286" t="s">
        <v>831</v>
      </c>
      <c r="CM48" s="283">
        <v>0</v>
      </c>
      <c r="CN48" s="283">
        <f t="shared" si="10"/>
        <v>0</v>
      </c>
      <c r="CO48" s="286" t="s">
        <v>831</v>
      </c>
      <c r="CP48" s="286" t="s">
        <v>831</v>
      </c>
      <c r="CQ48" s="286" t="s">
        <v>831</v>
      </c>
      <c r="CR48" s="286" t="s">
        <v>831</v>
      </c>
      <c r="CS48" s="286" t="s">
        <v>831</v>
      </c>
      <c r="CT48" s="286" t="s">
        <v>831</v>
      </c>
      <c r="CU48" s="286" t="s">
        <v>831</v>
      </c>
      <c r="CV48" s="286" t="s">
        <v>831</v>
      </c>
      <c r="CW48" s="286" t="s">
        <v>831</v>
      </c>
      <c r="CX48" s="286" t="s">
        <v>831</v>
      </c>
      <c r="CY48" s="286" t="s">
        <v>831</v>
      </c>
      <c r="CZ48" s="286" t="s">
        <v>831</v>
      </c>
      <c r="DA48" s="283">
        <v>0</v>
      </c>
      <c r="DB48" s="286" t="s">
        <v>831</v>
      </c>
      <c r="DC48" s="286" t="s">
        <v>831</v>
      </c>
      <c r="DD48" s="286" t="s">
        <v>831</v>
      </c>
      <c r="DE48" s="286" t="s">
        <v>831</v>
      </c>
      <c r="DF48" s="286" t="s">
        <v>831</v>
      </c>
      <c r="DG48" s="286" t="s">
        <v>831</v>
      </c>
      <c r="DH48" s="286" t="s">
        <v>831</v>
      </c>
      <c r="DI48" s="283">
        <v>0</v>
      </c>
      <c r="DJ48" s="283">
        <f t="shared" si="12"/>
        <v>0</v>
      </c>
      <c r="DK48" s="286" t="s">
        <v>831</v>
      </c>
      <c r="DL48" s="286" t="s">
        <v>831</v>
      </c>
      <c r="DM48" s="286" t="s">
        <v>831</v>
      </c>
      <c r="DN48" s="286" t="s">
        <v>831</v>
      </c>
      <c r="DO48" s="286" t="s">
        <v>831</v>
      </c>
      <c r="DP48" s="286" t="s">
        <v>831</v>
      </c>
      <c r="DQ48" s="286" t="s">
        <v>831</v>
      </c>
      <c r="DR48" s="286" t="s">
        <v>831</v>
      </c>
      <c r="DS48" s="286" t="s">
        <v>831</v>
      </c>
      <c r="DT48" s="286" t="s">
        <v>831</v>
      </c>
      <c r="DU48" s="286" t="s">
        <v>831</v>
      </c>
      <c r="DV48" s="283">
        <v>0</v>
      </c>
      <c r="DW48" s="286" t="s">
        <v>831</v>
      </c>
      <c r="DX48" s="286" t="s">
        <v>831</v>
      </c>
      <c r="DY48" s="286" t="s">
        <v>831</v>
      </c>
      <c r="DZ48" s="283">
        <v>0</v>
      </c>
      <c r="EA48" s="286" t="s">
        <v>831</v>
      </c>
      <c r="EB48" s="286" t="s">
        <v>831</v>
      </c>
      <c r="EC48" s="286" t="s">
        <v>831</v>
      </c>
      <c r="ED48" s="286" t="s">
        <v>831</v>
      </c>
      <c r="EE48" s="283">
        <v>0</v>
      </c>
      <c r="EF48" s="283">
        <f t="shared" si="14"/>
        <v>0</v>
      </c>
      <c r="EG48" s="283">
        <v>0</v>
      </c>
      <c r="EH48" s="286" t="s">
        <v>831</v>
      </c>
      <c r="EI48" s="286" t="s">
        <v>831</v>
      </c>
      <c r="EJ48" s="283">
        <v>0</v>
      </c>
      <c r="EK48" s="286" t="s">
        <v>831</v>
      </c>
      <c r="EL48" s="286" t="s">
        <v>831</v>
      </c>
      <c r="EM48" s="286" t="s">
        <v>831</v>
      </c>
      <c r="EN48" s="283">
        <v>0</v>
      </c>
      <c r="EO48" s="283">
        <v>0</v>
      </c>
      <c r="EP48" s="283">
        <v>0</v>
      </c>
      <c r="EQ48" s="286" t="s">
        <v>831</v>
      </c>
      <c r="ER48" s="286" t="s">
        <v>831</v>
      </c>
      <c r="ES48" s="286" t="s">
        <v>831</v>
      </c>
      <c r="ET48" s="286" t="s">
        <v>831</v>
      </c>
      <c r="EU48" s="283">
        <v>0</v>
      </c>
      <c r="EV48" s="283">
        <v>0</v>
      </c>
      <c r="EW48" s="286" t="s">
        <v>831</v>
      </c>
      <c r="EX48" s="286" t="s">
        <v>831</v>
      </c>
      <c r="EY48" s="286" t="s">
        <v>831</v>
      </c>
      <c r="EZ48" s="283">
        <v>0</v>
      </c>
      <c r="FA48" s="283">
        <v>0</v>
      </c>
      <c r="FB48" s="283">
        <f t="shared" si="16"/>
        <v>238</v>
      </c>
      <c r="FC48" s="283">
        <v>0</v>
      </c>
      <c r="FD48" s="283">
        <v>0</v>
      </c>
      <c r="FE48" s="283">
        <v>0</v>
      </c>
      <c r="FF48" s="283">
        <v>65</v>
      </c>
      <c r="FG48" s="283">
        <v>58</v>
      </c>
      <c r="FH48" s="283">
        <v>29</v>
      </c>
      <c r="FI48" s="283">
        <v>0</v>
      </c>
      <c r="FJ48" s="283">
        <v>86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831</v>
      </c>
      <c r="FQ48" s="286" t="s">
        <v>831</v>
      </c>
      <c r="FR48" s="286" t="s">
        <v>831</v>
      </c>
      <c r="FS48" s="283">
        <v>0</v>
      </c>
      <c r="FT48" s="283">
        <v>0</v>
      </c>
      <c r="FU48" s="283">
        <v>0</v>
      </c>
      <c r="FV48" s="283">
        <v>0</v>
      </c>
      <c r="FW48" s="283">
        <v>0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8"/>
        <v>290</v>
      </c>
      <c r="E49" s="283">
        <f t="shared" si="19"/>
        <v>0</v>
      </c>
      <c r="F49" s="283">
        <f t="shared" si="20"/>
        <v>0</v>
      </c>
      <c r="G49" s="283">
        <f t="shared" si="21"/>
        <v>0</v>
      </c>
      <c r="H49" s="283">
        <f t="shared" si="22"/>
        <v>87</v>
      </c>
      <c r="I49" s="283">
        <f t="shared" si="23"/>
        <v>67</v>
      </c>
      <c r="J49" s="283">
        <f t="shared" si="24"/>
        <v>41</v>
      </c>
      <c r="K49" s="283">
        <f t="shared" si="25"/>
        <v>0</v>
      </c>
      <c r="L49" s="283">
        <f t="shared" si="26"/>
        <v>78</v>
      </c>
      <c r="M49" s="283">
        <f t="shared" si="27"/>
        <v>0</v>
      </c>
      <c r="N49" s="283">
        <f t="shared" si="28"/>
        <v>0</v>
      </c>
      <c r="O49" s="283">
        <f t="shared" si="29"/>
        <v>0</v>
      </c>
      <c r="P49" s="283">
        <f t="shared" si="30"/>
        <v>0</v>
      </c>
      <c r="Q49" s="283">
        <f t="shared" si="31"/>
        <v>0</v>
      </c>
      <c r="R49" s="283">
        <f t="shared" si="32"/>
        <v>0</v>
      </c>
      <c r="S49" s="283">
        <f t="shared" si="33"/>
        <v>0</v>
      </c>
      <c r="T49" s="283">
        <f t="shared" si="34"/>
        <v>0</v>
      </c>
      <c r="U49" s="283">
        <f t="shared" si="35"/>
        <v>0</v>
      </c>
      <c r="V49" s="283">
        <f t="shared" si="36"/>
        <v>0</v>
      </c>
      <c r="W49" s="283">
        <f t="shared" si="37"/>
        <v>0</v>
      </c>
      <c r="X49" s="283">
        <f t="shared" si="38"/>
        <v>0</v>
      </c>
      <c r="Y49" s="283">
        <f t="shared" si="39"/>
        <v>17</v>
      </c>
      <c r="Z49" s="283">
        <f t="shared" si="4"/>
        <v>54</v>
      </c>
      <c r="AA49" s="283">
        <v>0</v>
      </c>
      <c r="AB49" s="283">
        <v>0</v>
      </c>
      <c r="AC49" s="283">
        <v>0</v>
      </c>
      <c r="AD49" s="283">
        <v>37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831</v>
      </c>
      <c r="AM49" s="286" t="s">
        <v>831</v>
      </c>
      <c r="AN49" s="283">
        <v>0</v>
      </c>
      <c r="AO49" s="286" t="s">
        <v>831</v>
      </c>
      <c r="AP49" s="286" t="s">
        <v>831</v>
      </c>
      <c r="AQ49" s="283">
        <v>0</v>
      </c>
      <c r="AR49" s="286" t="s">
        <v>831</v>
      </c>
      <c r="AS49" s="283">
        <v>0</v>
      </c>
      <c r="AT49" s="286" t="s">
        <v>831</v>
      </c>
      <c r="AU49" s="283">
        <v>17</v>
      </c>
      <c r="AV49" s="283">
        <f t="shared" si="6"/>
        <v>23</v>
      </c>
      <c r="AW49" s="283">
        <v>0</v>
      </c>
      <c r="AX49" s="283">
        <v>0</v>
      </c>
      <c r="AY49" s="283">
        <v>0</v>
      </c>
      <c r="AZ49" s="283">
        <v>23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831</v>
      </c>
      <c r="BI49" s="286" t="s">
        <v>831</v>
      </c>
      <c r="BJ49" s="286" t="s">
        <v>831</v>
      </c>
      <c r="BK49" s="286" t="s">
        <v>831</v>
      </c>
      <c r="BL49" s="286" t="s">
        <v>831</v>
      </c>
      <c r="BM49" s="286" t="s">
        <v>831</v>
      </c>
      <c r="BN49" s="286" t="s">
        <v>831</v>
      </c>
      <c r="BO49" s="286" t="s">
        <v>831</v>
      </c>
      <c r="BP49" s="286" t="s">
        <v>831</v>
      </c>
      <c r="BQ49" s="283">
        <v>0</v>
      </c>
      <c r="BR49" s="283">
        <f t="shared" si="8"/>
        <v>0</v>
      </c>
      <c r="BS49" s="286" t="s">
        <v>831</v>
      </c>
      <c r="BT49" s="286" t="s">
        <v>831</v>
      </c>
      <c r="BU49" s="286" t="s">
        <v>831</v>
      </c>
      <c r="BV49" s="286" t="s">
        <v>831</v>
      </c>
      <c r="BW49" s="286" t="s">
        <v>831</v>
      </c>
      <c r="BX49" s="286" t="s">
        <v>831</v>
      </c>
      <c r="BY49" s="286" t="s">
        <v>831</v>
      </c>
      <c r="BZ49" s="286" t="s">
        <v>831</v>
      </c>
      <c r="CA49" s="286" t="s">
        <v>831</v>
      </c>
      <c r="CB49" s="286" t="s">
        <v>831</v>
      </c>
      <c r="CC49" s="286" t="s">
        <v>831</v>
      </c>
      <c r="CD49" s="283">
        <v>0</v>
      </c>
      <c r="CE49" s="286" t="s">
        <v>831</v>
      </c>
      <c r="CF49" s="286" t="s">
        <v>831</v>
      </c>
      <c r="CG49" s="286" t="s">
        <v>831</v>
      </c>
      <c r="CH49" s="286" t="s">
        <v>831</v>
      </c>
      <c r="CI49" s="286" t="s">
        <v>831</v>
      </c>
      <c r="CJ49" s="286" t="s">
        <v>831</v>
      </c>
      <c r="CK49" s="286" t="s">
        <v>831</v>
      </c>
      <c r="CL49" s="286" t="s">
        <v>831</v>
      </c>
      <c r="CM49" s="283">
        <v>0</v>
      </c>
      <c r="CN49" s="283">
        <f t="shared" si="10"/>
        <v>0</v>
      </c>
      <c r="CO49" s="286" t="s">
        <v>831</v>
      </c>
      <c r="CP49" s="286" t="s">
        <v>831</v>
      </c>
      <c r="CQ49" s="286" t="s">
        <v>831</v>
      </c>
      <c r="CR49" s="286" t="s">
        <v>831</v>
      </c>
      <c r="CS49" s="286" t="s">
        <v>831</v>
      </c>
      <c r="CT49" s="286" t="s">
        <v>831</v>
      </c>
      <c r="CU49" s="286" t="s">
        <v>831</v>
      </c>
      <c r="CV49" s="286" t="s">
        <v>831</v>
      </c>
      <c r="CW49" s="286" t="s">
        <v>831</v>
      </c>
      <c r="CX49" s="286" t="s">
        <v>831</v>
      </c>
      <c r="CY49" s="286" t="s">
        <v>831</v>
      </c>
      <c r="CZ49" s="286" t="s">
        <v>831</v>
      </c>
      <c r="DA49" s="283">
        <v>0</v>
      </c>
      <c r="DB49" s="286" t="s">
        <v>831</v>
      </c>
      <c r="DC49" s="286" t="s">
        <v>831</v>
      </c>
      <c r="DD49" s="286" t="s">
        <v>831</v>
      </c>
      <c r="DE49" s="286" t="s">
        <v>831</v>
      </c>
      <c r="DF49" s="286" t="s">
        <v>831</v>
      </c>
      <c r="DG49" s="286" t="s">
        <v>831</v>
      </c>
      <c r="DH49" s="286" t="s">
        <v>831</v>
      </c>
      <c r="DI49" s="283">
        <v>0</v>
      </c>
      <c r="DJ49" s="283">
        <f t="shared" si="12"/>
        <v>0</v>
      </c>
      <c r="DK49" s="286" t="s">
        <v>831</v>
      </c>
      <c r="DL49" s="286" t="s">
        <v>831</v>
      </c>
      <c r="DM49" s="286" t="s">
        <v>831</v>
      </c>
      <c r="DN49" s="286" t="s">
        <v>831</v>
      </c>
      <c r="DO49" s="286" t="s">
        <v>831</v>
      </c>
      <c r="DP49" s="286" t="s">
        <v>831</v>
      </c>
      <c r="DQ49" s="286" t="s">
        <v>831</v>
      </c>
      <c r="DR49" s="286" t="s">
        <v>831</v>
      </c>
      <c r="DS49" s="286" t="s">
        <v>831</v>
      </c>
      <c r="DT49" s="286" t="s">
        <v>831</v>
      </c>
      <c r="DU49" s="286" t="s">
        <v>831</v>
      </c>
      <c r="DV49" s="283">
        <v>0</v>
      </c>
      <c r="DW49" s="286" t="s">
        <v>831</v>
      </c>
      <c r="DX49" s="286" t="s">
        <v>831</v>
      </c>
      <c r="DY49" s="286" t="s">
        <v>831</v>
      </c>
      <c r="DZ49" s="283">
        <v>0</v>
      </c>
      <c r="EA49" s="286" t="s">
        <v>831</v>
      </c>
      <c r="EB49" s="286" t="s">
        <v>831</v>
      </c>
      <c r="EC49" s="286" t="s">
        <v>831</v>
      </c>
      <c r="ED49" s="286" t="s">
        <v>831</v>
      </c>
      <c r="EE49" s="283">
        <v>0</v>
      </c>
      <c r="EF49" s="283">
        <f t="shared" si="14"/>
        <v>0</v>
      </c>
      <c r="EG49" s="283">
        <v>0</v>
      </c>
      <c r="EH49" s="286" t="s">
        <v>831</v>
      </c>
      <c r="EI49" s="286" t="s">
        <v>831</v>
      </c>
      <c r="EJ49" s="283">
        <v>0</v>
      </c>
      <c r="EK49" s="286" t="s">
        <v>831</v>
      </c>
      <c r="EL49" s="286" t="s">
        <v>831</v>
      </c>
      <c r="EM49" s="286" t="s">
        <v>831</v>
      </c>
      <c r="EN49" s="283">
        <v>0</v>
      </c>
      <c r="EO49" s="283">
        <v>0</v>
      </c>
      <c r="EP49" s="283">
        <v>0</v>
      </c>
      <c r="EQ49" s="286" t="s">
        <v>831</v>
      </c>
      <c r="ER49" s="286" t="s">
        <v>831</v>
      </c>
      <c r="ES49" s="286" t="s">
        <v>831</v>
      </c>
      <c r="ET49" s="286" t="s">
        <v>831</v>
      </c>
      <c r="EU49" s="283">
        <v>0</v>
      </c>
      <c r="EV49" s="283">
        <v>0</v>
      </c>
      <c r="EW49" s="286" t="s">
        <v>831</v>
      </c>
      <c r="EX49" s="286" t="s">
        <v>831</v>
      </c>
      <c r="EY49" s="286" t="s">
        <v>831</v>
      </c>
      <c r="EZ49" s="283">
        <v>0</v>
      </c>
      <c r="FA49" s="283">
        <v>0</v>
      </c>
      <c r="FB49" s="283">
        <f t="shared" si="16"/>
        <v>213</v>
      </c>
      <c r="FC49" s="283">
        <v>0</v>
      </c>
      <c r="FD49" s="283">
        <v>0</v>
      </c>
      <c r="FE49" s="283">
        <v>0</v>
      </c>
      <c r="FF49" s="283">
        <v>27</v>
      </c>
      <c r="FG49" s="283">
        <v>67</v>
      </c>
      <c r="FH49" s="283">
        <v>41</v>
      </c>
      <c r="FI49" s="283">
        <v>0</v>
      </c>
      <c r="FJ49" s="283">
        <v>78</v>
      </c>
      <c r="FK49" s="283">
        <v>0</v>
      </c>
      <c r="FL49" s="283">
        <v>0</v>
      </c>
      <c r="FM49" s="283">
        <v>0</v>
      </c>
      <c r="FN49" s="283">
        <v>0</v>
      </c>
      <c r="FO49" s="283">
        <v>0</v>
      </c>
      <c r="FP49" s="286" t="s">
        <v>831</v>
      </c>
      <c r="FQ49" s="286" t="s">
        <v>831</v>
      </c>
      <c r="FR49" s="286" t="s">
        <v>831</v>
      </c>
      <c r="FS49" s="283">
        <v>0</v>
      </c>
      <c r="FT49" s="283">
        <v>0</v>
      </c>
      <c r="FU49" s="283">
        <v>0</v>
      </c>
      <c r="FV49" s="283">
        <v>0</v>
      </c>
      <c r="FW49" s="283">
        <v>0</v>
      </c>
    </row>
    <row r="50" spans="1:179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18"/>
        <v>121</v>
      </c>
      <c r="E50" s="283">
        <f t="shared" si="19"/>
        <v>0</v>
      </c>
      <c r="F50" s="283">
        <f t="shared" si="20"/>
        <v>0</v>
      </c>
      <c r="G50" s="283">
        <f t="shared" si="21"/>
        <v>0</v>
      </c>
      <c r="H50" s="283">
        <f t="shared" si="22"/>
        <v>30</v>
      </c>
      <c r="I50" s="283">
        <f t="shared" si="23"/>
        <v>28</v>
      </c>
      <c r="J50" s="283">
        <f t="shared" si="24"/>
        <v>11</v>
      </c>
      <c r="K50" s="283">
        <f t="shared" si="25"/>
        <v>0</v>
      </c>
      <c r="L50" s="283">
        <f t="shared" si="26"/>
        <v>35</v>
      </c>
      <c r="M50" s="283">
        <f t="shared" si="27"/>
        <v>0</v>
      </c>
      <c r="N50" s="283">
        <f t="shared" si="28"/>
        <v>0</v>
      </c>
      <c r="O50" s="283">
        <f t="shared" si="29"/>
        <v>0</v>
      </c>
      <c r="P50" s="283">
        <f t="shared" si="30"/>
        <v>0</v>
      </c>
      <c r="Q50" s="283">
        <f t="shared" si="31"/>
        <v>0</v>
      </c>
      <c r="R50" s="283">
        <f t="shared" si="32"/>
        <v>0</v>
      </c>
      <c r="S50" s="283">
        <f t="shared" si="33"/>
        <v>0</v>
      </c>
      <c r="T50" s="283">
        <f t="shared" si="34"/>
        <v>0</v>
      </c>
      <c r="U50" s="283">
        <f t="shared" si="35"/>
        <v>0</v>
      </c>
      <c r="V50" s="283">
        <f t="shared" si="36"/>
        <v>0</v>
      </c>
      <c r="W50" s="283">
        <f t="shared" si="37"/>
        <v>0</v>
      </c>
      <c r="X50" s="283">
        <f t="shared" si="38"/>
        <v>0</v>
      </c>
      <c r="Y50" s="283">
        <f t="shared" si="39"/>
        <v>17</v>
      </c>
      <c r="Z50" s="283">
        <f t="shared" si="4"/>
        <v>29</v>
      </c>
      <c r="AA50" s="283">
        <v>0</v>
      </c>
      <c r="AB50" s="283">
        <v>0</v>
      </c>
      <c r="AC50" s="283">
        <v>0</v>
      </c>
      <c r="AD50" s="283">
        <v>12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831</v>
      </c>
      <c r="AM50" s="286" t="s">
        <v>831</v>
      </c>
      <c r="AN50" s="283">
        <v>0</v>
      </c>
      <c r="AO50" s="286" t="s">
        <v>831</v>
      </c>
      <c r="AP50" s="286" t="s">
        <v>831</v>
      </c>
      <c r="AQ50" s="283">
        <v>0</v>
      </c>
      <c r="AR50" s="286" t="s">
        <v>831</v>
      </c>
      <c r="AS50" s="283">
        <v>0</v>
      </c>
      <c r="AT50" s="286" t="s">
        <v>831</v>
      </c>
      <c r="AU50" s="283">
        <v>17</v>
      </c>
      <c r="AV50" s="283">
        <f t="shared" si="6"/>
        <v>9</v>
      </c>
      <c r="AW50" s="283">
        <v>0</v>
      </c>
      <c r="AX50" s="283">
        <v>0</v>
      </c>
      <c r="AY50" s="283">
        <v>0</v>
      </c>
      <c r="AZ50" s="283">
        <v>9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831</v>
      </c>
      <c r="BI50" s="286" t="s">
        <v>831</v>
      </c>
      <c r="BJ50" s="286" t="s">
        <v>831</v>
      </c>
      <c r="BK50" s="286" t="s">
        <v>831</v>
      </c>
      <c r="BL50" s="286" t="s">
        <v>831</v>
      </c>
      <c r="BM50" s="286" t="s">
        <v>831</v>
      </c>
      <c r="BN50" s="286" t="s">
        <v>831</v>
      </c>
      <c r="BO50" s="286" t="s">
        <v>831</v>
      </c>
      <c r="BP50" s="286" t="s">
        <v>831</v>
      </c>
      <c r="BQ50" s="283">
        <v>0</v>
      </c>
      <c r="BR50" s="283">
        <f t="shared" si="8"/>
        <v>0</v>
      </c>
      <c r="BS50" s="286" t="s">
        <v>831</v>
      </c>
      <c r="BT50" s="286" t="s">
        <v>831</v>
      </c>
      <c r="BU50" s="286" t="s">
        <v>831</v>
      </c>
      <c r="BV50" s="286" t="s">
        <v>831</v>
      </c>
      <c r="BW50" s="286" t="s">
        <v>831</v>
      </c>
      <c r="BX50" s="286" t="s">
        <v>831</v>
      </c>
      <c r="BY50" s="286" t="s">
        <v>831</v>
      </c>
      <c r="BZ50" s="286" t="s">
        <v>831</v>
      </c>
      <c r="CA50" s="286" t="s">
        <v>831</v>
      </c>
      <c r="CB50" s="286" t="s">
        <v>831</v>
      </c>
      <c r="CC50" s="286" t="s">
        <v>831</v>
      </c>
      <c r="CD50" s="283">
        <v>0</v>
      </c>
      <c r="CE50" s="286" t="s">
        <v>831</v>
      </c>
      <c r="CF50" s="286" t="s">
        <v>831</v>
      </c>
      <c r="CG50" s="286" t="s">
        <v>831</v>
      </c>
      <c r="CH50" s="286" t="s">
        <v>831</v>
      </c>
      <c r="CI50" s="286" t="s">
        <v>831</v>
      </c>
      <c r="CJ50" s="286" t="s">
        <v>831</v>
      </c>
      <c r="CK50" s="286" t="s">
        <v>831</v>
      </c>
      <c r="CL50" s="286" t="s">
        <v>831</v>
      </c>
      <c r="CM50" s="283">
        <v>0</v>
      </c>
      <c r="CN50" s="283">
        <f t="shared" si="10"/>
        <v>0</v>
      </c>
      <c r="CO50" s="286" t="s">
        <v>831</v>
      </c>
      <c r="CP50" s="286" t="s">
        <v>831</v>
      </c>
      <c r="CQ50" s="286" t="s">
        <v>831</v>
      </c>
      <c r="CR50" s="286" t="s">
        <v>831</v>
      </c>
      <c r="CS50" s="286" t="s">
        <v>831</v>
      </c>
      <c r="CT50" s="286" t="s">
        <v>831</v>
      </c>
      <c r="CU50" s="286" t="s">
        <v>831</v>
      </c>
      <c r="CV50" s="286" t="s">
        <v>831</v>
      </c>
      <c r="CW50" s="286" t="s">
        <v>831</v>
      </c>
      <c r="CX50" s="286" t="s">
        <v>831</v>
      </c>
      <c r="CY50" s="286" t="s">
        <v>831</v>
      </c>
      <c r="CZ50" s="286" t="s">
        <v>831</v>
      </c>
      <c r="DA50" s="283">
        <v>0</v>
      </c>
      <c r="DB50" s="286" t="s">
        <v>831</v>
      </c>
      <c r="DC50" s="286" t="s">
        <v>831</v>
      </c>
      <c r="DD50" s="286" t="s">
        <v>831</v>
      </c>
      <c r="DE50" s="286" t="s">
        <v>831</v>
      </c>
      <c r="DF50" s="286" t="s">
        <v>831</v>
      </c>
      <c r="DG50" s="286" t="s">
        <v>831</v>
      </c>
      <c r="DH50" s="286" t="s">
        <v>831</v>
      </c>
      <c r="DI50" s="283">
        <v>0</v>
      </c>
      <c r="DJ50" s="283">
        <f t="shared" si="12"/>
        <v>0</v>
      </c>
      <c r="DK50" s="286" t="s">
        <v>831</v>
      </c>
      <c r="DL50" s="286" t="s">
        <v>831</v>
      </c>
      <c r="DM50" s="286" t="s">
        <v>831</v>
      </c>
      <c r="DN50" s="286" t="s">
        <v>831</v>
      </c>
      <c r="DO50" s="286" t="s">
        <v>831</v>
      </c>
      <c r="DP50" s="286" t="s">
        <v>831</v>
      </c>
      <c r="DQ50" s="286" t="s">
        <v>831</v>
      </c>
      <c r="DR50" s="286" t="s">
        <v>831</v>
      </c>
      <c r="DS50" s="286" t="s">
        <v>831</v>
      </c>
      <c r="DT50" s="286" t="s">
        <v>831</v>
      </c>
      <c r="DU50" s="286" t="s">
        <v>831</v>
      </c>
      <c r="DV50" s="283">
        <v>0</v>
      </c>
      <c r="DW50" s="286" t="s">
        <v>831</v>
      </c>
      <c r="DX50" s="286" t="s">
        <v>831</v>
      </c>
      <c r="DY50" s="286" t="s">
        <v>831</v>
      </c>
      <c r="DZ50" s="283">
        <v>0</v>
      </c>
      <c r="EA50" s="286" t="s">
        <v>831</v>
      </c>
      <c r="EB50" s="286" t="s">
        <v>831</v>
      </c>
      <c r="EC50" s="286" t="s">
        <v>831</v>
      </c>
      <c r="ED50" s="286" t="s">
        <v>831</v>
      </c>
      <c r="EE50" s="283">
        <v>0</v>
      </c>
      <c r="EF50" s="283">
        <f t="shared" si="14"/>
        <v>0</v>
      </c>
      <c r="EG50" s="283">
        <v>0</v>
      </c>
      <c r="EH50" s="286" t="s">
        <v>831</v>
      </c>
      <c r="EI50" s="286" t="s">
        <v>831</v>
      </c>
      <c r="EJ50" s="283">
        <v>0</v>
      </c>
      <c r="EK50" s="286" t="s">
        <v>831</v>
      </c>
      <c r="EL50" s="286" t="s">
        <v>831</v>
      </c>
      <c r="EM50" s="286" t="s">
        <v>831</v>
      </c>
      <c r="EN50" s="283">
        <v>0</v>
      </c>
      <c r="EO50" s="283">
        <v>0</v>
      </c>
      <c r="EP50" s="283">
        <v>0</v>
      </c>
      <c r="EQ50" s="286" t="s">
        <v>831</v>
      </c>
      <c r="ER50" s="286" t="s">
        <v>831</v>
      </c>
      <c r="ES50" s="286" t="s">
        <v>831</v>
      </c>
      <c r="ET50" s="286" t="s">
        <v>831</v>
      </c>
      <c r="EU50" s="283">
        <v>0</v>
      </c>
      <c r="EV50" s="283">
        <v>0</v>
      </c>
      <c r="EW50" s="286" t="s">
        <v>831</v>
      </c>
      <c r="EX50" s="286" t="s">
        <v>831</v>
      </c>
      <c r="EY50" s="286" t="s">
        <v>831</v>
      </c>
      <c r="EZ50" s="283">
        <v>0</v>
      </c>
      <c r="FA50" s="283">
        <v>0</v>
      </c>
      <c r="FB50" s="283">
        <f t="shared" si="16"/>
        <v>83</v>
      </c>
      <c r="FC50" s="283">
        <v>0</v>
      </c>
      <c r="FD50" s="283">
        <v>0</v>
      </c>
      <c r="FE50" s="283">
        <v>0</v>
      </c>
      <c r="FF50" s="283">
        <v>9</v>
      </c>
      <c r="FG50" s="283">
        <v>28</v>
      </c>
      <c r="FH50" s="283">
        <v>11</v>
      </c>
      <c r="FI50" s="283">
        <v>0</v>
      </c>
      <c r="FJ50" s="283">
        <v>35</v>
      </c>
      <c r="FK50" s="283">
        <v>0</v>
      </c>
      <c r="FL50" s="283">
        <v>0</v>
      </c>
      <c r="FM50" s="283">
        <v>0</v>
      </c>
      <c r="FN50" s="283">
        <v>0</v>
      </c>
      <c r="FO50" s="283">
        <v>0</v>
      </c>
      <c r="FP50" s="286" t="s">
        <v>831</v>
      </c>
      <c r="FQ50" s="286" t="s">
        <v>831</v>
      </c>
      <c r="FR50" s="286" t="s">
        <v>831</v>
      </c>
      <c r="FS50" s="283">
        <v>0</v>
      </c>
      <c r="FT50" s="283">
        <v>0</v>
      </c>
      <c r="FU50" s="283">
        <v>0</v>
      </c>
      <c r="FV50" s="283">
        <v>0</v>
      </c>
      <c r="FW50" s="283">
        <v>0</v>
      </c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50">
    <sortCondition ref="A8:A50"/>
    <sortCondition ref="B8:B50"/>
    <sortCondition ref="C8:C50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大阪府</v>
      </c>
      <c r="B7" s="293" t="str">
        <f>ごみ処理概要!B7</f>
        <v>27000</v>
      </c>
      <c r="C7" s="294" t="s">
        <v>3</v>
      </c>
      <c r="D7" s="295">
        <f t="shared" ref="D7:D50" si="0">SUM(E7,F7,N7,O7)</f>
        <v>0</v>
      </c>
      <c r="E7" s="295">
        <f t="shared" ref="E7:E50" si="1">X7</f>
        <v>0</v>
      </c>
      <c r="F7" s="295">
        <f t="shared" ref="F7:F50" si="2">SUM(G7:M7)</f>
        <v>0</v>
      </c>
      <c r="G7" s="295">
        <f t="shared" ref="G7:G50" si="3">AF7</f>
        <v>0</v>
      </c>
      <c r="H7" s="295">
        <f t="shared" ref="H7:H50" si="4">AN7</f>
        <v>0</v>
      </c>
      <c r="I7" s="295">
        <f t="shared" ref="I7:I50" si="5">AV7</f>
        <v>0</v>
      </c>
      <c r="J7" s="295">
        <f t="shared" ref="J7:J50" si="6">BD7</f>
        <v>0</v>
      </c>
      <c r="K7" s="295">
        <f t="shared" ref="K7:K50" si="7">BL7</f>
        <v>0</v>
      </c>
      <c r="L7" s="295">
        <f t="shared" ref="L7:L50" si="8">BT7</f>
        <v>0</v>
      </c>
      <c r="M7" s="295">
        <f t="shared" ref="M7:M50" si="9">CB7</f>
        <v>0</v>
      </c>
      <c r="N7" s="295">
        <f t="shared" ref="N7:N50" si="10">CJ7</f>
        <v>0</v>
      </c>
      <c r="O7" s="295">
        <f t="shared" ref="O7:O50" si="11">CR7</f>
        <v>0</v>
      </c>
      <c r="P7" s="295">
        <f t="shared" ref="P7:P50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50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50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50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50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50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50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50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50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50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50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3">
        <f t="shared" si="9"/>
        <v>0</v>
      </c>
      <c r="N43" s="283">
        <f t="shared" si="10"/>
        <v>0</v>
      </c>
      <c r="O43" s="283">
        <f t="shared" si="11"/>
        <v>0</v>
      </c>
      <c r="P43" s="283">
        <f t="shared" si="12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13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14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15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16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17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18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19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20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21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22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3">
        <f t="shared" si="9"/>
        <v>0</v>
      </c>
      <c r="N44" s="283">
        <f t="shared" si="10"/>
        <v>0</v>
      </c>
      <c r="O44" s="283">
        <f t="shared" si="11"/>
        <v>0</v>
      </c>
      <c r="P44" s="283">
        <f t="shared" si="12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13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14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15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16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17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18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19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20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21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22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0</v>
      </c>
      <c r="E45" s="283">
        <f t="shared" si="1"/>
        <v>0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3">
        <f t="shared" si="9"/>
        <v>0</v>
      </c>
      <c r="N45" s="283">
        <f t="shared" si="10"/>
        <v>0</v>
      </c>
      <c r="O45" s="283">
        <f t="shared" si="11"/>
        <v>0</v>
      </c>
      <c r="P45" s="283">
        <f t="shared" si="12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13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14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15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16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17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18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19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20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21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22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0</v>
      </c>
      <c r="E46" s="283">
        <f t="shared" si="1"/>
        <v>0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3">
        <f t="shared" si="9"/>
        <v>0</v>
      </c>
      <c r="N46" s="283">
        <f t="shared" si="10"/>
        <v>0</v>
      </c>
      <c r="O46" s="283">
        <f t="shared" si="11"/>
        <v>0</v>
      </c>
      <c r="P46" s="283">
        <f t="shared" si="12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13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14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15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16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17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18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19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20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21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22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0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3">
        <f t="shared" si="5"/>
        <v>0</v>
      </c>
      <c r="J47" s="283">
        <f t="shared" si="6"/>
        <v>0</v>
      </c>
      <c r="K47" s="283">
        <f t="shared" si="7"/>
        <v>0</v>
      </c>
      <c r="L47" s="283">
        <f t="shared" si="8"/>
        <v>0</v>
      </c>
      <c r="M47" s="283">
        <f t="shared" si="9"/>
        <v>0</v>
      </c>
      <c r="N47" s="283">
        <f t="shared" si="10"/>
        <v>0</v>
      </c>
      <c r="O47" s="283">
        <f t="shared" si="11"/>
        <v>0</v>
      </c>
      <c r="P47" s="283">
        <f t="shared" si="12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13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14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15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16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17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18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19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20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21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22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3">
        <f t="shared" si="5"/>
        <v>0</v>
      </c>
      <c r="J48" s="283">
        <f t="shared" si="6"/>
        <v>0</v>
      </c>
      <c r="K48" s="283">
        <f t="shared" si="7"/>
        <v>0</v>
      </c>
      <c r="L48" s="283">
        <f t="shared" si="8"/>
        <v>0</v>
      </c>
      <c r="M48" s="283">
        <f t="shared" si="9"/>
        <v>0</v>
      </c>
      <c r="N48" s="283">
        <f t="shared" si="10"/>
        <v>0</v>
      </c>
      <c r="O48" s="283">
        <f t="shared" si="11"/>
        <v>0</v>
      </c>
      <c r="P48" s="283">
        <f t="shared" si="12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13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14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15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16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17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18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19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20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21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22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0</v>
      </c>
      <c r="E49" s="283">
        <f t="shared" si="1"/>
        <v>0</v>
      </c>
      <c r="F49" s="283">
        <f t="shared" si="2"/>
        <v>0</v>
      </c>
      <c r="G49" s="283">
        <f t="shared" si="3"/>
        <v>0</v>
      </c>
      <c r="H49" s="283">
        <f t="shared" si="4"/>
        <v>0</v>
      </c>
      <c r="I49" s="283">
        <f t="shared" si="5"/>
        <v>0</v>
      </c>
      <c r="J49" s="283">
        <f t="shared" si="6"/>
        <v>0</v>
      </c>
      <c r="K49" s="283">
        <f t="shared" si="7"/>
        <v>0</v>
      </c>
      <c r="L49" s="283">
        <f t="shared" si="8"/>
        <v>0</v>
      </c>
      <c r="M49" s="283">
        <f t="shared" si="9"/>
        <v>0</v>
      </c>
      <c r="N49" s="283">
        <f t="shared" si="10"/>
        <v>0</v>
      </c>
      <c r="O49" s="283">
        <f t="shared" si="11"/>
        <v>0</v>
      </c>
      <c r="P49" s="283">
        <f t="shared" si="12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13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14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15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16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17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18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19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20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21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22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0</v>
      </c>
      <c r="E50" s="283">
        <f t="shared" si="1"/>
        <v>0</v>
      </c>
      <c r="F50" s="283">
        <f t="shared" si="2"/>
        <v>0</v>
      </c>
      <c r="G50" s="283">
        <f t="shared" si="3"/>
        <v>0</v>
      </c>
      <c r="H50" s="283">
        <f t="shared" si="4"/>
        <v>0</v>
      </c>
      <c r="I50" s="283">
        <f t="shared" si="5"/>
        <v>0</v>
      </c>
      <c r="J50" s="283">
        <f t="shared" si="6"/>
        <v>0</v>
      </c>
      <c r="K50" s="283">
        <f t="shared" si="7"/>
        <v>0</v>
      </c>
      <c r="L50" s="283">
        <f t="shared" si="8"/>
        <v>0</v>
      </c>
      <c r="M50" s="283">
        <f t="shared" si="9"/>
        <v>0</v>
      </c>
      <c r="N50" s="283">
        <f t="shared" si="10"/>
        <v>0</v>
      </c>
      <c r="O50" s="283">
        <f t="shared" si="11"/>
        <v>0</v>
      </c>
      <c r="P50" s="283">
        <f t="shared" si="12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13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14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15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16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17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18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19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20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21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22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50">
    <sortCondition ref="A8:A50"/>
    <sortCondition ref="B8:B50"/>
    <sortCondition ref="C8:C5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27000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27100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27140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27202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27203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27204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27205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27206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27207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27208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27209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27210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27211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27212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27213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27214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27215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27216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27217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27218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27219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27220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27221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27222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27223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27224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27225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27226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27227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27228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27229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27230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27231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27232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27301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27321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27322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27341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27361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27362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27366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27381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27382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27383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2024-03-25T07:52:58Z</dcterms:modified>
</cp:coreProperties>
</file>