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6京都府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水洗化人口等!$A$6:$AD$32</definedName>
    <definedName name="_xlnm.Print_Area" localSheetId="2">し尿集計結果!$A$1:$M$37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V9" i="2"/>
  <c r="V10" i="2"/>
  <c r="N10" i="2" s="1"/>
  <c r="V11" i="2"/>
  <c r="N11" i="2" s="1"/>
  <c r="V12" i="2"/>
  <c r="V13" i="2"/>
  <c r="V14" i="2"/>
  <c r="V15" i="2"/>
  <c r="V16" i="2"/>
  <c r="N16" i="2" s="1"/>
  <c r="V17" i="2"/>
  <c r="N17" i="2" s="1"/>
  <c r="V18" i="2"/>
  <c r="V19" i="2"/>
  <c r="V20" i="2"/>
  <c r="V21" i="2"/>
  <c r="V22" i="2"/>
  <c r="N22" i="2" s="1"/>
  <c r="V23" i="2"/>
  <c r="N23" i="2" s="1"/>
  <c r="V24" i="2"/>
  <c r="V25" i="2"/>
  <c r="V26" i="2"/>
  <c r="V27" i="2"/>
  <c r="V28" i="2"/>
  <c r="N28" i="2" s="1"/>
  <c r="V29" i="2"/>
  <c r="N29" i="2" s="1"/>
  <c r="V30" i="2"/>
  <c r="V31" i="2"/>
  <c r="V32" i="2"/>
  <c r="V3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N8" i="2"/>
  <c r="N9" i="2"/>
  <c r="N12" i="2"/>
  <c r="N13" i="2"/>
  <c r="N14" i="2"/>
  <c r="N15" i="2"/>
  <c r="N18" i="2"/>
  <c r="N19" i="2"/>
  <c r="N20" i="2"/>
  <c r="N21" i="2"/>
  <c r="N24" i="2"/>
  <c r="N25" i="2"/>
  <c r="N26" i="2"/>
  <c r="N27" i="2"/>
  <c r="N30" i="2"/>
  <c r="N31" i="2"/>
  <c r="N32" i="2"/>
  <c r="N3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D8" i="2" s="1"/>
  <c r="H9" i="2"/>
  <c r="D9" i="2" s="1"/>
  <c r="H10" i="2"/>
  <c r="H11" i="2"/>
  <c r="H12" i="2"/>
  <c r="H13" i="2"/>
  <c r="H14" i="2"/>
  <c r="D14" i="2" s="1"/>
  <c r="H15" i="2"/>
  <c r="D15" i="2" s="1"/>
  <c r="H16" i="2"/>
  <c r="H17" i="2"/>
  <c r="H18" i="2"/>
  <c r="H19" i="2"/>
  <c r="H20" i="2"/>
  <c r="D20" i="2" s="1"/>
  <c r="H21" i="2"/>
  <c r="D21" i="2" s="1"/>
  <c r="H22" i="2"/>
  <c r="H23" i="2"/>
  <c r="H24" i="2"/>
  <c r="H25" i="2"/>
  <c r="H26" i="2"/>
  <c r="D26" i="2" s="1"/>
  <c r="H27" i="2"/>
  <c r="D27" i="2" s="1"/>
  <c r="H28" i="2"/>
  <c r="H29" i="2"/>
  <c r="H30" i="2"/>
  <c r="H31" i="2"/>
  <c r="H32" i="2"/>
  <c r="D32" i="2" s="1"/>
  <c r="H33" i="2"/>
  <c r="D33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0" i="2"/>
  <c r="D11" i="2"/>
  <c r="D12" i="2"/>
  <c r="D13" i="2"/>
  <c r="D16" i="2"/>
  <c r="D17" i="2"/>
  <c r="D18" i="2"/>
  <c r="D19" i="2"/>
  <c r="D22" i="2"/>
  <c r="D23" i="2"/>
  <c r="D24" i="2"/>
  <c r="D25" i="2"/>
  <c r="D28" i="2"/>
  <c r="D29" i="2"/>
  <c r="D30" i="2"/>
  <c r="D31" i="2"/>
  <c r="P8" i="1"/>
  <c r="I8" i="1" s="1"/>
  <c r="P9" i="1"/>
  <c r="I9" i="1" s="1"/>
  <c r="P10" i="1"/>
  <c r="P11" i="1"/>
  <c r="P12" i="1"/>
  <c r="P13" i="1"/>
  <c r="P14" i="1"/>
  <c r="I14" i="1" s="1"/>
  <c r="P15" i="1"/>
  <c r="I15" i="1" s="1"/>
  <c r="P16" i="1"/>
  <c r="P17" i="1"/>
  <c r="P18" i="1"/>
  <c r="P19" i="1"/>
  <c r="P20" i="1"/>
  <c r="I20" i="1" s="1"/>
  <c r="P21" i="1"/>
  <c r="I21" i="1" s="1"/>
  <c r="P22" i="1"/>
  <c r="P23" i="1"/>
  <c r="P24" i="1"/>
  <c r="P25" i="1"/>
  <c r="P26" i="1"/>
  <c r="I26" i="1" s="1"/>
  <c r="P27" i="1"/>
  <c r="I27" i="1" s="1"/>
  <c r="P28" i="1"/>
  <c r="P29" i="1"/>
  <c r="P30" i="1"/>
  <c r="P31" i="1"/>
  <c r="P32" i="1"/>
  <c r="I32" i="1" s="1"/>
  <c r="P33" i="1"/>
  <c r="I33" i="1" s="1"/>
  <c r="L16" i="1"/>
  <c r="I10" i="1"/>
  <c r="I11" i="1"/>
  <c r="I12" i="1"/>
  <c r="D12" i="1" s="1"/>
  <c r="I13" i="1"/>
  <c r="I16" i="1"/>
  <c r="I17" i="1"/>
  <c r="I18" i="1"/>
  <c r="I19" i="1"/>
  <c r="I22" i="1"/>
  <c r="I23" i="1"/>
  <c r="I24" i="1"/>
  <c r="I25" i="1"/>
  <c r="I28" i="1"/>
  <c r="I29" i="1"/>
  <c r="D29" i="1" s="1"/>
  <c r="I30" i="1"/>
  <c r="I31" i="1"/>
  <c r="E8" i="1"/>
  <c r="E9" i="1"/>
  <c r="E10" i="1"/>
  <c r="E11" i="1"/>
  <c r="E12" i="1"/>
  <c r="E13" i="1"/>
  <c r="E14" i="1"/>
  <c r="E15" i="1"/>
  <c r="E16" i="1"/>
  <c r="E17" i="1"/>
  <c r="E18" i="1"/>
  <c r="D18" i="1" s="1"/>
  <c r="E19" i="1"/>
  <c r="E20" i="1"/>
  <c r="E21" i="1"/>
  <c r="E22" i="1"/>
  <c r="E23" i="1"/>
  <c r="E24" i="1"/>
  <c r="D24" i="1" s="1"/>
  <c r="E25" i="1"/>
  <c r="E26" i="1"/>
  <c r="E27" i="1"/>
  <c r="E28" i="1"/>
  <c r="E29" i="1"/>
  <c r="E30" i="1"/>
  <c r="E31" i="1"/>
  <c r="E32" i="1"/>
  <c r="E33" i="1"/>
  <c r="D10" i="1"/>
  <c r="D11" i="1"/>
  <c r="D13" i="1"/>
  <c r="D16" i="1"/>
  <c r="D17" i="1"/>
  <c r="D19" i="1"/>
  <c r="D22" i="1"/>
  <c r="F22" i="1" s="1"/>
  <c r="D23" i="1"/>
  <c r="D25" i="1"/>
  <c r="D28" i="1"/>
  <c r="L28" i="1" s="1"/>
  <c r="D30" i="1"/>
  <c r="D31" i="1"/>
  <c r="T24" i="1" l="1"/>
  <c r="L24" i="1"/>
  <c r="F24" i="1"/>
  <c r="N24" i="1"/>
  <c r="J24" i="1"/>
  <c r="T18" i="1"/>
  <c r="L18" i="1"/>
  <c r="F18" i="1"/>
  <c r="N18" i="1"/>
  <c r="J18" i="1"/>
  <c r="T12" i="1"/>
  <c r="L12" i="1"/>
  <c r="F12" i="1"/>
  <c r="N12" i="1"/>
  <c r="J12" i="1"/>
  <c r="N29" i="1"/>
  <c r="T29" i="1"/>
  <c r="L29" i="1"/>
  <c r="J29" i="1"/>
  <c r="F29" i="1"/>
  <c r="T30" i="1"/>
  <c r="L30" i="1"/>
  <c r="F30" i="1"/>
  <c r="T10" i="1"/>
  <c r="J10" i="1"/>
  <c r="N10" i="1"/>
  <c r="N17" i="1"/>
  <c r="T17" i="1"/>
  <c r="L17" i="1"/>
  <c r="J17" i="1"/>
  <c r="D27" i="1"/>
  <c r="D21" i="1"/>
  <c r="D9" i="1"/>
  <c r="N16" i="1"/>
  <c r="T16" i="1"/>
  <c r="J16" i="1"/>
  <c r="F16" i="1"/>
  <c r="L10" i="1"/>
  <c r="D32" i="1"/>
  <c r="D26" i="1"/>
  <c r="D20" i="1"/>
  <c r="D14" i="1"/>
  <c r="D8" i="1"/>
  <c r="N31" i="1"/>
  <c r="T31" i="1"/>
  <c r="L31" i="1"/>
  <c r="F31" i="1"/>
  <c r="N23" i="1"/>
  <c r="T23" i="1"/>
  <c r="L23" i="1"/>
  <c r="J23" i="1"/>
  <c r="J13" i="1"/>
  <c r="N13" i="1"/>
  <c r="T13" i="1"/>
  <c r="L13" i="1"/>
  <c r="F13" i="1"/>
  <c r="F23" i="1"/>
  <c r="J31" i="1"/>
  <c r="N30" i="1"/>
  <c r="J30" i="1"/>
  <c r="N11" i="1"/>
  <c r="T11" i="1"/>
  <c r="L11" i="1"/>
  <c r="J11" i="1"/>
  <c r="N28" i="1"/>
  <c r="T28" i="1"/>
  <c r="J28" i="1"/>
  <c r="F10" i="1"/>
  <c r="F28" i="1"/>
  <c r="T22" i="1"/>
  <c r="J22" i="1"/>
  <c r="N22" i="1"/>
  <c r="J19" i="1"/>
  <c r="N19" i="1"/>
  <c r="T19" i="1"/>
  <c r="L19" i="1"/>
  <c r="F19" i="1"/>
  <c r="F11" i="1"/>
  <c r="L22" i="1"/>
  <c r="N25" i="1"/>
  <c r="T25" i="1"/>
  <c r="L25" i="1"/>
  <c r="F25" i="1"/>
  <c r="F17" i="1"/>
  <c r="J25" i="1"/>
  <c r="D33" i="1"/>
  <c r="D15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T20" i="1" l="1"/>
  <c r="N20" i="1"/>
  <c r="J20" i="1"/>
  <c r="L20" i="1"/>
  <c r="F20" i="1"/>
  <c r="N26" i="1"/>
  <c r="T26" i="1"/>
  <c r="L26" i="1"/>
  <c r="F26" i="1"/>
  <c r="J26" i="1"/>
  <c r="T15" i="1"/>
  <c r="L15" i="1"/>
  <c r="J15" i="1"/>
  <c r="N15" i="1"/>
  <c r="F15" i="1"/>
  <c r="T32" i="1"/>
  <c r="N32" i="1"/>
  <c r="F32" i="1"/>
  <c r="L32" i="1"/>
  <c r="J32" i="1"/>
  <c r="T9" i="1"/>
  <c r="L9" i="1"/>
  <c r="J9" i="1"/>
  <c r="N9" i="1"/>
  <c r="F9" i="1"/>
  <c r="T33" i="1"/>
  <c r="L33" i="1"/>
  <c r="N33" i="1"/>
  <c r="J33" i="1"/>
  <c r="F33" i="1"/>
  <c r="T21" i="1"/>
  <c r="L21" i="1"/>
  <c r="J21" i="1"/>
  <c r="N21" i="1"/>
  <c r="F21" i="1"/>
  <c r="T8" i="1"/>
  <c r="N8" i="1"/>
  <c r="L8" i="1"/>
  <c r="J8" i="1"/>
  <c r="F8" i="1"/>
  <c r="T27" i="1"/>
  <c r="L27" i="1"/>
  <c r="N27" i="1"/>
  <c r="J27" i="1"/>
  <c r="F27" i="1"/>
  <c r="L14" i="1"/>
  <c r="N14" i="1"/>
  <c r="T14" i="1"/>
  <c r="F14" i="1"/>
  <c r="J14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<sst xmlns="http://schemas.openxmlformats.org/spreadsheetml/2006/main" count="728" uniqueCount="314">
  <si>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</si>
  <si>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</si>
  <si>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</si>
  <si>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</si>
  <si>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</si>
  <si>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</si>
  <si>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</si>
  <si>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</si>
  <si>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</si>
  <si>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</si>
  <si>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</si>
  <si>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</si>
  <si>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</si>
  <si>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</si>
  <si>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</si>
  <si>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</si>
  <si>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</si>
  <si>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</si>
  <si>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</si>
  <si>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</si>
  <si>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</si>
  <si>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</si>
  <si>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</si>
  <si>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</si>
  <si>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</si>
  <si>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</si>
  <si>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</si>
  <si>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</si>
  <si>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</si>
  <si>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</si>
  <si>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</si>
  <si>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</si>
  <si>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</si>
  <si>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</si>
  <si>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</si>
  <si>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</si>
  <si>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</si>
  <si>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</si>
  <si>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</si>
  <si>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</si>
  <si>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</si>
  <si>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</si>
  <si>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</si>
  <si>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</si>
  <si>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</si>
  <si>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</si>
  <si>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</si>
  <si>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</si>
  <si>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</si>
  <si>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</si>
  <si>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</si>
  <si>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</si>
  <si>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</si>
  <si>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</si>
  <si>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</si>
  <si>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</si>
  <si>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</si>
  <si>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</si>
  <si>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</si>
  <si>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</si>
  <si>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</si>
  <si>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</si>
  <si>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</si>
  <si>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</si>
  <si>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</si>
  <si>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</si>
  <si>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</si>
  <si>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</si>
  <si>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</si>
  <si>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</si>
  <si>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</si>
  <si>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</si>
  <si>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</si>
  <si>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</si>
  <si>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</si>
  <si>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</si>
  <si>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</si>
  <si>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</si>
  <si>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</si>
  <si>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</si>
  <si>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</si>
  <si>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</si>
  <si>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</si>
  <si>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</si>
  <si>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</si>
  <si>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</si>
  <si>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</si>
  <si>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</si>
  <si>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</si>
  <si>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</si>
  <si>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</si>
  <si>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</si>
  <si>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</si>
  <si>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</si>
  <si>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</si>
  <si>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</si>
  <si>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</si>
  <si>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</si>
  <si>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</si>
  <si>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</si>
  <si>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</si>
  <si>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</si>
  <si>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</si>
  <si>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</si>
  <si>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</si>
  <si>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</si>
  <si>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</si>
  <si>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</si>
  <si>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</si>
  <si>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</si>
  <si>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</si>
  <si>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</si>
  <si>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</si>
  <si>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</si>
  <si>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</si>
  <si>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</si>
  <si>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</si>
  <si>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</si>
  <si>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</si>
  <si>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</si>
  <si>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</si>
  <si>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</si>
  <si>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</si>
  <si>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</si>
  <si>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</si>
  <si>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</si>
  <si>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</si>
  <si>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</si>
  <si>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</si>
  <si>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</si>
  <si>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</si>
  <si>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</si>
  <si>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</si>
  <si>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</si>
  <si>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</si>
  <si>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</si>
  <si>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</si>
  <si>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</si>
  <si>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</si>
  <si>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</si>
  <si>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</si>
  <si>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</si>
  <si>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</si>
  <si>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</si>
  <si>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</si>
  <si>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</si>
  <si>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</si>
  <si>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</si>
  <si>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</si>
  <si>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</si>
  <si>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</si>
  <si>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</si>
  <si>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</si>
  <si>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</si>
  <si>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</si>
  <si>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</si>
  <si>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</si>
  <si>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</si>
  <si>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</si>
  <si>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</si>
  <si>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</si>
  <si>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</si>
  <si>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</si>
  <si>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</si>
  <si>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</si>
  <si>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</si>
  <si>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</si>
  <si>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</si>
  <si>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</si>
  <si>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</si>
  <si>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</si>
  <si>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</si>
  <si>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</si>
  <si>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</si>
  <si>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</si>
  <si>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</si>
  <si>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</si>
  <si>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</si>
  <si>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</si>
  <si>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</si>
  <si>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</si>
  <si>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</si>
  <si>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</si>
  <si>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</si>
  <si>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</si>
  <si>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</si>
  <si>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</si>
  <si>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</si>
  <si>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</si>
  <si>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</si>
  <si>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</si>
  <si>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</si>
  <si>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</si>
  <si>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</si>
  <si>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</si>
  <si>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</si>
  <si>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</si>
  <si>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</si>
  <si>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</si>
  <si>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</si>
  <si>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</si>
  <si>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</si>
  <si>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</si>
  <si>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</si>
  <si>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</si>
  <si>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</si>
  <si>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</si>
  <si>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</si>
  <si>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</si>
  <si>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</si>
  <si>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</si>
  <si>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</si>
  <si>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</si>
  <si>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</si>
  <si>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</si>
  <si>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</si>
  <si>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</si>
  <si>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</si>
  <si>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</si>
  <si>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</si>
  <si>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</si>
  <si>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</si>
  <si>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</si>
  <si>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</si>
  <si>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</si>
  <si>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</si>
  <si>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</si>
  <si>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</si>
  <si>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</si>
  <si>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</si>
  <si>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</si>
  <si>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</si>
  <si>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</si>
  <si>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</si>
  <si>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</si>
  <si>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</si>
  <si>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</si>
  <si>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</si>
  <si>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</si>
  <si>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</si>
  <si>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</si>
  <si>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</si>
  <si>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</si>
  <si>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</si>
  <si>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</si>
  <si>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</si>
  <si>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</si>
  <si>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</si>
  <si>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</si>
  <si>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</si>
  <si>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</si>
  <si>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</si>
  <si>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</si>
  <si>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</si>
  <si>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</si>
  <si>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</si>
  <si>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</si>
  <si>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26000</t>
  </si>
  <si>
    <t>水洗化人口等（令和4年度実績）</t>
    <phoneticPr fontId="3"/>
  </si>
  <si>
    <t>し尿処理の状況（令和4年度実績）</t>
    <phoneticPr fontId="3"/>
  </si>
  <si>
    <t>26100</t>
  </si>
  <si>
    <t>京都市</t>
  </si>
  <si>
    <t/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</si>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</sst>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28</v>
      </c>
      <c r="B7" s="108" t="s">
        <v>257</v>
      </c>
      <c r="C7" s="92" t="s">
        <v>199</v>
      </c>
      <c r="D7" s="93">
        <f>+SUM(E7,+I7)</f>
        <v>2565281</v>
      </c>
      <c r="E7" s="93">
        <f>+SUM(G7+H7)</f>
        <v>68793</v>
      </c>
      <c r="F7" s="94">
        <f>IF(D7&gt;0,E7/D7*100,"-")</f>
        <v>2.681694520015546</v>
      </c>
      <c r="G7" s="93">
        <f>SUM(G$8:G$207)</f>
        <v>67919</v>
      </c>
      <c r="H7" s="93">
        <f>SUM(H$8:H$207)</f>
        <v>874</v>
      </c>
      <c r="I7" s="93">
        <f>+SUM(K7,+M7,O7+P7)</f>
        <v>2496488</v>
      </c>
      <c r="J7" s="94">
        <f>IF(D7&gt;0,I7/D7*100,"-")</f>
        <v>97.31830547998446</v>
      </c>
      <c r="K7" s="93">
        <f>SUM(K$8:K$207)</f>
        <v>2380435</v>
      </c>
      <c r="L7" s="94">
        <f>IF(D7&gt;0,K7/D7*100,"-")</f>
        <v>92.794317659546849</v>
      </c>
      <c r="M7" s="93">
        <f>SUM(M$8:M$207)</f>
        <v>90</v>
      </c>
      <c r="N7" s="94">
        <f>IF(D7&gt;0,M7/D7*100,"-")</f>
        <v>3.5083875801520379E-3</v>
      </c>
      <c r="O7" s="91">
        <f>SUM(O$8:O$207)</f>
        <v>20594</v>
      </c>
      <c r="P7" s="93">
        <f>SUM(Q7:S7)</f>
        <v>95369</v>
      </c>
      <c r="Q7" s="93">
        <f>SUM(Q$8:Q$207)</f>
        <v>24712</v>
      </c>
      <c r="R7" s="93">
        <f>SUM(R$8:R$207)</f>
        <v>59206</v>
      </c>
      <c r="S7" s="93">
        <f>SUM(S$8:S$207)</f>
        <v>11451</v>
      </c>
      <c r="T7" s="94">
        <f>IF(D7&gt;0,P7/D7*100,"-")</f>
        <v>3.7176823903502187</v>
      </c>
      <c r="U7" s="93">
        <f>SUM(U$8:U$207)</f>
        <v>66054</v>
      </c>
      <c r="V7" s="95">
        <f t="shared" ref="V7:AC7" si="0">COUNTIF(V$8:V$207,"○")</f>
        <v>17</v>
      </c>
      <c r="W7" s="95">
        <f t="shared" si="0"/>
        <v>8</v>
      </c>
      <c r="X7" s="95">
        <f t="shared" si="0"/>
        <v>0</v>
      </c>
      <c r="Y7" s="95">
        <f t="shared" si="0"/>
        <v>1</v>
      </c>
      <c r="Z7" s="95">
        <f t="shared" si="0"/>
        <v>13</v>
      </c>
      <c r="AA7" s="95">
        <f t="shared" si="0"/>
        <v>3</v>
      </c>
      <c r="AB7" s="95">
        <f t="shared" si="0"/>
        <v>1</v>
      </c>
      <c r="AC7" s="95">
        <f t="shared" si="0"/>
        <v>9</v>
      </c>
    </row>
    <row r="8" spans="1:31" ht="13.5" customHeight="1">
      <c r="A8" s="85" t="s">
        <v>28</v>
      </c>
      <c r="B8" s="86" t="s">
        <v>260</v>
      </c>
      <c r="C8" s="85" t="s">
        <v>261</v>
      </c>
      <c r="D8" s="87">
        <f>+SUM(E8,+I8)</f>
        <v>1448964</v>
      </c>
      <c r="E8" s="87">
        <f>+SUM(G8+H8)</f>
        <v>4755</v>
      </c>
      <c r="F8" s="106">
        <f>IF(D8&gt;0,E8/D8*100,"-")</f>
        <v>0.32816550307668096</v>
      </c>
      <c r="G8" s="87">
        <v>4755</v>
      </c>
      <c r="H8" s="87">
        <v>0</v>
      </c>
      <c r="I8" s="87">
        <f>+SUM(K8,+M8,O8+P8)</f>
        <v>1444209</v>
      </c>
      <c r="J8" s="88">
        <f>IF(D8&gt;0,I8/D8*100,"-")</f>
        <v>99.67183449692331</v>
      </c>
      <c r="K8" s="87">
        <v>1436108</v>
      </c>
      <c r="L8" s="88">
        <f>IF(D8&gt;0,K8/D8*100,"-")</f>
        <v>99.112745382217909</v>
      </c>
      <c r="M8" s="87">
        <v>0</v>
      </c>
      <c r="N8" s="88">
        <f>IF(D8&gt;0,M8/D8*100,"-")</f>
        <v>0</v>
      </c>
      <c r="O8" s="87">
        <v>385</v>
      </c>
      <c r="P8" s="87">
        <f>SUM(Q8:S8)</f>
        <v>7716</v>
      </c>
      <c r="Q8" s="87">
        <v>3183</v>
      </c>
      <c r="R8" s="87">
        <v>4533</v>
      </c>
      <c r="S8" s="87">
        <v>0</v>
      </c>
      <c r="T8" s="88">
        <f>IF(D8&gt;0,P8/D8*100,"-")</f>
        <v>0.53251840625439972</v>
      </c>
      <c r="U8" s="87">
        <v>49090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28</v>
      </c>
      <c r="B9" s="86" t="s">
        <v>264</v>
      </c>
      <c r="C9" s="85" t="s">
        <v>265</v>
      </c>
      <c r="D9" s="87">
        <f>+SUM(E9,+I9)</f>
        <v>76216</v>
      </c>
      <c r="E9" s="87">
        <f>+SUM(G9+H9)</f>
        <v>2762</v>
      </c>
      <c r="F9" s="106">
        <f>IF(D9&gt;0,E9/D9*100,"-")</f>
        <v>3.6239109898184108</v>
      </c>
      <c r="G9" s="87">
        <v>2762</v>
      </c>
      <c r="H9" s="87">
        <v>0</v>
      </c>
      <c r="I9" s="87">
        <f>+SUM(K9,+M9,O9+P9)</f>
        <v>73454</v>
      </c>
      <c r="J9" s="88">
        <f>IF(D9&gt;0,I9/D9*100,"-")</f>
        <v>96.376089010181587</v>
      </c>
      <c r="K9" s="87">
        <v>63681</v>
      </c>
      <c r="L9" s="88">
        <f>IF(D9&gt;0,K9/D9*100,"-")</f>
        <v>83.553322137084081</v>
      </c>
      <c r="M9" s="87">
        <v>0</v>
      </c>
      <c r="N9" s="88">
        <f>IF(D9&gt;0,M9/D9*100,"-")</f>
        <v>0</v>
      </c>
      <c r="O9" s="87">
        <v>7150</v>
      </c>
      <c r="P9" s="87">
        <f>SUM(Q9:S9)</f>
        <v>2623</v>
      </c>
      <c r="Q9" s="87">
        <v>71</v>
      </c>
      <c r="R9" s="87">
        <v>2446</v>
      </c>
      <c r="S9" s="87">
        <v>106</v>
      </c>
      <c r="T9" s="88">
        <f>IF(D9&gt;0,P9/D9*100,"-")</f>
        <v>3.4415345859137192</v>
      </c>
      <c r="U9" s="87">
        <v>1140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28</v>
      </c>
      <c r="B10" s="86" t="s">
        <v>266</v>
      </c>
      <c r="C10" s="85" t="s">
        <v>267</v>
      </c>
      <c r="D10" s="87">
        <f>+SUM(E10,+I10)</f>
        <v>77222</v>
      </c>
      <c r="E10" s="87">
        <f>+SUM(G10+H10)</f>
        <v>5444</v>
      </c>
      <c r="F10" s="106">
        <f>IF(D10&gt;0,E10/D10*100,"-")</f>
        <v>7.04980445986895</v>
      </c>
      <c r="G10" s="87">
        <v>4905</v>
      </c>
      <c r="H10" s="87">
        <v>539</v>
      </c>
      <c r="I10" s="87">
        <f>+SUM(K10,+M10,O10+P10)</f>
        <v>71778</v>
      </c>
      <c r="J10" s="88">
        <f>IF(D10&gt;0,I10/D10*100,"-")</f>
        <v>92.950195540131048</v>
      </c>
      <c r="K10" s="87">
        <v>66801</v>
      </c>
      <c r="L10" s="88">
        <f>IF(D10&gt;0,K10/D10*100,"-")</f>
        <v>86.50514102198855</v>
      </c>
      <c r="M10" s="87">
        <v>0</v>
      </c>
      <c r="N10" s="88">
        <f>IF(D10&gt;0,M10/D10*100,"-")</f>
        <v>0</v>
      </c>
      <c r="O10" s="87">
        <v>1770</v>
      </c>
      <c r="P10" s="87">
        <f>SUM(Q10:S10)</f>
        <v>3207</v>
      </c>
      <c r="Q10" s="87">
        <v>480</v>
      </c>
      <c r="R10" s="87">
        <v>2727</v>
      </c>
      <c r="S10" s="87">
        <v>0</v>
      </c>
      <c r="T10" s="88">
        <f>IF(D10&gt;0,P10/D10*100,"-")</f>
        <v>4.1529615912563784</v>
      </c>
      <c r="U10" s="87">
        <v>1097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28</v>
      </c>
      <c r="B11" s="86" t="s">
        <v>268</v>
      </c>
      <c r="C11" s="85" t="s">
        <v>269</v>
      </c>
      <c r="D11" s="87">
        <f>+SUM(E11,+I11)</f>
        <v>32041</v>
      </c>
      <c r="E11" s="87">
        <f>+SUM(G11+H11)</f>
        <v>7159</v>
      </c>
      <c r="F11" s="106">
        <f>IF(D11&gt;0,E11/D11*100,"-")</f>
        <v>22.34324771386661</v>
      </c>
      <c r="G11" s="87">
        <v>7143</v>
      </c>
      <c r="H11" s="87">
        <v>16</v>
      </c>
      <c r="I11" s="87">
        <f>+SUM(K11,+M11,O11+P11)</f>
        <v>24882</v>
      </c>
      <c r="J11" s="88">
        <f>IF(D11&gt;0,I11/D11*100,"-")</f>
        <v>77.656752286133397</v>
      </c>
      <c r="K11" s="87">
        <v>14410</v>
      </c>
      <c r="L11" s="88">
        <f>IF(D11&gt;0,K11/D11*100,"-")</f>
        <v>44.973627539714741</v>
      </c>
      <c r="M11" s="87">
        <v>90</v>
      </c>
      <c r="N11" s="88">
        <f>IF(D11&gt;0,M11/D11*100,"-")</f>
        <v>0.28089010954714272</v>
      </c>
      <c r="O11" s="87">
        <v>3812</v>
      </c>
      <c r="P11" s="87">
        <f>SUM(Q11:S11)</f>
        <v>6570</v>
      </c>
      <c r="Q11" s="87">
        <v>0</v>
      </c>
      <c r="R11" s="87">
        <v>800</v>
      </c>
      <c r="S11" s="87">
        <v>5770</v>
      </c>
      <c r="T11" s="88">
        <f>IF(D11&gt;0,P11/D11*100,"-")</f>
        <v>20.504977996941417</v>
      </c>
      <c r="U11" s="87">
        <v>606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28</v>
      </c>
      <c r="B12" s="86" t="s">
        <v>270</v>
      </c>
      <c r="C12" s="85" t="s">
        <v>271</v>
      </c>
      <c r="D12" s="87">
        <f>+SUM(E12,+I12)</f>
        <v>182488</v>
      </c>
      <c r="E12" s="87">
        <f>+SUM(G12+H12)</f>
        <v>2884</v>
      </c>
      <c r="F12" s="106">
        <f>IF(D12&gt;0,E12/D12*100,"-")</f>
        <v>1.5803778878611194</v>
      </c>
      <c r="G12" s="87">
        <v>2882</v>
      </c>
      <c r="H12" s="87">
        <v>2</v>
      </c>
      <c r="I12" s="87">
        <f>+SUM(K12,+M12,O12+P12)</f>
        <v>179604</v>
      </c>
      <c r="J12" s="88">
        <f>IF(D12&gt;0,I12/D12*100,"-")</f>
        <v>98.419622112138882</v>
      </c>
      <c r="K12" s="87">
        <v>157767</v>
      </c>
      <c r="L12" s="88">
        <f>IF(D12&gt;0,K12/D12*100,"-")</f>
        <v>86.45335583709614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21837</v>
      </c>
      <c r="Q12" s="87">
        <v>11688</v>
      </c>
      <c r="R12" s="87">
        <v>10149</v>
      </c>
      <c r="S12" s="87">
        <v>0</v>
      </c>
      <c r="T12" s="88">
        <f>IF(D12&gt;0,P12/D12*100,"-")</f>
        <v>11.966266275042743</v>
      </c>
      <c r="U12" s="87">
        <v>3188</v>
      </c>
      <c r="V12" s="85"/>
      <c r="W12" s="85" t="s">
        <v>263</v>
      </c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28</v>
      </c>
      <c r="B13" s="86" t="s">
        <v>272</v>
      </c>
      <c r="C13" s="85" t="s">
        <v>273</v>
      </c>
      <c r="D13" s="87">
        <f>+SUM(E13,+I13)</f>
        <v>16554</v>
      </c>
      <c r="E13" s="87">
        <f>+SUM(G13+H13)</f>
        <v>4269</v>
      </c>
      <c r="F13" s="106">
        <f>IF(D13&gt;0,E13/D13*100,"-")</f>
        <v>25.788329104748097</v>
      </c>
      <c r="G13" s="87">
        <v>4269</v>
      </c>
      <c r="H13" s="87">
        <v>0</v>
      </c>
      <c r="I13" s="87">
        <f>+SUM(K13,+M13,O13+P13)</f>
        <v>12285</v>
      </c>
      <c r="J13" s="88">
        <f>IF(D13&gt;0,I13/D13*100,"-")</f>
        <v>74.211670895251899</v>
      </c>
      <c r="K13" s="87">
        <v>10291</v>
      </c>
      <c r="L13" s="88">
        <f>IF(D13&gt;0,K13/D13*100,"-")</f>
        <v>62.166243808143051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1994</v>
      </c>
      <c r="Q13" s="87">
        <v>178</v>
      </c>
      <c r="R13" s="87">
        <v>1816</v>
      </c>
      <c r="S13" s="87">
        <v>0</v>
      </c>
      <c r="T13" s="88">
        <f>IF(D13&gt;0,P13/D13*100,"-")</f>
        <v>12.045427087108857</v>
      </c>
      <c r="U13" s="87">
        <v>183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28</v>
      </c>
      <c r="B14" s="86" t="s">
        <v>274</v>
      </c>
      <c r="C14" s="85" t="s">
        <v>275</v>
      </c>
      <c r="D14" s="87">
        <f>+SUM(E14,+I14)</f>
        <v>87115</v>
      </c>
      <c r="E14" s="87">
        <f>+SUM(G14+H14)</f>
        <v>5055</v>
      </c>
      <c r="F14" s="106">
        <f>IF(D14&gt;0,E14/D14*100,"-")</f>
        <v>5.802674625495035</v>
      </c>
      <c r="G14" s="87">
        <v>5055</v>
      </c>
      <c r="H14" s="87">
        <v>0</v>
      </c>
      <c r="I14" s="87">
        <f>+SUM(K14,+M14,O14+P14)</f>
        <v>82060</v>
      </c>
      <c r="J14" s="88">
        <f>IF(D14&gt;0,I14/D14*100,"-")</f>
        <v>94.19732537450497</v>
      </c>
      <c r="K14" s="87">
        <v>73022</v>
      </c>
      <c r="L14" s="88">
        <f>IF(D14&gt;0,K14/D14*100,"-")</f>
        <v>83.822533432818688</v>
      </c>
      <c r="M14" s="87">
        <v>0</v>
      </c>
      <c r="N14" s="88">
        <f>IF(D14&gt;0,M14/D14*100,"-")</f>
        <v>0</v>
      </c>
      <c r="O14" s="87">
        <v>6807</v>
      </c>
      <c r="P14" s="87">
        <f>SUM(Q14:S14)</f>
        <v>2231</v>
      </c>
      <c r="Q14" s="87">
        <v>0</v>
      </c>
      <c r="R14" s="87">
        <v>2231</v>
      </c>
      <c r="S14" s="87">
        <v>0</v>
      </c>
      <c r="T14" s="88">
        <f>IF(D14&gt;0,P14/D14*100,"-")</f>
        <v>2.5609826091947423</v>
      </c>
      <c r="U14" s="87">
        <v>1099</v>
      </c>
      <c r="V14" s="85" t="s">
        <v>263</v>
      </c>
      <c r="W14" s="85"/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28</v>
      </c>
      <c r="B15" s="86" t="s">
        <v>276</v>
      </c>
      <c r="C15" s="85" t="s">
        <v>277</v>
      </c>
      <c r="D15" s="87">
        <f>+SUM(E15,+I15)</f>
        <v>74729</v>
      </c>
      <c r="E15" s="87">
        <f>+SUM(G15+H15)</f>
        <v>1035</v>
      </c>
      <c r="F15" s="106">
        <f>IF(D15&gt;0,E15/D15*100,"-")</f>
        <v>1.3850044828647512</v>
      </c>
      <c r="G15" s="87">
        <v>1035</v>
      </c>
      <c r="H15" s="87">
        <v>0</v>
      </c>
      <c r="I15" s="87">
        <f>+SUM(K15,+M15,O15+P15)</f>
        <v>73694</v>
      </c>
      <c r="J15" s="88">
        <f>IF(D15&gt;0,I15/D15*100,"-")</f>
        <v>98.614995517135256</v>
      </c>
      <c r="K15" s="87">
        <v>70698</v>
      </c>
      <c r="L15" s="88">
        <f>IF(D15&gt;0,K15/D15*100,"-")</f>
        <v>94.605842444031097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2996</v>
      </c>
      <c r="Q15" s="87">
        <v>2102</v>
      </c>
      <c r="R15" s="87">
        <v>894</v>
      </c>
      <c r="S15" s="87">
        <v>0</v>
      </c>
      <c r="T15" s="88">
        <f>IF(D15&gt;0,P15/D15*100,"-")</f>
        <v>4.0091530731041498</v>
      </c>
      <c r="U15" s="87">
        <v>777</v>
      </c>
      <c r="V15" s="85"/>
      <c r="W15" s="85" t="s">
        <v>263</v>
      </c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28</v>
      </c>
      <c r="B16" s="86" t="s">
        <v>278</v>
      </c>
      <c r="C16" s="85" t="s">
        <v>279</v>
      </c>
      <c r="D16" s="87">
        <f>+SUM(E16,+I16)</f>
        <v>56889</v>
      </c>
      <c r="E16" s="87">
        <f>+SUM(G16+H16)</f>
        <v>84</v>
      </c>
      <c r="F16" s="106">
        <f>IF(D16&gt;0,E16/D16*100,"-")</f>
        <v>0.14765596160944996</v>
      </c>
      <c r="G16" s="87">
        <v>84</v>
      </c>
      <c r="H16" s="87">
        <v>0</v>
      </c>
      <c r="I16" s="87">
        <f>+SUM(K16,+M16,O16+P16)</f>
        <v>56805</v>
      </c>
      <c r="J16" s="88">
        <f>IF(D16&gt;0,I16/D16*100,"-")</f>
        <v>99.852344038390555</v>
      </c>
      <c r="K16" s="87">
        <v>56382</v>
      </c>
      <c r="L16" s="88">
        <f>IF(D16&gt;0,K16/D16*100,"-")</f>
        <v>99.108790803142966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423</v>
      </c>
      <c r="Q16" s="87">
        <v>404</v>
      </c>
      <c r="R16" s="87">
        <v>19</v>
      </c>
      <c r="S16" s="87">
        <v>0</v>
      </c>
      <c r="T16" s="88">
        <f>IF(D16&gt;0,P16/D16*100,"-")</f>
        <v>0.74355323524758743</v>
      </c>
      <c r="U16" s="87">
        <v>566</v>
      </c>
      <c r="V16" s="85"/>
      <c r="W16" s="85" t="s">
        <v>263</v>
      </c>
      <c r="X16" s="85"/>
      <c r="Y16" s="85"/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28</v>
      </c>
      <c r="B17" s="86" t="s">
        <v>280</v>
      </c>
      <c r="C17" s="85" t="s">
        <v>281</v>
      </c>
      <c r="D17" s="87">
        <f>+SUM(E17,+I17)</f>
        <v>81731</v>
      </c>
      <c r="E17" s="87">
        <f>+SUM(G17+H17)</f>
        <v>113</v>
      </c>
      <c r="F17" s="106">
        <f>IF(D17&gt;0,E17/D17*100,"-")</f>
        <v>0.13825843315265934</v>
      </c>
      <c r="G17" s="87">
        <v>113</v>
      </c>
      <c r="H17" s="87">
        <v>0</v>
      </c>
      <c r="I17" s="87">
        <f>+SUM(K17,+M17,O17+P17)</f>
        <v>81618</v>
      </c>
      <c r="J17" s="88">
        <f>IF(D17&gt;0,I17/D17*100,"-")</f>
        <v>99.861741566847343</v>
      </c>
      <c r="K17" s="87">
        <v>81115</v>
      </c>
      <c r="L17" s="88">
        <f>IF(D17&gt;0,K17/D17*100,"-")</f>
        <v>99.246308010424443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503</v>
      </c>
      <c r="Q17" s="87">
        <v>462</v>
      </c>
      <c r="R17" s="87">
        <v>41</v>
      </c>
      <c r="S17" s="87">
        <v>0</v>
      </c>
      <c r="T17" s="88">
        <f>IF(D17&gt;0,P17/D17*100,"-")</f>
        <v>0.61543355642289954</v>
      </c>
      <c r="U17" s="87">
        <v>766</v>
      </c>
      <c r="V17" s="85"/>
      <c r="W17" s="85" t="s">
        <v>263</v>
      </c>
      <c r="X17" s="85"/>
      <c r="Y17" s="85"/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28</v>
      </c>
      <c r="B18" s="86" t="s">
        <v>282</v>
      </c>
      <c r="C18" s="85" t="s">
        <v>283</v>
      </c>
      <c r="D18" s="87">
        <f>+SUM(E18,+I18)</f>
        <v>69660</v>
      </c>
      <c r="E18" s="87">
        <f>+SUM(G18+H18)</f>
        <v>396</v>
      </c>
      <c r="F18" s="106">
        <f>IF(D18&gt;0,E18/D18*100,"-")</f>
        <v>0.5684754521963824</v>
      </c>
      <c r="G18" s="87">
        <v>396</v>
      </c>
      <c r="H18" s="87">
        <v>0</v>
      </c>
      <c r="I18" s="87">
        <f>+SUM(K18,+M18,O18+P18)</f>
        <v>69264</v>
      </c>
      <c r="J18" s="88">
        <f>IF(D18&gt;0,I18/D18*100,"-")</f>
        <v>99.431524547803619</v>
      </c>
      <c r="K18" s="87">
        <v>68939</v>
      </c>
      <c r="L18" s="88">
        <f>IF(D18&gt;0,K18/D18*100,"-")</f>
        <v>98.964972724662644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325</v>
      </c>
      <c r="Q18" s="87">
        <v>228</v>
      </c>
      <c r="R18" s="87">
        <v>97</v>
      </c>
      <c r="S18" s="87">
        <v>0</v>
      </c>
      <c r="T18" s="88">
        <f>IF(D18&gt;0,P18/D18*100,"-")</f>
        <v>0.46655182314097043</v>
      </c>
      <c r="U18" s="87">
        <v>2145</v>
      </c>
      <c r="V18" s="85"/>
      <c r="W18" s="85" t="s">
        <v>263</v>
      </c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28</v>
      </c>
      <c r="B19" s="86" t="s">
        <v>284</v>
      </c>
      <c r="C19" s="85" t="s">
        <v>285</v>
      </c>
      <c r="D19" s="87">
        <f>+SUM(E19,+I19)</f>
        <v>71194</v>
      </c>
      <c r="E19" s="87">
        <f>+SUM(G19+H19)</f>
        <v>1373</v>
      </c>
      <c r="F19" s="106">
        <f>IF(D19&gt;0,E19/D19*100,"-")</f>
        <v>1.9285333033682615</v>
      </c>
      <c r="G19" s="87">
        <v>1373</v>
      </c>
      <c r="H19" s="87">
        <v>0</v>
      </c>
      <c r="I19" s="87">
        <f>+SUM(K19,+M19,O19+P19)</f>
        <v>69821</v>
      </c>
      <c r="J19" s="88">
        <f>IF(D19&gt;0,I19/D19*100,"-")</f>
        <v>98.071466696631731</v>
      </c>
      <c r="K19" s="87">
        <v>68663</v>
      </c>
      <c r="L19" s="88">
        <f>IF(D19&gt;0,K19/D19*100,"-")</f>
        <v>96.444925134140519</v>
      </c>
      <c r="M19" s="87">
        <v>0</v>
      </c>
      <c r="N19" s="88">
        <f>IF(D19&gt;0,M19/D19*100,"-")</f>
        <v>0</v>
      </c>
      <c r="O19" s="87">
        <v>514</v>
      </c>
      <c r="P19" s="87">
        <f>SUM(Q19:S19)</f>
        <v>644</v>
      </c>
      <c r="Q19" s="87">
        <v>579</v>
      </c>
      <c r="R19" s="87">
        <v>65</v>
      </c>
      <c r="S19" s="87">
        <v>0</v>
      </c>
      <c r="T19" s="88">
        <f>IF(D19&gt;0,P19/D19*100,"-")</f>
        <v>0.90457060988285531</v>
      </c>
      <c r="U19" s="87">
        <v>1171</v>
      </c>
      <c r="V19" s="85" t="s">
        <v>263</v>
      </c>
      <c r="W19" s="85"/>
      <c r="X19" s="85"/>
      <c r="Y19" s="85"/>
      <c r="Z19" s="85"/>
      <c r="AA19" s="85"/>
      <c r="AB19" s="85" t="s">
        <v>263</v>
      </c>
      <c r="AC19" s="85"/>
      <c r="AD19" s="184" t="s">
        <v>262</v>
      </c>
    </row>
    <row r="20" spans="1:30" ht="13.5" customHeight="1">
      <c r="A20" s="85" t="s">
        <v>28</v>
      </c>
      <c r="B20" s="86" t="s">
        <v>286</v>
      </c>
      <c r="C20" s="85" t="s">
        <v>287</v>
      </c>
      <c r="D20" s="87">
        <f>+SUM(E20,+I20)</f>
        <v>52187</v>
      </c>
      <c r="E20" s="87">
        <f>+SUM(G20+H20)</f>
        <v>18346</v>
      </c>
      <c r="F20" s="106">
        <f>IF(D20&gt;0,E20/D20*100,"-")</f>
        <v>35.154348784179966</v>
      </c>
      <c r="G20" s="87">
        <v>18081</v>
      </c>
      <c r="H20" s="87">
        <v>265</v>
      </c>
      <c r="I20" s="87">
        <f>+SUM(K20,+M20,O20+P20)</f>
        <v>33841</v>
      </c>
      <c r="J20" s="88">
        <f>IF(D20&gt;0,I20/D20*100,"-")</f>
        <v>64.845651215820027</v>
      </c>
      <c r="K20" s="87">
        <v>18510</v>
      </c>
      <c r="L20" s="88">
        <f>IF(D20&gt;0,K20/D20*100,"-")</f>
        <v>35.468603292007586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15331</v>
      </c>
      <c r="Q20" s="87">
        <v>1130</v>
      </c>
      <c r="R20" s="87">
        <v>8626</v>
      </c>
      <c r="S20" s="87">
        <v>5575</v>
      </c>
      <c r="T20" s="88">
        <f>IF(D20&gt;0,P20/D20*100,"-")</f>
        <v>29.377047923812444</v>
      </c>
      <c r="U20" s="87">
        <v>431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28</v>
      </c>
      <c r="B21" s="86" t="s">
        <v>288</v>
      </c>
      <c r="C21" s="85" t="s">
        <v>289</v>
      </c>
      <c r="D21" s="87">
        <f>+SUM(E21,+I21)</f>
        <v>30629</v>
      </c>
      <c r="E21" s="87">
        <f>+SUM(G21+H21)</f>
        <v>2673</v>
      </c>
      <c r="F21" s="106">
        <f>IF(D21&gt;0,E21/D21*100,"-")</f>
        <v>8.7270234091873711</v>
      </c>
      <c r="G21" s="87">
        <v>2673</v>
      </c>
      <c r="H21" s="87">
        <v>0</v>
      </c>
      <c r="I21" s="87">
        <f>+SUM(K21,+M21,O21+P21)</f>
        <v>27956</v>
      </c>
      <c r="J21" s="88">
        <f>IF(D21&gt;0,I21/D21*100,"-")</f>
        <v>91.272976590812632</v>
      </c>
      <c r="K21" s="87">
        <v>20854</v>
      </c>
      <c r="L21" s="88">
        <f>IF(D21&gt;0,K21/D21*100,"-")</f>
        <v>68.085801038231736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7102</v>
      </c>
      <c r="Q21" s="87">
        <v>0</v>
      </c>
      <c r="R21" s="87">
        <v>7102</v>
      </c>
      <c r="S21" s="87">
        <v>0</v>
      </c>
      <c r="T21" s="88">
        <f>IF(D21&gt;0,P21/D21*100,"-")</f>
        <v>23.187175552580889</v>
      </c>
      <c r="U21" s="87">
        <v>423</v>
      </c>
      <c r="V21" s="85" t="s">
        <v>263</v>
      </c>
      <c r="W21" s="85"/>
      <c r="X21" s="85"/>
      <c r="Y21" s="85"/>
      <c r="Z21" s="85"/>
      <c r="AA21" s="85" t="s">
        <v>263</v>
      </c>
      <c r="AB21" s="85"/>
      <c r="AC21" s="85"/>
      <c r="AD21" s="184" t="s">
        <v>262</v>
      </c>
    </row>
    <row r="22" spans="1:30" ht="13.5" customHeight="1">
      <c r="A22" s="85" t="s">
        <v>28</v>
      </c>
      <c r="B22" s="86" t="s">
        <v>290</v>
      </c>
      <c r="C22" s="85" t="s">
        <v>291</v>
      </c>
      <c r="D22" s="87">
        <f>+SUM(E22,+I22)</f>
        <v>80062</v>
      </c>
      <c r="E22" s="87">
        <f>+SUM(G22+H22)</f>
        <v>3035</v>
      </c>
      <c r="F22" s="106">
        <f>IF(D22&gt;0,E22/D22*100,"-")</f>
        <v>3.7908121206065299</v>
      </c>
      <c r="G22" s="87">
        <v>3021</v>
      </c>
      <c r="H22" s="87">
        <v>14</v>
      </c>
      <c r="I22" s="87">
        <f>+SUM(K22,+M22,O22+P22)</f>
        <v>77027</v>
      </c>
      <c r="J22" s="88">
        <f>IF(D22&gt;0,I22/D22*100,"-")</f>
        <v>96.209187879393468</v>
      </c>
      <c r="K22" s="87">
        <v>71072</v>
      </c>
      <c r="L22" s="88">
        <f>IF(D22&gt;0,K22/D22*100,"-")</f>
        <v>88.771202318203393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5955</v>
      </c>
      <c r="Q22" s="87">
        <v>1560</v>
      </c>
      <c r="R22" s="87">
        <v>4395</v>
      </c>
      <c r="S22" s="87">
        <v>0</v>
      </c>
      <c r="T22" s="88">
        <f>IF(D22&gt;0,P22/D22*100,"-")</f>
        <v>7.4379855611900778</v>
      </c>
      <c r="U22" s="87">
        <v>1041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28</v>
      </c>
      <c r="B23" s="86" t="s">
        <v>292</v>
      </c>
      <c r="C23" s="85" t="s">
        <v>293</v>
      </c>
      <c r="D23" s="87">
        <f>+SUM(E23,+I23)</f>
        <v>16613</v>
      </c>
      <c r="E23" s="87">
        <f>+SUM(G23+H23)</f>
        <v>23</v>
      </c>
      <c r="F23" s="106">
        <f>IF(D23&gt;0,E23/D23*100,"-")</f>
        <v>0.13844579546138566</v>
      </c>
      <c r="G23" s="87">
        <v>23</v>
      </c>
      <c r="H23" s="87">
        <v>0</v>
      </c>
      <c r="I23" s="87">
        <f>+SUM(K23,+M23,O23+P23)</f>
        <v>16590</v>
      </c>
      <c r="J23" s="88">
        <f>IF(D23&gt;0,I23/D23*100,"-")</f>
        <v>99.861554204538621</v>
      </c>
      <c r="K23" s="87">
        <v>16559</v>
      </c>
      <c r="L23" s="88">
        <f>IF(D23&gt;0,K23/D23*100,"-")</f>
        <v>99.674953349786307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31</v>
      </c>
      <c r="Q23" s="87">
        <v>31</v>
      </c>
      <c r="R23" s="87">
        <v>0</v>
      </c>
      <c r="S23" s="87">
        <v>0</v>
      </c>
      <c r="T23" s="88">
        <f>IF(D23&gt;0,P23/D23*100,"-")</f>
        <v>0.1866008547523024</v>
      </c>
      <c r="U23" s="87">
        <v>138</v>
      </c>
      <c r="V23" s="85" t="s">
        <v>263</v>
      </c>
      <c r="W23" s="85"/>
      <c r="X23" s="85"/>
      <c r="Y23" s="85"/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28</v>
      </c>
      <c r="B24" s="86" t="s">
        <v>294</v>
      </c>
      <c r="C24" s="85" t="s">
        <v>295</v>
      </c>
      <c r="D24" s="87">
        <f>+SUM(E24,+I24)</f>
        <v>15521</v>
      </c>
      <c r="E24" s="87">
        <f>+SUM(G24+H24)</f>
        <v>324</v>
      </c>
      <c r="F24" s="106">
        <f>IF(D24&gt;0,E24/D24*100,"-")</f>
        <v>2.0874943624766447</v>
      </c>
      <c r="G24" s="87">
        <v>321</v>
      </c>
      <c r="H24" s="87">
        <v>3</v>
      </c>
      <c r="I24" s="87">
        <f>+SUM(K24,+M24,O24+P24)</f>
        <v>15197</v>
      </c>
      <c r="J24" s="88">
        <f>IF(D24&gt;0,I24/D24*100,"-")</f>
        <v>97.912505637523353</v>
      </c>
      <c r="K24" s="87">
        <v>14506</v>
      </c>
      <c r="L24" s="88">
        <f>IF(D24&gt;0,K24/D24*100,"-")</f>
        <v>93.460472907673477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691</v>
      </c>
      <c r="Q24" s="87">
        <v>558</v>
      </c>
      <c r="R24" s="87">
        <v>133</v>
      </c>
      <c r="S24" s="87">
        <v>0</v>
      </c>
      <c r="T24" s="88">
        <f>IF(D24&gt;0,P24/D24*100,"-")</f>
        <v>4.452032729849881</v>
      </c>
      <c r="U24" s="87">
        <v>913</v>
      </c>
      <c r="V24" s="85"/>
      <c r="W24" s="85" t="s">
        <v>263</v>
      </c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28</v>
      </c>
      <c r="B25" s="86" t="s">
        <v>296</v>
      </c>
      <c r="C25" s="85" t="s">
        <v>297</v>
      </c>
      <c r="D25" s="87">
        <f>+SUM(E25,+I25)</f>
        <v>7023</v>
      </c>
      <c r="E25" s="87">
        <f>+SUM(G25+H25)</f>
        <v>337</v>
      </c>
      <c r="F25" s="106">
        <f>IF(D25&gt;0,E25/D25*100,"-")</f>
        <v>4.7985191513598178</v>
      </c>
      <c r="G25" s="87">
        <v>337</v>
      </c>
      <c r="H25" s="87">
        <v>0</v>
      </c>
      <c r="I25" s="87">
        <f>+SUM(K25,+M25,O25+P25)</f>
        <v>6686</v>
      </c>
      <c r="J25" s="88">
        <f>IF(D25&gt;0,I25/D25*100,"-")</f>
        <v>95.201480848640188</v>
      </c>
      <c r="K25" s="87">
        <v>6225</v>
      </c>
      <c r="L25" s="88">
        <f>IF(D25&gt;0,K25/D25*100,"-")</f>
        <v>88.637334472447677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461</v>
      </c>
      <c r="Q25" s="87">
        <v>301</v>
      </c>
      <c r="R25" s="87">
        <v>160</v>
      </c>
      <c r="S25" s="87">
        <v>0</v>
      </c>
      <c r="T25" s="88">
        <f>IF(D25&gt;0,P25/D25*100,"-")</f>
        <v>6.5641463761925101</v>
      </c>
      <c r="U25" s="87">
        <v>171</v>
      </c>
      <c r="V25" s="85"/>
      <c r="W25" s="85" t="s">
        <v>263</v>
      </c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28</v>
      </c>
      <c r="B26" s="86" t="s">
        <v>298</v>
      </c>
      <c r="C26" s="85" t="s">
        <v>299</v>
      </c>
      <c r="D26" s="87">
        <f>+SUM(E26,+I26)</f>
        <v>8899</v>
      </c>
      <c r="E26" s="87">
        <f>+SUM(G26+H26)</f>
        <v>802</v>
      </c>
      <c r="F26" s="106">
        <f>IF(D26&gt;0,E26/D26*100,"-")</f>
        <v>9.0122485672547477</v>
      </c>
      <c r="G26" s="87">
        <v>802</v>
      </c>
      <c r="H26" s="87">
        <v>0</v>
      </c>
      <c r="I26" s="87">
        <f>+SUM(K26,+M26,O26+P26)</f>
        <v>8097</v>
      </c>
      <c r="J26" s="88">
        <f>IF(D26&gt;0,I26/D26*100,"-")</f>
        <v>90.987751432745256</v>
      </c>
      <c r="K26" s="87">
        <v>6383</v>
      </c>
      <c r="L26" s="88">
        <f>IF(D26&gt;0,K26/D26*100,"-")</f>
        <v>71.727160355096075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1714</v>
      </c>
      <c r="Q26" s="87">
        <v>713</v>
      </c>
      <c r="R26" s="87">
        <v>1001</v>
      </c>
      <c r="S26" s="87">
        <v>0</v>
      </c>
      <c r="T26" s="88">
        <f>IF(D26&gt;0,P26/D26*100,"-")</f>
        <v>19.260591077649174</v>
      </c>
      <c r="U26" s="87">
        <v>386</v>
      </c>
      <c r="V26" s="85"/>
      <c r="W26" s="85" t="s">
        <v>263</v>
      </c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28</v>
      </c>
      <c r="B27" s="86" t="s">
        <v>300</v>
      </c>
      <c r="C27" s="85" t="s">
        <v>301</v>
      </c>
      <c r="D27" s="87">
        <f>+SUM(E27,+I27)</f>
        <v>1170</v>
      </c>
      <c r="E27" s="87">
        <f>+SUM(G27+H27)</f>
        <v>472</v>
      </c>
      <c r="F27" s="106">
        <f>IF(D27&gt;0,E27/D27*100,"-")</f>
        <v>40.341880341880341</v>
      </c>
      <c r="G27" s="87">
        <v>469</v>
      </c>
      <c r="H27" s="87">
        <v>3</v>
      </c>
      <c r="I27" s="87">
        <f>+SUM(K27,+M27,O27+P27)</f>
        <v>698</v>
      </c>
      <c r="J27" s="88">
        <f>IF(D27&gt;0,I27/D27*100,"-")</f>
        <v>59.658119658119659</v>
      </c>
      <c r="K27" s="87">
        <v>0</v>
      </c>
      <c r="L27" s="88">
        <f>IF(D27&gt;0,K27/D27*100,"-")</f>
        <v>0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698</v>
      </c>
      <c r="Q27" s="87">
        <v>211</v>
      </c>
      <c r="R27" s="87">
        <v>487</v>
      </c>
      <c r="S27" s="87">
        <v>0</v>
      </c>
      <c r="T27" s="88">
        <f>IF(D27&gt;0,P27/D27*100,"-")</f>
        <v>59.658119658119659</v>
      </c>
      <c r="U27" s="87">
        <v>6</v>
      </c>
      <c r="V27" s="85" t="s">
        <v>263</v>
      </c>
      <c r="W27" s="85"/>
      <c r="X27" s="85"/>
      <c r="Y27" s="85"/>
      <c r="Z27" s="85"/>
      <c r="AA27" s="85" t="s">
        <v>263</v>
      </c>
      <c r="AB27" s="85"/>
      <c r="AC27" s="85"/>
      <c r="AD27" s="184" t="s">
        <v>262</v>
      </c>
    </row>
    <row r="28" spans="1:30" ht="13.5" customHeight="1">
      <c r="A28" s="85" t="s">
        <v>28</v>
      </c>
      <c r="B28" s="86" t="s">
        <v>302</v>
      </c>
      <c r="C28" s="85" t="s">
        <v>303</v>
      </c>
      <c r="D28" s="87">
        <f>+SUM(E28,+I28)</f>
        <v>3615</v>
      </c>
      <c r="E28" s="87">
        <f>+SUM(G28+H28)</f>
        <v>438</v>
      </c>
      <c r="F28" s="106">
        <f>IF(D28&gt;0,E28/D28*100,"-")</f>
        <v>12.116182572614107</v>
      </c>
      <c r="G28" s="87">
        <v>438</v>
      </c>
      <c r="H28" s="87">
        <v>0</v>
      </c>
      <c r="I28" s="87">
        <f>+SUM(K28,+M28,O28+P28)</f>
        <v>3177</v>
      </c>
      <c r="J28" s="88">
        <f>IF(D28&gt;0,I28/D28*100,"-")</f>
        <v>87.883817427385893</v>
      </c>
      <c r="K28" s="87">
        <v>2218</v>
      </c>
      <c r="L28" s="88">
        <f>IF(D28&gt;0,K28/D28*100,"-")</f>
        <v>61.355463347164594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959</v>
      </c>
      <c r="Q28" s="87">
        <v>0</v>
      </c>
      <c r="R28" s="87">
        <v>959</v>
      </c>
      <c r="S28" s="87">
        <v>0</v>
      </c>
      <c r="T28" s="88">
        <f>IF(D28&gt;0,P28/D28*100,"-")</f>
        <v>26.528354080221302</v>
      </c>
      <c r="U28" s="87">
        <v>28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28</v>
      </c>
      <c r="B29" s="86" t="s">
        <v>304</v>
      </c>
      <c r="C29" s="85" t="s">
        <v>305</v>
      </c>
      <c r="D29" s="87">
        <f>+SUM(E29,+I29)</f>
        <v>36864</v>
      </c>
      <c r="E29" s="87">
        <f>+SUM(G29+H29)</f>
        <v>650</v>
      </c>
      <c r="F29" s="106">
        <f>IF(D29&gt;0,E29/D29*100,"-")</f>
        <v>1.7632378472222223</v>
      </c>
      <c r="G29" s="87">
        <v>641</v>
      </c>
      <c r="H29" s="87">
        <v>9</v>
      </c>
      <c r="I29" s="87">
        <f>+SUM(K29,+M29,O29+P29)</f>
        <v>36214</v>
      </c>
      <c r="J29" s="88">
        <f>IF(D29&gt;0,I29/D29*100,"-")</f>
        <v>98.236762152777786</v>
      </c>
      <c r="K29" s="87">
        <v>35503</v>
      </c>
      <c r="L29" s="88">
        <f>IF(D29&gt;0,K29/D29*100,"-")</f>
        <v>96.308051215277786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711</v>
      </c>
      <c r="Q29" s="87">
        <v>567</v>
      </c>
      <c r="R29" s="87">
        <v>144</v>
      </c>
      <c r="S29" s="87">
        <v>0</v>
      </c>
      <c r="T29" s="88">
        <f>IF(D29&gt;0,P29/D29*100,"-")</f>
        <v>1.9287109375</v>
      </c>
      <c r="U29" s="87">
        <v>339</v>
      </c>
      <c r="V29" s="85" t="s">
        <v>263</v>
      </c>
      <c r="W29" s="85"/>
      <c r="X29" s="85"/>
      <c r="Y29" s="85"/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28</v>
      </c>
      <c r="B30" s="86" t="s">
        <v>306</v>
      </c>
      <c r="C30" s="85" t="s">
        <v>307</v>
      </c>
      <c r="D30" s="87">
        <f>+SUM(E30,+I30)</f>
        <v>2522</v>
      </c>
      <c r="E30" s="87">
        <f>+SUM(G30+H30)</f>
        <v>611</v>
      </c>
      <c r="F30" s="106">
        <f>IF(D30&gt;0,E30/D30*100,"-")</f>
        <v>24.226804123711339</v>
      </c>
      <c r="G30" s="87">
        <v>611</v>
      </c>
      <c r="H30" s="87">
        <v>0</v>
      </c>
      <c r="I30" s="87">
        <f>+SUM(K30,+M30,O30+P30)</f>
        <v>1911</v>
      </c>
      <c r="J30" s="88">
        <f>IF(D30&gt;0,I30/D30*100,"-")</f>
        <v>75.773195876288653</v>
      </c>
      <c r="K30" s="87">
        <v>0</v>
      </c>
      <c r="L30" s="88">
        <f>IF(D30&gt;0,K30/D30*100,"-")</f>
        <v>0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1911</v>
      </c>
      <c r="Q30" s="87">
        <v>203</v>
      </c>
      <c r="R30" s="87">
        <v>1708</v>
      </c>
      <c r="S30" s="87">
        <v>0</v>
      </c>
      <c r="T30" s="88">
        <f>IF(D30&gt;0,P30/D30*100,"-")</f>
        <v>75.773195876288653</v>
      </c>
      <c r="U30" s="87">
        <v>25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28</v>
      </c>
      <c r="B31" s="86" t="s">
        <v>308</v>
      </c>
      <c r="C31" s="85" t="s">
        <v>309</v>
      </c>
      <c r="D31" s="87">
        <f>+SUM(E31,+I31)</f>
        <v>13385</v>
      </c>
      <c r="E31" s="87">
        <f>+SUM(G31+H31)</f>
        <v>1525</v>
      </c>
      <c r="F31" s="106">
        <f>IF(D31&gt;0,E31/D31*100,"-")</f>
        <v>11.393350765782593</v>
      </c>
      <c r="G31" s="87">
        <v>1525</v>
      </c>
      <c r="H31" s="87">
        <v>0</v>
      </c>
      <c r="I31" s="87">
        <f>+SUM(K31,+M31,O31+P31)</f>
        <v>11860</v>
      </c>
      <c r="J31" s="88">
        <f>IF(D31&gt;0,I31/D31*100,"-")</f>
        <v>88.6066492342174</v>
      </c>
      <c r="K31" s="87">
        <v>3824</v>
      </c>
      <c r="L31" s="88">
        <f>IF(D31&gt;0,K31/D31*100,"-")</f>
        <v>28.569293985805004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8036</v>
      </c>
      <c r="Q31" s="87">
        <v>0</v>
      </c>
      <c r="R31" s="87">
        <v>8036</v>
      </c>
      <c r="S31" s="87">
        <v>0</v>
      </c>
      <c r="T31" s="88">
        <f>IF(D31&gt;0,P31/D31*100,"-")</f>
        <v>60.037355248412403</v>
      </c>
      <c r="U31" s="87">
        <v>214</v>
      </c>
      <c r="V31" s="85" t="s">
        <v>263</v>
      </c>
      <c r="W31" s="85"/>
      <c r="X31" s="85"/>
      <c r="Y31" s="85"/>
      <c r="Z31" s="85"/>
      <c r="AA31" s="85" t="s">
        <v>263</v>
      </c>
      <c r="AB31" s="85"/>
      <c r="AC31" s="85"/>
      <c r="AD31" s="184" t="s">
        <v>262</v>
      </c>
    </row>
    <row r="32" spans="1:30" ht="13.5" customHeight="1">
      <c r="A32" s="85" t="s">
        <v>28</v>
      </c>
      <c r="B32" s="86" t="s">
        <v>310</v>
      </c>
      <c r="C32" s="85" t="s">
        <v>311</v>
      </c>
      <c r="D32" s="87">
        <f>+SUM(E32,+I32)</f>
        <v>1969</v>
      </c>
      <c r="E32" s="87">
        <f>+SUM(G32+H32)</f>
        <v>561</v>
      </c>
      <c r="F32" s="106">
        <f>IF(D32&gt;0,E32/D32*100,"-")</f>
        <v>28.491620111731841</v>
      </c>
      <c r="G32" s="87">
        <v>550</v>
      </c>
      <c r="H32" s="87">
        <v>11</v>
      </c>
      <c r="I32" s="87">
        <f>+SUM(K32,+M32,O32+P32)</f>
        <v>1408</v>
      </c>
      <c r="J32" s="88">
        <f>IF(D32&gt;0,I32/D32*100,"-")</f>
        <v>71.508379888268152</v>
      </c>
      <c r="K32" s="87">
        <v>1089</v>
      </c>
      <c r="L32" s="88">
        <f>IF(D32&gt;0,K32/D32*100,"-")</f>
        <v>55.307262569832403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319</v>
      </c>
      <c r="Q32" s="87">
        <v>1</v>
      </c>
      <c r="R32" s="87">
        <v>318</v>
      </c>
      <c r="S32" s="87">
        <v>0</v>
      </c>
      <c r="T32" s="88">
        <f>IF(D32&gt;0,P32/D32*100,"-")</f>
        <v>16.201117318435752</v>
      </c>
      <c r="U32" s="87">
        <v>7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28</v>
      </c>
      <c r="B33" s="86" t="s">
        <v>312</v>
      </c>
      <c r="C33" s="85" t="s">
        <v>313</v>
      </c>
      <c r="D33" s="87">
        <f>+SUM(E33,+I33)</f>
        <v>20019</v>
      </c>
      <c r="E33" s="87">
        <f>+SUM(G33+H33)</f>
        <v>3667</v>
      </c>
      <c r="F33" s="106">
        <f>IF(D33&gt;0,E33/D33*100,"-")</f>
        <v>18.317598281632449</v>
      </c>
      <c r="G33" s="87">
        <v>3655</v>
      </c>
      <c r="H33" s="87">
        <v>12</v>
      </c>
      <c r="I33" s="87">
        <f>+SUM(K33,+M33,O33+P33)</f>
        <v>16352</v>
      </c>
      <c r="J33" s="88">
        <f>IF(D33&gt;0,I33/D33*100,"-")</f>
        <v>81.682401718367544</v>
      </c>
      <c r="K33" s="87">
        <v>15815</v>
      </c>
      <c r="L33" s="88">
        <f>IF(D33&gt;0,K33/D33*100,"-")</f>
        <v>78.999950047454917</v>
      </c>
      <c r="M33" s="87">
        <v>0</v>
      </c>
      <c r="N33" s="88">
        <f>IF(D33&gt;0,M33/D33*100,"-")</f>
        <v>0</v>
      </c>
      <c r="O33" s="87">
        <v>156</v>
      </c>
      <c r="P33" s="87">
        <f>SUM(Q33:S33)</f>
        <v>381</v>
      </c>
      <c r="Q33" s="87">
        <v>62</v>
      </c>
      <c r="R33" s="87">
        <v>319</v>
      </c>
      <c r="S33" s="87">
        <v>0</v>
      </c>
      <c r="T33" s="88">
        <f>IF(D33&gt;0,P33/D33*100,"-")</f>
        <v>1.9031919676307507</v>
      </c>
      <c r="U33" s="87">
        <v>104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30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30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30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30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30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30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30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30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3">
    <sortCondition ref="A8:A33"/>
    <sortCondition ref="B8:B33"/>
    <sortCondition ref="C8:C33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京都府</v>
      </c>
      <c r="B7" s="90" t="str">
        <f>水洗化人口等!B7</f>
        <v>26000</v>
      </c>
      <c r="C7" s="89" t="s">
        <v>199</v>
      </c>
      <c r="D7" s="91">
        <f>SUM(E7,+H7,+K7)</f>
        <v>178584</v>
      </c>
      <c r="E7" s="91">
        <f>SUM(F7:G7)</f>
        <v>13761</v>
      </c>
      <c r="F7" s="91">
        <f>SUM(F$8:F$207)</f>
        <v>13761</v>
      </c>
      <c r="G7" s="91">
        <f>SUM(G$8:G$207)</f>
        <v>0</v>
      </c>
      <c r="H7" s="91">
        <f>SUM(I7:J7)</f>
        <v>100586</v>
      </c>
      <c r="I7" s="91">
        <f>SUM(I$8:I$207)</f>
        <v>56185</v>
      </c>
      <c r="J7" s="91">
        <f>SUM(J$8:J$207)</f>
        <v>44401</v>
      </c>
      <c r="K7" s="91">
        <f>SUM(L7:M7)</f>
        <v>64237</v>
      </c>
      <c r="L7" s="91">
        <f>SUM(L$8:L$207)</f>
        <v>7598</v>
      </c>
      <c r="M7" s="91">
        <f>SUM(M$8:M$207)</f>
        <v>56639</v>
      </c>
      <c r="N7" s="91">
        <f>SUM(O7,+V7,+AC7)</f>
        <v>179823</v>
      </c>
      <c r="O7" s="91">
        <f>SUM(P7:U7)</f>
        <v>77544</v>
      </c>
      <c r="P7" s="91">
        <f t="shared" ref="P7:U7" si="0">SUM(P$8:P$207)</f>
        <v>55067</v>
      </c>
      <c r="Q7" s="91">
        <f t="shared" si="0"/>
        <v>0</v>
      </c>
      <c r="R7" s="91">
        <f t="shared" si="0"/>
        <v>0</v>
      </c>
      <c r="S7" s="91">
        <f t="shared" si="0"/>
        <v>22477</v>
      </c>
      <c r="T7" s="91">
        <f t="shared" si="0"/>
        <v>0</v>
      </c>
      <c r="U7" s="91">
        <f t="shared" si="0"/>
        <v>0</v>
      </c>
      <c r="V7" s="91">
        <f>SUM(W7:AB7)</f>
        <v>101040</v>
      </c>
      <c r="W7" s="91">
        <f t="shared" ref="W7:AB7" si="1">SUM(W$8:W$207)</f>
        <v>60325</v>
      </c>
      <c r="X7" s="91">
        <f t="shared" si="1"/>
        <v>0</v>
      </c>
      <c r="Y7" s="91">
        <f t="shared" si="1"/>
        <v>0</v>
      </c>
      <c r="Z7" s="91">
        <f t="shared" si="1"/>
        <v>40715</v>
      </c>
      <c r="AA7" s="91">
        <f t="shared" si="1"/>
        <v>0</v>
      </c>
      <c r="AB7" s="91">
        <f t="shared" si="1"/>
        <v>0</v>
      </c>
      <c r="AC7" s="91">
        <f>SUM(AD7:AE7)</f>
        <v>1239</v>
      </c>
      <c r="AD7" s="91">
        <f>SUM(AD$8:AD$207)</f>
        <v>1239</v>
      </c>
      <c r="AE7" s="91">
        <f>SUM(AE$8:AE$207)</f>
        <v>0</v>
      </c>
      <c r="AF7" s="91">
        <f>SUM(AG7:AI7)</f>
        <v>341</v>
      </c>
      <c r="AG7" s="91">
        <f>SUM(AG$8:AG$207)</f>
        <v>341</v>
      </c>
      <c r="AH7" s="91">
        <f>SUM(AH$8:AH$207)</f>
        <v>0</v>
      </c>
      <c r="AI7" s="91">
        <f>SUM(AI$8:AI$207)</f>
        <v>0</v>
      </c>
      <c r="AJ7" s="91">
        <f>SUM(AK7:AS7)</f>
        <v>22862</v>
      </c>
      <c r="AK7" s="91">
        <f t="shared" ref="AK7:AS7" si="2">SUM(AK$8:AK$207)</f>
        <v>22586</v>
      </c>
      <c r="AL7" s="91">
        <f t="shared" si="2"/>
        <v>15</v>
      </c>
      <c r="AM7" s="91">
        <f t="shared" si="2"/>
        <v>11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0</v>
      </c>
      <c r="AR7" s="91">
        <f t="shared" si="2"/>
        <v>90</v>
      </c>
      <c r="AS7" s="91">
        <f t="shared" si="2"/>
        <v>160</v>
      </c>
      <c r="AT7" s="91">
        <f>SUM(AU7:AY7)</f>
        <v>80</v>
      </c>
      <c r="AU7" s="91">
        <f>SUM(AU$8:AU$207)</f>
        <v>80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15</v>
      </c>
      <c r="BA7" s="91">
        <f>SUM(BA$8:BA$207)</f>
        <v>15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28</v>
      </c>
      <c r="B8" s="96" t="s">
        <v>260</v>
      </c>
      <c r="C8" s="85" t="s">
        <v>261</v>
      </c>
      <c r="D8" s="87">
        <f>SUM(E8,+H8,+K8)</f>
        <v>14010</v>
      </c>
      <c r="E8" s="87">
        <f>SUM(F8:G8)</f>
        <v>928</v>
      </c>
      <c r="F8" s="87">
        <v>928</v>
      </c>
      <c r="G8" s="87">
        <v>0</v>
      </c>
      <c r="H8" s="87">
        <f>SUM(I8:J8)</f>
        <v>5654</v>
      </c>
      <c r="I8" s="87">
        <v>5654</v>
      </c>
      <c r="J8" s="87">
        <v>0</v>
      </c>
      <c r="K8" s="87">
        <f>SUM(L8:M8)</f>
        <v>7428</v>
      </c>
      <c r="L8" s="87">
        <v>0</v>
      </c>
      <c r="M8" s="87">
        <v>7428</v>
      </c>
      <c r="N8" s="87">
        <f>SUM(O8,+V8,+AC8)</f>
        <v>14010</v>
      </c>
      <c r="O8" s="87">
        <f>SUM(P8:U8)</f>
        <v>6582</v>
      </c>
      <c r="P8" s="87">
        <v>0</v>
      </c>
      <c r="Q8" s="87">
        <v>0</v>
      </c>
      <c r="R8" s="87">
        <v>0</v>
      </c>
      <c r="S8" s="87">
        <v>6582</v>
      </c>
      <c r="T8" s="87">
        <v>0</v>
      </c>
      <c r="U8" s="87">
        <v>0</v>
      </c>
      <c r="V8" s="87">
        <f>SUM(W8:AB8)</f>
        <v>7428</v>
      </c>
      <c r="W8" s="87">
        <v>0</v>
      </c>
      <c r="X8" s="87">
        <v>0</v>
      </c>
      <c r="Y8" s="87">
        <v>0</v>
      </c>
      <c r="Z8" s="87">
        <v>7428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28</v>
      </c>
      <c r="B9" s="96" t="s">
        <v>264</v>
      </c>
      <c r="C9" s="85" t="s">
        <v>265</v>
      </c>
      <c r="D9" s="87">
        <f>SUM(E9,+H9,+K9)</f>
        <v>10345</v>
      </c>
      <c r="E9" s="87">
        <f>SUM(F9:G9)</f>
        <v>0</v>
      </c>
      <c r="F9" s="87">
        <v>0</v>
      </c>
      <c r="G9" s="87">
        <v>0</v>
      </c>
      <c r="H9" s="87">
        <f>SUM(I9:J9)</f>
        <v>10345</v>
      </c>
      <c r="I9" s="87">
        <v>1922</v>
      </c>
      <c r="J9" s="87">
        <v>8423</v>
      </c>
      <c r="K9" s="87">
        <f>SUM(L9:M9)</f>
        <v>0</v>
      </c>
      <c r="L9" s="87">
        <v>0</v>
      </c>
      <c r="M9" s="87">
        <v>0</v>
      </c>
      <c r="N9" s="87">
        <f>SUM(O9,+V9,+AC9)</f>
        <v>10345</v>
      </c>
      <c r="O9" s="87">
        <f>SUM(P9:U9)</f>
        <v>1922</v>
      </c>
      <c r="P9" s="87">
        <v>0</v>
      </c>
      <c r="Q9" s="87">
        <v>0</v>
      </c>
      <c r="R9" s="87">
        <v>0</v>
      </c>
      <c r="S9" s="87">
        <v>1922</v>
      </c>
      <c r="T9" s="87">
        <v>0</v>
      </c>
      <c r="U9" s="87">
        <v>0</v>
      </c>
      <c r="V9" s="87">
        <f>SUM(W9:AB9)</f>
        <v>8423</v>
      </c>
      <c r="W9" s="87">
        <v>0</v>
      </c>
      <c r="X9" s="87">
        <v>0</v>
      </c>
      <c r="Y9" s="87">
        <v>0</v>
      </c>
      <c r="Z9" s="87">
        <v>8423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28</v>
      </c>
      <c r="B10" s="96" t="s">
        <v>266</v>
      </c>
      <c r="C10" s="85" t="s">
        <v>267</v>
      </c>
      <c r="D10" s="87">
        <f>SUM(E10,+H10,+K10)</f>
        <v>13719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13719</v>
      </c>
      <c r="L10" s="87">
        <v>7598</v>
      </c>
      <c r="M10" s="87">
        <v>6121</v>
      </c>
      <c r="N10" s="87">
        <f>SUM(O10,+V10,+AC10)</f>
        <v>14623</v>
      </c>
      <c r="O10" s="87">
        <f>SUM(P10:U10)</f>
        <v>7598</v>
      </c>
      <c r="P10" s="87">
        <v>7598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6121</v>
      </c>
      <c r="W10" s="87">
        <v>6121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904</v>
      </c>
      <c r="AD10" s="87">
        <v>904</v>
      </c>
      <c r="AE10" s="87">
        <v>0</v>
      </c>
      <c r="AF10" s="87">
        <f>SUM(AG10:AI10)</f>
        <v>11</v>
      </c>
      <c r="AG10" s="87">
        <v>11</v>
      </c>
      <c r="AH10" s="87">
        <v>0</v>
      </c>
      <c r="AI10" s="87">
        <v>0</v>
      </c>
      <c r="AJ10" s="87">
        <f>SUM(AK10:AS10)</f>
        <v>11</v>
      </c>
      <c r="AK10" s="87">
        <v>0</v>
      </c>
      <c r="AL10" s="87">
        <v>0</v>
      </c>
      <c r="AM10" s="87">
        <v>11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28</v>
      </c>
      <c r="B11" s="96" t="s">
        <v>268</v>
      </c>
      <c r="C11" s="85" t="s">
        <v>269</v>
      </c>
      <c r="D11" s="87">
        <f>SUM(E11,+H11,+K11)</f>
        <v>21706</v>
      </c>
      <c r="E11" s="87">
        <f>SUM(F11:G11)</f>
        <v>0</v>
      </c>
      <c r="F11" s="87">
        <v>0</v>
      </c>
      <c r="G11" s="87">
        <v>0</v>
      </c>
      <c r="H11" s="87">
        <f>SUM(I11:J11)</f>
        <v>21706</v>
      </c>
      <c r="I11" s="87">
        <v>6004</v>
      </c>
      <c r="J11" s="87">
        <v>15702</v>
      </c>
      <c r="K11" s="87">
        <f>SUM(L11:M11)</f>
        <v>0</v>
      </c>
      <c r="L11" s="87">
        <v>0</v>
      </c>
      <c r="M11" s="87">
        <v>0</v>
      </c>
      <c r="N11" s="87">
        <f>SUM(O11,+V11,+AC11)</f>
        <v>21720</v>
      </c>
      <c r="O11" s="87">
        <f>SUM(P11:U11)</f>
        <v>6004</v>
      </c>
      <c r="P11" s="87">
        <v>6004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15702</v>
      </c>
      <c r="W11" s="87">
        <v>15702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14</v>
      </c>
      <c r="AD11" s="87">
        <v>14</v>
      </c>
      <c r="AE11" s="87">
        <v>0</v>
      </c>
      <c r="AF11" s="87">
        <f>SUM(AG11:AI11)</f>
        <v>39</v>
      </c>
      <c r="AG11" s="87">
        <v>39</v>
      </c>
      <c r="AH11" s="87">
        <v>0</v>
      </c>
      <c r="AI11" s="87">
        <v>0</v>
      </c>
      <c r="AJ11" s="87">
        <f>SUM(AK11:AS11)</f>
        <v>21706</v>
      </c>
      <c r="AK11" s="87">
        <v>21706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39</v>
      </c>
      <c r="AU11" s="87">
        <v>39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28</v>
      </c>
      <c r="B12" s="96" t="s">
        <v>270</v>
      </c>
      <c r="C12" s="85" t="s">
        <v>271</v>
      </c>
      <c r="D12" s="87">
        <f>SUM(E12,+H12,+K12)</f>
        <v>16333</v>
      </c>
      <c r="E12" s="87">
        <f>SUM(F12:G12)</f>
        <v>0</v>
      </c>
      <c r="F12" s="87">
        <v>0</v>
      </c>
      <c r="G12" s="87">
        <v>0</v>
      </c>
      <c r="H12" s="87">
        <f>SUM(I12:J12)</f>
        <v>4178</v>
      </c>
      <c r="I12" s="87">
        <v>4178</v>
      </c>
      <c r="J12" s="87">
        <v>0</v>
      </c>
      <c r="K12" s="87">
        <f>SUM(L12:M12)</f>
        <v>12155</v>
      </c>
      <c r="L12" s="87">
        <v>0</v>
      </c>
      <c r="M12" s="87">
        <v>12155</v>
      </c>
      <c r="N12" s="87">
        <f>SUM(O12,+V12,+AC12)</f>
        <v>16335</v>
      </c>
      <c r="O12" s="87">
        <f>SUM(P12:U12)</f>
        <v>4178</v>
      </c>
      <c r="P12" s="87">
        <v>0</v>
      </c>
      <c r="Q12" s="87">
        <v>0</v>
      </c>
      <c r="R12" s="87">
        <v>0</v>
      </c>
      <c r="S12" s="87">
        <v>4178</v>
      </c>
      <c r="T12" s="87">
        <v>0</v>
      </c>
      <c r="U12" s="87">
        <v>0</v>
      </c>
      <c r="V12" s="87">
        <f>SUM(W12:AB12)</f>
        <v>12155</v>
      </c>
      <c r="W12" s="87">
        <v>0</v>
      </c>
      <c r="X12" s="87">
        <v>0</v>
      </c>
      <c r="Y12" s="87">
        <v>0</v>
      </c>
      <c r="Z12" s="87">
        <v>12155</v>
      </c>
      <c r="AA12" s="87">
        <v>0</v>
      </c>
      <c r="AB12" s="87">
        <v>0</v>
      </c>
      <c r="AC12" s="87">
        <f>SUM(AD12:AE12)</f>
        <v>2</v>
      </c>
      <c r="AD12" s="87">
        <v>2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28</v>
      </c>
      <c r="B13" s="96" t="s">
        <v>272</v>
      </c>
      <c r="C13" s="85" t="s">
        <v>273</v>
      </c>
      <c r="D13" s="87">
        <f>SUM(E13,+H13,+K13)</f>
        <v>9736</v>
      </c>
      <c r="E13" s="87">
        <f>SUM(F13:G13)</f>
        <v>0</v>
      </c>
      <c r="F13" s="87">
        <v>0</v>
      </c>
      <c r="G13" s="87">
        <v>0</v>
      </c>
      <c r="H13" s="87">
        <f>SUM(I13:J13)</f>
        <v>5947</v>
      </c>
      <c r="I13" s="87">
        <v>5947</v>
      </c>
      <c r="J13" s="87">
        <v>0</v>
      </c>
      <c r="K13" s="87">
        <f>SUM(L13:M13)</f>
        <v>3789</v>
      </c>
      <c r="L13" s="87">
        <v>0</v>
      </c>
      <c r="M13" s="87">
        <v>3789</v>
      </c>
      <c r="N13" s="87">
        <f>SUM(O13,+V13,+AC13)</f>
        <v>9736</v>
      </c>
      <c r="O13" s="87">
        <f>SUM(P13:U13)</f>
        <v>5947</v>
      </c>
      <c r="P13" s="87">
        <v>5947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3789</v>
      </c>
      <c r="W13" s="87">
        <v>3789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36</v>
      </c>
      <c r="AG13" s="87">
        <v>36</v>
      </c>
      <c r="AH13" s="87">
        <v>0</v>
      </c>
      <c r="AI13" s="87">
        <v>0</v>
      </c>
      <c r="AJ13" s="87">
        <f>SUM(AK13:AS13)</f>
        <v>23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23</v>
      </c>
      <c r="AT13" s="87">
        <f>SUM(AU13:AY13)</f>
        <v>13</v>
      </c>
      <c r="AU13" s="87">
        <v>13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28</v>
      </c>
      <c r="B14" s="96" t="s">
        <v>274</v>
      </c>
      <c r="C14" s="85" t="s">
        <v>275</v>
      </c>
      <c r="D14" s="87">
        <f>SUM(E14,+H14,+K14)</f>
        <v>8571</v>
      </c>
      <c r="E14" s="87">
        <f>SUM(F14:G14)</f>
        <v>0</v>
      </c>
      <c r="F14" s="87">
        <v>0</v>
      </c>
      <c r="G14" s="87">
        <v>0</v>
      </c>
      <c r="H14" s="87">
        <f>SUM(I14:J14)</f>
        <v>4562</v>
      </c>
      <c r="I14" s="87">
        <v>4562</v>
      </c>
      <c r="J14" s="87">
        <v>0</v>
      </c>
      <c r="K14" s="87">
        <f>SUM(L14:M14)</f>
        <v>4009</v>
      </c>
      <c r="L14" s="87">
        <v>0</v>
      </c>
      <c r="M14" s="87">
        <v>4009</v>
      </c>
      <c r="N14" s="87">
        <f>SUM(O14,+V14,+AC14)</f>
        <v>8571</v>
      </c>
      <c r="O14" s="87">
        <f>SUM(P14:U14)</f>
        <v>4562</v>
      </c>
      <c r="P14" s="87">
        <v>4562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4009</v>
      </c>
      <c r="W14" s="87">
        <v>4009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21</v>
      </c>
      <c r="AG14" s="87">
        <v>21</v>
      </c>
      <c r="AH14" s="87">
        <v>0</v>
      </c>
      <c r="AI14" s="87">
        <v>0</v>
      </c>
      <c r="AJ14" s="87">
        <f>SUM(AK14:AS14)</f>
        <v>21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21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28</v>
      </c>
      <c r="B15" s="96" t="s">
        <v>276</v>
      </c>
      <c r="C15" s="85" t="s">
        <v>277</v>
      </c>
      <c r="D15" s="87">
        <f>SUM(E15,+H15,+K15)</f>
        <v>4658</v>
      </c>
      <c r="E15" s="87">
        <f>SUM(F15:G15)</f>
        <v>0</v>
      </c>
      <c r="F15" s="87">
        <v>0</v>
      </c>
      <c r="G15" s="87">
        <v>0</v>
      </c>
      <c r="H15" s="87">
        <f>SUM(I15:J15)</f>
        <v>2031</v>
      </c>
      <c r="I15" s="87">
        <v>2031</v>
      </c>
      <c r="J15" s="87">
        <v>0</v>
      </c>
      <c r="K15" s="87">
        <f>SUM(L15:M15)</f>
        <v>2627</v>
      </c>
      <c r="L15" s="87">
        <v>0</v>
      </c>
      <c r="M15" s="87">
        <v>2627</v>
      </c>
      <c r="N15" s="87">
        <f>SUM(O15,+V15,+AC15)</f>
        <v>4658</v>
      </c>
      <c r="O15" s="87">
        <f>SUM(P15:U15)</f>
        <v>2031</v>
      </c>
      <c r="P15" s="87">
        <v>0</v>
      </c>
      <c r="Q15" s="87">
        <v>0</v>
      </c>
      <c r="R15" s="87">
        <v>0</v>
      </c>
      <c r="S15" s="87">
        <v>2031</v>
      </c>
      <c r="T15" s="87">
        <v>0</v>
      </c>
      <c r="U15" s="87">
        <v>0</v>
      </c>
      <c r="V15" s="87">
        <f>SUM(W15:AB15)</f>
        <v>2627</v>
      </c>
      <c r="W15" s="87">
        <v>0</v>
      </c>
      <c r="X15" s="87">
        <v>0</v>
      </c>
      <c r="Y15" s="87">
        <v>0</v>
      </c>
      <c r="Z15" s="87">
        <v>2627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28</v>
      </c>
      <c r="B16" s="96" t="s">
        <v>278</v>
      </c>
      <c r="C16" s="85" t="s">
        <v>279</v>
      </c>
      <c r="D16" s="87">
        <f>SUM(E16,+H16,+K16)</f>
        <v>290</v>
      </c>
      <c r="E16" s="87">
        <f>SUM(F16:G16)</f>
        <v>161</v>
      </c>
      <c r="F16" s="87">
        <v>161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129</v>
      </c>
      <c r="L16" s="87">
        <v>0</v>
      </c>
      <c r="M16" s="87">
        <v>129</v>
      </c>
      <c r="N16" s="87">
        <f>SUM(O16,+V16,+AC16)</f>
        <v>290</v>
      </c>
      <c r="O16" s="87">
        <f>SUM(P16:U16)</f>
        <v>161</v>
      </c>
      <c r="P16" s="87">
        <v>0</v>
      </c>
      <c r="Q16" s="87">
        <v>0</v>
      </c>
      <c r="R16" s="87">
        <v>0</v>
      </c>
      <c r="S16" s="87">
        <v>161</v>
      </c>
      <c r="T16" s="87">
        <v>0</v>
      </c>
      <c r="U16" s="87">
        <v>0</v>
      </c>
      <c r="V16" s="87">
        <f>SUM(W16:AB16)</f>
        <v>129</v>
      </c>
      <c r="W16" s="87">
        <v>0</v>
      </c>
      <c r="X16" s="87">
        <v>0</v>
      </c>
      <c r="Y16" s="87">
        <v>0</v>
      </c>
      <c r="Z16" s="87">
        <v>129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28</v>
      </c>
      <c r="B17" s="96" t="s">
        <v>280</v>
      </c>
      <c r="C17" s="85" t="s">
        <v>281</v>
      </c>
      <c r="D17" s="87">
        <f>SUM(E17,+H17,+K17)</f>
        <v>601</v>
      </c>
      <c r="E17" s="87">
        <f>SUM(F17:G17)</f>
        <v>0</v>
      </c>
      <c r="F17" s="87">
        <v>0</v>
      </c>
      <c r="G17" s="87">
        <v>0</v>
      </c>
      <c r="H17" s="87">
        <f>SUM(I17:J17)</f>
        <v>250</v>
      </c>
      <c r="I17" s="87">
        <v>250</v>
      </c>
      <c r="J17" s="87">
        <v>0</v>
      </c>
      <c r="K17" s="87">
        <f>SUM(L17:M17)</f>
        <v>351</v>
      </c>
      <c r="L17" s="87">
        <v>0</v>
      </c>
      <c r="M17" s="87">
        <v>351</v>
      </c>
      <c r="N17" s="87">
        <f>SUM(O17,+V17,+AC17)</f>
        <v>601</v>
      </c>
      <c r="O17" s="87">
        <f>SUM(P17:U17)</f>
        <v>250</v>
      </c>
      <c r="P17" s="87">
        <v>0</v>
      </c>
      <c r="Q17" s="87">
        <v>0</v>
      </c>
      <c r="R17" s="87">
        <v>0</v>
      </c>
      <c r="S17" s="87">
        <v>250</v>
      </c>
      <c r="T17" s="87">
        <v>0</v>
      </c>
      <c r="U17" s="87">
        <v>0</v>
      </c>
      <c r="V17" s="87">
        <f>SUM(W17:AB17)</f>
        <v>351</v>
      </c>
      <c r="W17" s="87">
        <v>0</v>
      </c>
      <c r="X17" s="87">
        <v>0</v>
      </c>
      <c r="Y17" s="87">
        <v>0</v>
      </c>
      <c r="Z17" s="87">
        <v>351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28</v>
      </c>
      <c r="B18" s="96" t="s">
        <v>282</v>
      </c>
      <c r="C18" s="85" t="s">
        <v>283</v>
      </c>
      <c r="D18" s="87">
        <f>SUM(E18,+H18,+K18)</f>
        <v>2119</v>
      </c>
      <c r="E18" s="87">
        <f>SUM(F18:G18)</f>
        <v>0</v>
      </c>
      <c r="F18" s="87">
        <v>0</v>
      </c>
      <c r="G18" s="87">
        <v>0</v>
      </c>
      <c r="H18" s="87">
        <f>SUM(I18:J18)</f>
        <v>826</v>
      </c>
      <c r="I18" s="87">
        <v>826</v>
      </c>
      <c r="J18" s="87">
        <v>0</v>
      </c>
      <c r="K18" s="87">
        <f>SUM(L18:M18)</f>
        <v>1293</v>
      </c>
      <c r="L18" s="87">
        <v>0</v>
      </c>
      <c r="M18" s="87">
        <v>1293</v>
      </c>
      <c r="N18" s="87">
        <f>SUM(O18,+V18,+AC18)</f>
        <v>2119</v>
      </c>
      <c r="O18" s="87">
        <f>SUM(P18:U18)</f>
        <v>826</v>
      </c>
      <c r="P18" s="87">
        <v>0</v>
      </c>
      <c r="Q18" s="87">
        <v>0</v>
      </c>
      <c r="R18" s="87">
        <v>0</v>
      </c>
      <c r="S18" s="87">
        <v>826</v>
      </c>
      <c r="T18" s="87">
        <v>0</v>
      </c>
      <c r="U18" s="87">
        <v>0</v>
      </c>
      <c r="V18" s="87">
        <f>SUM(W18:AB18)</f>
        <v>1293</v>
      </c>
      <c r="W18" s="87">
        <v>0</v>
      </c>
      <c r="X18" s="87">
        <v>0</v>
      </c>
      <c r="Y18" s="87">
        <v>0</v>
      </c>
      <c r="Z18" s="87">
        <v>1293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28</v>
      </c>
      <c r="B19" s="96" t="s">
        <v>284</v>
      </c>
      <c r="C19" s="85" t="s">
        <v>285</v>
      </c>
      <c r="D19" s="87">
        <f>SUM(E19,+H19,+K19)</f>
        <v>2152</v>
      </c>
      <c r="E19" s="87">
        <f>SUM(F19:G19)</f>
        <v>0</v>
      </c>
      <c r="F19" s="87">
        <v>0</v>
      </c>
      <c r="G19" s="87">
        <v>0</v>
      </c>
      <c r="H19" s="87">
        <f>SUM(I19:J19)</f>
        <v>1131</v>
      </c>
      <c r="I19" s="87">
        <v>1131</v>
      </c>
      <c r="J19" s="87">
        <v>0</v>
      </c>
      <c r="K19" s="87">
        <f>SUM(L19:M19)</f>
        <v>1021</v>
      </c>
      <c r="L19" s="87">
        <v>0</v>
      </c>
      <c r="M19" s="87">
        <v>1021</v>
      </c>
      <c r="N19" s="87">
        <f>SUM(O19,+V19,+AC19)</f>
        <v>2152</v>
      </c>
      <c r="O19" s="87">
        <f>SUM(P19:U19)</f>
        <v>1131</v>
      </c>
      <c r="P19" s="87">
        <v>0</v>
      </c>
      <c r="Q19" s="87">
        <v>0</v>
      </c>
      <c r="R19" s="87">
        <v>0</v>
      </c>
      <c r="S19" s="87">
        <v>1131</v>
      </c>
      <c r="T19" s="87">
        <v>0</v>
      </c>
      <c r="U19" s="87">
        <v>0</v>
      </c>
      <c r="V19" s="87">
        <f>SUM(W19:AB19)</f>
        <v>1021</v>
      </c>
      <c r="W19" s="87">
        <v>0</v>
      </c>
      <c r="X19" s="87">
        <v>0</v>
      </c>
      <c r="Y19" s="87">
        <v>0</v>
      </c>
      <c r="Z19" s="87">
        <v>1021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28</v>
      </c>
      <c r="B20" s="96" t="s">
        <v>286</v>
      </c>
      <c r="C20" s="85" t="s">
        <v>287</v>
      </c>
      <c r="D20" s="87">
        <f>SUM(E20,+H20,+K20)</f>
        <v>33246</v>
      </c>
      <c r="E20" s="87">
        <f>SUM(F20:G20)</f>
        <v>8139</v>
      </c>
      <c r="F20" s="87">
        <v>8139</v>
      </c>
      <c r="G20" s="87">
        <v>0</v>
      </c>
      <c r="H20" s="87">
        <f>SUM(I20:J20)</f>
        <v>25107</v>
      </c>
      <c r="I20" s="87">
        <v>12931</v>
      </c>
      <c r="J20" s="87">
        <v>12176</v>
      </c>
      <c r="K20" s="87">
        <f>SUM(L20:M20)</f>
        <v>0</v>
      </c>
      <c r="L20" s="87">
        <v>0</v>
      </c>
      <c r="M20" s="87">
        <v>0</v>
      </c>
      <c r="N20" s="87">
        <f>SUM(O20,+V20,+AC20)</f>
        <v>33511</v>
      </c>
      <c r="O20" s="87">
        <f>SUM(P20:U20)</f>
        <v>21070</v>
      </c>
      <c r="P20" s="87">
        <v>18404</v>
      </c>
      <c r="Q20" s="87">
        <v>0</v>
      </c>
      <c r="R20" s="87">
        <v>0</v>
      </c>
      <c r="S20" s="87">
        <v>2666</v>
      </c>
      <c r="T20" s="87">
        <v>0</v>
      </c>
      <c r="U20" s="87">
        <v>0</v>
      </c>
      <c r="V20" s="87">
        <f>SUM(W20:AB20)</f>
        <v>12176</v>
      </c>
      <c r="W20" s="87">
        <v>8151</v>
      </c>
      <c r="X20" s="87">
        <v>0</v>
      </c>
      <c r="Y20" s="87">
        <v>0</v>
      </c>
      <c r="Z20" s="87">
        <v>4025</v>
      </c>
      <c r="AA20" s="87">
        <v>0</v>
      </c>
      <c r="AB20" s="87">
        <v>0</v>
      </c>
      <c r="AC20" s="87">
        <f>SUM(AD20:AE20)</f>
        <v>265</v>
      </c>
      <c r="AD20" s="87">
        <v>265</v>
      </c>
      <c r="AE20" s="87">
        <v>0</v>
      </c>
      <c r="AF20" s="87">
        <f>SUM(AG20:AI20)</f>
        <v>90</v>
      </c>
      <c r="AG20" s="87">
        <v>90</v>
      </c>
      <c r="AH20" s="87">
        <v>0</v>
      </c>
      <c r="AI20" s="87">
        <v>0</v>
      </c>
      <c r="AJ20" s="87">
        <f>SUM(AK20:AS20)</f>
        <v>90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90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28</v>
      </c>
      <c r="B21" s="96" t="s">
        <v>288</v>
      </c>
      <c r="C21" s="85" t="s">
        <v>289</v>
      </c>
      <c r="D21" s="87">
        <f>SUM(E21,+H21,+K21)</f>
        <v>7625</v>
      </c>
      <c r="E21" s="87">
        <f>SUM(F21:G21)</f>
        <v>0</v>
      </c>
      <c r="F21" s="87">
        <v>0</v>
      </c>
      <c r="G21" s="87">
        <v>0</v>
      </c>
      <c r="H21" s="87">
        <f>SUM(I21:J21)</f>
        <v>5614</v>
      </c>
      <c r="I21" s="87">
        <v>1592</v>
      </c>
      <c r="J21" s="87">
        <v>4022</v>
      </c>
      <c r="K21" s="87">
        <f>SUM(L21:M21)</f>
        <v>2011</v>
      </c>
      <c r="L21" s="87">
        <v>0</v>
      </c>
      <c r="M21" s="87">
        <v>2011</v>
      </c>
      <c r="N21" s="87">
        <f>SUM(O21,+V21,+AC21)</f>
        <v>7625</v>
      </c>
      <c r="O21" s="87">
        <f>SUM(P21:U21)</f>
        <v>1592</v>
      </c>
      <c r="P21" s="87">
        <v>1592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6033</v>
      </c>
      <c r="W21" s="87">
        <v>6033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14</v>
      </c>
      <c r="AG21" s="87">
        <v>14</v>
      </c>
      <c r="AH21" s="87">
        <v>0</v>
      </c>
      <c r="AI21" s="87">
        <v>0</v>
      </c>
      <c r="AJ21" s="87">
        <f>SUM(AK21:AS21)</f>
        <v>273</v>
      </c>
      <c r="AK21" s="87">
        <v>273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14</v>
      </c>
      <c r="AU21" s="87">
        <v>14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28</v>
      </c>
      <c r="B22" s="96" t="s">
        <v>290</v>
      </c>
      <c r="C22" s="85" t="s">
        <v>291</v>
      </c>
      <c r="D22" s="87">
        <f>SUM(E22,+H22,+K22)</f>
        <v>6850</v>
      </c>
      <c r="E22" s="87">
        <f>SUM(F22:G22)</f>
        <v>0</v>
      </c>
      <c r="F22" s="87">
        <v>0</v>
      </c>
      <c r="G22" s="87">
        <v>0</v>
      </c>
      <c r="H22" s="87">
        <f>SUM(I22:J22)</f>
        <v>2253</v>
      </c>
      <c r="I22" s="87">
        <v>2253</v>
      </c>
      <c r="J22" s="87">
        <v>0</v>
      </c>
      <c r="K22" s="87">
        <f>SUM(L22:M22)</f>
        <v>4597</v>
      </c>
      <c r="L22" s="87">
        <v>0</v>
      </c>
      <c r="M22" s="87">
        <v>4597</v>
      </c>
      <c r="N22" s="87">
        <f>SUM(O22,+V22,+AC22)</f>
        <v>6860</v>
      </c>
      <c r="O22" s="87">
        <f>SUM(P22:U22)</f>
        <v>2253</v>
      </c>
      <c r="P22" s="87">
        <v>2253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4597</v>
      </c>
      <c r="W22" s="87">
        <v>4597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10</v>
      </c>
      <c r="AD22" s="87">
        <v>10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219</v>
      </c>
      <c r="AK22" s="87">
        <v>219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28</v>
      </c>
      <c r="B23" s="96" t="s">
        <v>292</v>
      </c>
      <c r="C23" s="85" t="s">
        <v>293</v>
      </c>
      <c r="D23" s="87">
        <f>SUM(E23,+H23,+K23)</f>
        <v>288</v>
      </c>
      <c r="E23" s="87">
        <f>SUM(F23:G23)</f>
        <v>0</v>
      </c>
      <c r="F23" s="87">
        <v>0</v>
      </c>
      <c r="G23" s="87">
        <v>0</v>
      </c>
      <c r="H23" s="87">
        <f>SUM(I23:J23)</f>
        <v>169</v>
      </c>
      <c r="I23" s="87">
        <v>169</v>
      </c>
      <c r="J23" s="87">
        <v>0</v>
      </c>
      <c r="K23" s="87">
        <f>SUM(L23:M23)</f>
        <v>119</v>
      </c>
      <c r="L23" s="87">
        <v>0</v>
      </c>
      <c r="M23" s="87">
        <v>119</v>
      </c>
      <c r="N23" s="87">
        <f>SUM(O23,+V23,+AC23)</f>
        <v>288</v>
      </c>
      <c r="O23" s="87">
        <f>SUM(P23:U23)</f>
        <v>169</v>
      </c>
      <c r="P23" s="87">
        <v>0</v>
      </c>
      <c r="Q23" s="87">
        <v>0</v>
      </c>
      <c r="R23" s="87">
        <v>0</v>
      </c>
      <c r="S23" s="87">
        <v>169</v>
      </c>
      <c r="T23" s="87">
        <v>0</v>
      </c>
      <c r="U23" s="87">
        <v>0</v>
      </c>
      <c r="V23" s="87">
        <f>SUM(W23:AB23)</f>
        <v>119</v>
      </c>
      <c r="W23" s="87">
        <v>0</v>
      </c>
      <c r="X23" s="87">
        <v>0</v>
      </c>
      <c r="Y23" s="87">
        <v>0</v>
      </c>
      <c r="Z23" s="87">
        <v>119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28</v>
      </c>
      <c r="B24" s="96" t="s">
        <v>294</v>
      </c>
      <c r="C24" s="85" t="s">
        <v>295</v>
      </c>
      <c r="D24" s="87">
        <f>SUM(E24,+H24,+K24)</f>
        <v>1459</v>
      </c>
      <c r="E24" s="87">
        <f>SUM(F24:G24)</f>
        <v>0</v>
      </c>
      <c r="F24" s="87">
        <v>0</v>
      </c>
      <c r="G24" s="87">
        <v>0</v>
      </c>
      <c r="H24" s="87">
        <f>SUM(I24:J24)</f>
        <v>637</v>
      </c>
      <c r="I24" s="87">
        <v>637</v>
      </c>
      <c r="J24" s="87">
        <v>0</v>
      </c>
      <c r="K24" s="87">
        <f>SUM(L24:M24)</f>
        <v>822</v>
      </c>
      <c r="L24" s="87">
        <v>0</v>
      </c>
      <c r="M24" s="87">
        <v>822</v>
      </c>
      <c r="N24" s="87">
        <f>SUM(O24,+V24,+AC24)</f>
        <v>1465</v>
      </c>
      <c r="O24" s="87">
        <f>SUM(P24:U24)</f>
        <v>637</v>
      </c>
      <c r="P24" s="87">
        <v>0</v>
      </c>
      <c r="Q24" s="87">
        <v>0</v>
      </c>
      <c r="R24" s="87">
        <v>0</v>
      </c>
      <c r="S24" s="87">
        <v>637</v>
      </c>
      <c r="T24" s="87">
        <v>0</v>
      </c>
      <c r="U24" s="87">
        <v>0</v>
      </c>
      <c r="V24" s="87">
        <f>SUM(W24:AB24)</f>
        <v>822</v>
      </c>
      <c r="W24" s="87">
        <v>0</v>
      </c>
      <c r="X24" s="87">
        <v>0</v>
      </c>
      <c r="Y24" s="87">
        <v>0</v>
      </c>
      <c r="Z24" s="87">
        <v>822</v>
      </c>
      <c r="AA24" s="87">
        <v>0</v>
      </c>
      <c r="AB24" s="87">
        <v>0</v>
      </c>
      <c r="AC24" s="87">
        <f>SUM(AD24:AE24)</f>
        <v>6</v>
      </c>
      <c r="AD24" s="87">
        <v>6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28</v>
      </c>
      <c r="B25" s="96" t="s">
        <v>296</v>
      </c>
      <c r="C25" s="85" t="s">
        <v>297</v>
      </c>
      <c r="D25" s="87">
        <f>SUM(E25,+H25,+K25)</f>
        <v>669</v>
      </c>
      <c r="E25" s="87">
        <f>SUM(F25:G25)</f>
        <v>0</v>
      </c>
      <c r="F25" s="87">
        <v>0</v>
      </c>
      <c r="G25" s="87">
        <v>0</v>
      </c>
      <c r="H25" s="87">
        <f>SUM(I25:J25)</f>
        <v>420</v>
      </c>
      <c r="I25" s="87">
        <v>420</v>
      </c>
      <c r="J25" s="87">
        <v>0</v>
      </c>
      <c r="K25" s="87">
        <f>SUM(L25:M25)</f>
        <v>249</v>
      </c>
      <c r="L25" s="87">
        <v>0</v>
      </c>
      <c r="M25" s="87">
        <v>249</v>
      </c>
      <c r="N25" s="87">
        <f>SUM(O25,+V25,+AC25)</f>
        <v>669</v>
      </c>
      <c r="O25" s="87">
        <f>SUM(P25:U25)</f>
        <v>420</v>
      </c>
      <c r="P25" s="87">
        <v>0</v>
      </c>
      <c r="Q25" s="87">
        <v>0</v>
      </c>
      <c r="R25" s="87">
        <v>0</v>
      </c>
      <c r="S25" s="87">
        <v>420</v>
      </c>
      <c r="T25" s="87">
        <v>0</v>
      </c>
      <c r="U25" s="87">
        <v>0</v>
      </c>
      <c r="V25" s="87">
        <f>SUM(W25:AB25)</f>
        <v>249</v>
      </c>
      <c r="W25" s="87">
        <v>0</v>
      </c>
      <c r="X25" s="87">
        <v>0</v>
      </c>
      <c r="Y25" s="87">
        <v>0</v>
      </c>
      <c r="Z25" s="87">
        <v>249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28</v>
      </c>
      <c r="B26" s="96" t="s">
        <v>298</v>
      </c>
      <c r="C26" s="85" t="s">
        <v>299</v>
      </c>
      <c r="D26" s="87">
        <f>SUM(E26,+H26,+K26)</f>
        <v>3577</v>
      </c>
      <c r="E26" s="87">
        <f>SUM(F26:G26)</f>
        <v>0</v>
      </c>
      <c r="F26" s="87">
        <v>0</v>
      </c>
      <c r="G26" s="87">
        <v>0</v>
      </c>
      <c r="H26" s="87">
        <f>SUM(I26:J26)</f>
        <v>1504</v>
      </c>
      <c r="I26" s="87">
        <v>1504</v>
      </c>
      <c r="J26" s="87">
        <v>0</v>
      </c>
      <c r="K26" s="87">
        <f>SUM(L26:M26)</f>
        <v>2073</v>
      </c>
      <c r="L26" s="87">
        <v>0</v>
      </c>
      <c r="M26" s="87">
        <v>2073</v>
      </c>
      <c r="N26" s="87">
        <f>SUM(O26,+V26,+AC26)</f>
        <v>3577</v>
      </c>
      <c r="O26" s="87">
        <f>SUM(P26:U26)</f>
        <v>1504</v>
      </c>
      <c r="P26" s="87">
        <v>0</v>
      </c>
      <c r="Q26" s="87">
        <v>0</v>
      </c>
      <c r="R26" s="87">
        <v>0</v>
      </c>
      <c r="S26" s="87">
        <v>1504</v>
      </c>
      <c r="T26" s="87">
        <v>0</v>
      </c>
      <c r="U26" s="87">
        <v>0</v>
      </c>
      <c r="V26" s="87">
        <f>SUM(W26:AB26)</f>
        <v>2073</v>
      </c>
      <c r="W26" s="87">
        <v>0</v>
      </c>
      <c r="X26" s="87">
        <v>0</v>
      </c>
      <c r="Y26" s="87">
        <v>0</v>
      </c>
      <c r="Z26" s="87">
        <v>2073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0</v>
      </c>
      <c r="AG26" s="87">
        <v>0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28</v>
      </c>
      <c r="B27" s="96" t="s">
        <v>300</v>
      </c>
      <c r="C27" s="85" t="s">
        <v>301</v>
      </c>
      <c r="D27" s="87">
        <f>SUM(E27,+H27,+K27)</f>
        <v>1368</v>
      </c>
      <c r="E27" s="87">
        <f>SUM(F27:G27)</f>
        <v>0</v>
      </c>
      <c r="F27" s="87">
        <v>0</v>
      </c>
      <c r="G27" s="87">
        <v>0</v>
      </c>
      <c r="H27" s="87">
        <f>SUM(I27:J27)</f>
        <v>1368</v>
      </c>
      <c r="I27" s="87">
        <v>728</v>
      </c>
      <c r="J27" s="87">
        <v>640</v>
      </c>
      <c r="K27" s="87">
        <f>SUM(L27:M27)</f>
        <v>0</v>
      </c>
      <c r="L27" s="87">
        <v>0</v>
      </c>
      <c r="M27" s="87">
        <v>0</v>
      </c>
      <c r="N27" s="87">
        <f>SUM(O27,+V27,+AC27)</f>
        <v>1373</v>
      </c>
      <c r="O27" s="87">
        <f>SUM(P27:U27)</f>
        <v>728</v>
      </c>
      <c r="P27" s="87">
        <v>728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640</v>
      </c>
      <c r="W27" s="87">
        <v>640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5</v>
      </c>
      <c r="AD27" s="87">
        <v>5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44</v>
      </c>
      <c r="AK27" s="87">
        <v>44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28</v>
      </c>
      <c r="B28" s="96" t="s">
        <v>302</v>
      </c>
      <c r="C28" s="85" t="s">
        <v>303</v>
      </c>
      <c r="D28" s="87">
        <f>SUM(E28,+H28,+K28)</f>
        <v>1796</v>
      </c>
      <c r="E28" s="87">
        <f>SUM(F28:G28)</f>
        <v>0</v>
      </c>
      <c r="F28" s="87">
        <v>0</v>
      </c>
      <c r="G28" s="87">
        <v>0</v>
      </c>
      <c r="H28" s="87">
        <f>SUM(I28:J28)</f>
        <v>1796</v>
      </c>
      <c r="I28" s="87">
        <v>689</v>
      </c>
      <c r="J28" s="87">
        <v>1107</v>
      </c>
      <c r="K28" s="87">
        <f>SUM(L28:M28)</f>
        <v>0</v>
      </c>
      <c r="L28" s="87">
        <v>0</v>
      </c>
      <c r="M28" s="87">
        <v>0</v>
      </c>
      <c r="N28" s="87">
        <f>SUM(O28,+V28,+AC28)</f>
        <v>1796</v>
      </c>
      <c r="O28" s="87">
        <f>SUM(P28:U28)</f>
        <v>689</v>
      </c>
      <c r="P28" s="87">
        <v>689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1107</v>
      </c>
      <c r="W28" s="87">
        <v>1107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61</v>
      </c>
      <c r="AG28" s="87">
        <v>61</v>
      </c>
      <c r="AH28" s="87">
        <v>0</v>
      </c>
      <c r="AI28" s="87">
        <v>0</v>
      </c>
      <c r="AJ28" s="87">
        <f>SUM(AK28:AS28)</f>
        <v>61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61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28</v>
      </c>
      <c r="B29" s="96" t="s">
        <v>304</v>
      </c>
      <c r="C29" s="85" t="s">
        <v>305</v>
      </c>
      <c r="D29" s="87">
        <f>SUM(E29,+H29,+K29)</f>
        <v>1053</v>
      </c>
      <c r="E29" s="87">
        <f>SUM(F29:G29)</f>
        <v>0</v>
      </c>
      <c r="F29" s="87">
        <v>0</v>
      </c>
      <c r="G29" s="87">
        <v>0</v>
      </c>
      <c r="H29" s="87">
        <f>SUM(I29:J29)</f>
        <v>487</v>
      </c>
      <c r="I29" s="87">
        <v>487</v>
      </c>
      <c r="J29" s="87">
        <v>0</v>
      </c>
      <c r="K29" s="87">
        <f>SUM(L29:M29)</f>
        <v>566</v>
      </c>
      <c r="L29" s="87">
        <v>0</v>
      </c>
      <c r="M29" s="87">
        <v>566</v>
      </c>
      <c r="N29" s="87">
        <f>SUM(O29,+V29,+AC29)</f>
        <v>1055</v>
      </c>
      <c r="O29" s="87">
        <f>SUM(P29:U29)</f>
        <v>487</v>
      </c>
      <c r="P29" s="87">
        <v>487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566</v>
      </c>
      <c r="W29" s="87">
        <v>566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2</v>
      </c>
      <c r="AD29" s="87">
        <v>2</v>
      </c>
      <c r="AE29" s="87">
        <v>0</v>
      </c>
      <c r="AF29" s="87">
        <f>SUM(AG29:AI29)</f>
        <v>34</v>
      </c>
      <c r="AG29" s="87">
        <v>34</v>
      </c>
      <c r="AH29" s="87">
        <v>0</v>
      </c>
      <c r="AI29" s="87">
        <v>0</v>
      </c>
      <c r="AJ29" s="87">
        <f>SUM(AK29:AS29)</f>
        <v>34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34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28</v>
      </c>
      <c r="B30" s="96" t="s">
        <v>306</v>
      </c>
      <c r="C30" s="85" t="s">
        <v>307</v>
      </c>
      <c r="D30" s="87">
        <f>SUM(E30,+H30,+K30)</f>
        <v>1780</v>
      </c>
      <c r="E30" s="87">
        <f>SUM(F30:G30)</f>
        <v>0</v>
      </c>
      <c r="F30" s="87">
        <v>0</v>
      </c>
      <c r="G30" s="87">
        <v>0</v>
      </c>
      <c r="H30" s="87">
        <f>SUM(I30:J30)</f>
        <v>449</v>
      </c>
      <c r="I30" s="87">
        <v>449</v>
      </c>
      <c r="J30" s="87">
        <v>0</v>
      </c>
      <c r="K30" s="87">
        <f>SUM(L30:M30)</f>
        <v>1331</v>
      </c>
      <c r="L30" s="87">
        <v>0</v>
      </c>
      <c r="M30" s="87">
        <v>1331</v>
      </c>
      <c r="N30" s="87">
        <f>SUM(O30,+V30,+AC30)</f>
        <v>1780</v>
      </c>
      <c r="O30" s="87">
        <f>SUM(P30:U30)</f>
        <v>449</v>
      </c>
      <c r="P30" s="87">
        <v>449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1331</v>
      </c>
      <c r="W30" s="87">
        <v>1331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0</v>
      </c>
      <c r="AG30" s="87">
        <v>0</v>
      </c>
      <c r="AH30" s="87">
        <v>0</v>
      </c>
      <c r="AI30" s="87">
        <v>0</v>
      </c>
      <c r="AJ30" s="87">
        <f>SUM(AK30:AS30)</f>
        <v>57</v>
      </c>
      <c r="AK30" s="87">
        <v>57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28</v>
      </c>
      <c r="B31" s="96" t="s">
        <v>308</v>
      </c>
      <c r="C31" s="85" t="s">
        <v>309</v>
      </c>
      <c r="D31" s="87">
        <f>SUM(E31,+H31,+K31)</f>
        <v>7999</v>
      </c>
      <c r="E31" s="87">
        <f>SUM(F31:G31)</f>
        <v>0</v>
      </c>
      <c r="F31" s="87">
        <v>0</v>
      </c>
      <c r="G31" s="87">
        <v>0</v>
      </c>
      <c r="H31" s="87">
        <f>SUM(I31:J31)</f>
        <v>3336</v>
      </c>
      <c r="I31" s="87">
        <v>1005</v>
      </c>
      <c r="J31" s="87">
        <v>2331</v>
      </c>
      <c r="K31" s="87">
        <f>SUM(L31:M31)</f>
        <v>4663</v>
      </c>
      <c r="L31" s="87">
        <v>0</v>
      </c>
      <c r="M31" s="87">
        <v>4663</v>
      </c>
      <c r="N31" s="87">
        <f>SUM(O31,+V31,+AC31)</f>
        <v>7999</v>
      </c>
      <c r="O31" s="87">
        <f>SUM(P31:U31)</f>
        <v>1005</v>
      </c>
      <c r="P31" s="87">
        <v>1005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6994</v>
      </c>
      <c r="W31" s="87">
        <v>6994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14</v>
      </c>
      <c r="AG31" s="87">
        <v>14</v>
      </c>
      <c r="AH31" s="87">
        <v>0</v>
      </c>
      <c r="AI31" s="87">
        <v>0</v>
      </c>
      <c r="AJ31" s="87">
        <f>SUM(AK31:AS31)</f>
        <v>287</v>
      </c>
      <c r="AK31" s="87">
        <v>287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14</v>
      </c>
      <c r="AU31" s="87">
        <v>14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28</v>
      </c>
      <c r="B32" s="96" t="s">
        <v>310</v>
      </c>
      <c r="C32" s="85" t="s">
        <v>311</v>
      </c>
      <c r="D32" s="87">
        <f>SUM(E32,+H32,+K32)</f>
        <v>1320</v>
      </c>
      <c r="E32" s="87">
        <f>SUM(F32:G32)</f>
        <v>0</v>
      </c>
      <c r="F32" s="87">
        <v>0</v>
      </c>
      <c r="G32" s="87">
        <v>0</v>
      </c>
      <c r="H32" s="87">
        <f>SUM(I32:J32)</f>
        <v>816</v>
      </c>
      <c r="I32" s="87">
        <v>816</v>
      </c>
      <c r="J32" s="87">
        <v>0</v>
      </c>
      <c r="K32" s="87">
        <f>SUM(L32:M32)</f>
        <v>504</v>
      </c>
      <c r="L32" s="87">
        <v>0</v>
      </c>
      <c r="M32" s="87">
        <v>504</v>
      </c>
      <c r="N32" s="87">
        <f>SUM(O32,+V32,+AC32)</f>
        <v>1336</v>
      </c>
      <c r="O32" s="87">
        <f>SUM(P32:U32)</f>
        <v>816</v>
      </c>
      <c r="P32" s="87">
        <v>816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504</v>
      </c>
      <c r="W32" s="87">
        <v>504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16</v>
      </c>
      <c r="AD32" s="87">
        <v>16</v>
      </c>
      <c r="AE32" s="87">
        <v>0</v>
      </c>
      <c r="AF32" s="87">
        <f>SUM(AG32:AI32)</f>
        <v>0</v>
      </c>
      <c r="AG32" s="87">
        <v>0</v>
      </c>
      <c r="AH32" s="87">
        <v>0</v>
      </c>
      <c r="AI32" s="87">
        <v>0</v>
      </c>
      <c r="AJ32" s="87">
        <f>SUM(AK32:AS32)</f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28</v>
      </c>
      <c r="B33" s="96" t="s">
        <v>312</v>
      </c>
      <c r="C33" s="85" t="s">
        <v>313</v>
      </c>
      <c r="D33" s="87">
        <f>SUM(E33,+H33,+K33)</f>
        <v>5314</v>
      </c>
      <c r="E33" s="87">
        <f>SUM(F33:G33)</f>
        <v>4533</v>
      </c>
      <c r="F33" s="87">
        <v>4533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781</v>
      </c>
      <c r="L33" s="87">
        <v>0</v>
      </c>
      <c r="M33" s="87">
        <v>781</v>
      </c>
      <c r="N33" s="87">
        <f>SUM(O33,+V33,+AC33)</f>
        <v>5329</v>
      </c>
      <c r="O33" s="87">
        <f>SUM(P33:U33)</f>
        <v>4533</v>
      </c>
      <c r="P33" s="87">
        <v>4533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781</v>
      </c>
      <c r="W33" s="87">
        <v>781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15</v>
      </c>
      <c r="AD33" s="87">
        <v>15</v>
      </c>
      <c r="AE33" s="87">
        <v>0</v>
      </c>
      <c r="AF33" s="87">
        <f>SUM(AG33:AI33)</f>
        <v>21</v>
      </c>
      <c r="AG33" s="87">
        <v>21</v>
      </c>
      <c r="AH33" s="87">
        <v>0</v>
      </c>
      <c r="AI33" s="87">
        <v>0</v>
      </c>
      <c r="AJ33" s="87">
        <f>SUM(AK33:AS33)</f>
        <v>36</v>
      </c>
      <c r="AK33" s="87">
        <v>0</v>
      </c>
      <c r="AL33" s="87">
        <v>15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21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15</v>
      </c>
      <c r="BA33" s="87">
        <v>15</v>
      </c>
      <c r="BB33" s="87">
        <v>0</v>
      </c>
      <c r="BC33" s="87">
        <v>0</v>
      </c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3">
    <sortCondition ref="A8:A33"/>
    <sortCondition ref="B8:B33"/>
    <sortCondition ref="C8:C33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26000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26100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26201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26202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26203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26204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26205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26206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26207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26208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26209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26210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26211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26212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26213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26214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26303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26322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26343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26344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26364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26365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26366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26367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26407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26463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26465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2024-02-09T00:57:21Z</dcterms:modified>
</cp:coreProperties>
</file>