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5滋賀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V8" i="2"/>
  <c r="V9" i="2"/>
  <c r="V10" i="2"/>
  <c r="N10" i="2" s="1"/>
  <c r="V11" i="2"/>
  <c r="N11" i="2" s="1"/>
  <c r="V12" i="2"/>
  <c r="N12" i="2" s="1"/>
  <c r="V13" i="2"/>
  <c r="V14" i="2"/>
  <c r="V15" i="2"/>
  <c r="V16" i="2"/>
  <c r="N16" i="2" s="1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4" i="2"/>
  <c r="N15" i="2"/>
  <c r="N20" i="2"/>
  <c r="N21" i="2"/>
  <c r="N22" i="2"/>
  <c r="N26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D12" i="2" s="1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10" i="2"/>
  <c r="D11" i="2"/>
  <c r="D16" i="2"/>
  <c r="D17" i="2"/>
  <c r="D22" i="2"/>
  <c r="D23" i="2"/>
  <c r="D24" i="2"/>
  <c r="T23" i="1"/>
  <c r="P8" i="1"/>
  <c r="I8" i="1" s="1"/>
  <c r="D8" i="1" s="1"/>
  <c r="P9" i="1"/>
  <c r="I9" i="1" s="1"/>
  <c r="P10" i="1"/>
  <c r="P11" i="1"/>
  <c r="P12" i="1"/>
  <c r="P13" i="1"/>
  <c r="I13" i="1" s="1"/>
  <c r="D13" i="1" s="1"/>
  <c r="P14" i="1"/>
  <c r="I14" i="1" s="1"/>
  <c r="D14" i="1" s="1"/>
  <c r="P15" i="1"/>
  <c r="I15" i="1" s="1"/>
  <c r="P16" i="1"/>
  <c r="I16" i="1" s="1"/>
  <c r="D16" i="1" s="1"/>
  <c r="P17" i="1"/>
  <c r="P18" i="1"/>
  <c r="P19" i="1"/>
  <c r="I19" i="1" s="1"/>
  <c r="P20" i="1"/>
  <c r="I20" i="1" s="1"/>
  <c r="D20" i="1" s="1"/>
  <c r="P21" i="1"/>
  <c r="I21" i="1" s="1"/>
  <c r="P22" i="1"/>
  <c r="P23" i="1"/>
  <c r="P24" i="1"/>
  <c r="P25" i="1"/>
  <c r="I25" i="1" s="1"/>
  <c r="D25" i="1" s="1"/>
  <c r="P26" i="1"/>
  <c r="I26" i="1" s="1"/>
  <c r="D26" i="1" s="1"/>
  <c r="L12" i="1"/>
  <c r="L24" i="1"/>
  <c r="J12" i="1"/>
  <c r="J17" i="1"/>
  <c r="J24" i="1"/>
  <c r="I10" i="1"/>
  <c r="D10" i="1" s="1"/>
  <c r="T10" i="1" s="1"/>
  <c r="I11" i="1"/>
  <c r="D11" i="1" s="1"/>
  <c r="J11" i="1" s="1"/>
  <c r="I12" i="1"/>
  <c r="D12" i="1" s="1"/>
  <c r="I17" i="1"/>
  <c r="D17" i="1" s="1"/>
  <c r="I18" i="1"/>
  <c r="D18" i="1" s="1"/>
  <c r="L18" i="1" s="1"/>
  <c r="I22" i="1"/>
  <c r="D22" i="1" s="1"/>
  <c r="I23" i="1"/>
  <c r="D23" i="1" s="1"/>
  <c r="J23" i="1" s="1"/>
  <c r="I24" i="1"/>
  <c r="D24" i="1" s="1"/>
  <c r="F11" i="1"/>
  <c r="F15" i="1"/>
  <c r="F23" i="1"/>
  <c r="E8" i="1"/>
  <c r="E9" i="1"/>
  <c r="D9" i="1" s="1"/>
  <c r="E10" i="1"/>
  <c r="E11" i="1"/>
  <c r="E12" i="1"/>
  <c r="E13" i="1"/>
  <c r="E14" i="1"/>
  <c r="E15" i="1"/>
  <c r="E16" i="1"/>
  <c r="E17" i="1"/>
  <c r="E18" i="1"/>
  <c r="E19" i="1"/>
  <c r="E20" i="1"/>
  <c r="E21" i="1"/>
  <c r="D21" i="1" s="1"/>
  <c r="E22" i="1"/>
  <c r="E23" i="1"/>
  <c r="E24" i="1"/>
  <c r="E25" i="1"/>
  <c r="E26" i="1"/>
  <c r="D15" i="1"/>
  <c r="D19" i="1"/>
  <c r="J19" i="1" s="1"/>
  <c r="T21" i="1" l="1"/>
  <c r="L21" i="1"/>
  <c r="J21" i="1"/>
  <c r="N21" i="1"/>
  <c r="F21" i="1"/>
  <c r="J26" i="1"/>
  <c r="T26" i="1"/>
  <c r="F26" i="1"/>
  <c r="L26" i="1"/>
  <c r="N26" i="1"/>
  <c r="J8" i="1"/>
  <c r="T8" i="1"/>
  <c r="F8" i="1"/>
  <c r="N8" i="1"/>
  <c r="L8" i="1"/>
  <c r="T25" i="1"/>
  <c r="F25" i="1"/>
  <c r="L25" i="1"/>
  <c r="N25" i="1"/>
  <c r="J25" i="1"/>
  <c r="T9" i="1"/>
  <c r="L9" i="1"/>
  <c r="J9" i="1"/>
  <c r="N9" i="1"/>
  <c r="F9" i="1"/>
  <c r="J20" i="1"/>
  <c r="T20" i="1"/>
  <c r="F20" i="1"/>
  <c r="N20" i="1"/>
  <c r="L20" i="1"/>
  <c r="J14" i="1"/>
  <c r="T14" i="1"/>
  <c r="F14" i="1"/>
  <c r="L14" i="1"/>
  <c r="N14" i="1"/>
  <c r="T13" i="1"/>
  <c r="F13" i="1"/>
  <c r="L13" i="1"/>
  <c r="J13" i="1"/>
  <c r="N13" i="1"/>
  <c r="N16" i="1"/>
  <c r="L16" i="1"/>
  <c r="J16" i="1"/>
  <c r="F16" i="1"/>
  <c r="T16" i="1"/>
  <c r="N22" i="1"/>
  <c r="L22" i="1"/>
  <c r="J22" i="1"/>
  <c r="N19" i="1"/>
  <c r="L15" i="1"/>
  <c r="J15" i="1"/>
  <c r="T15" i="1"/>
  <c r="N15" i="1"/>
  <c r="N17" i="1"/>
  <c r="L17" i="1"/>
  <c r="L19" i="1"/>
  <c r="T22" i="1"/>
  <c r="T17" i="1"/>
  <c r="N10" i="1"/>
  <c r="L10" i="1"/>
  <c r="J10" i="1"/>
  <c r="T18" i="1"/>
  <c r="F18" i="1"/>
  <c r="N18" i="1"/>
  <c r="F22" i="1"/>
  <c r="F17" i="1"/>
  <c r="T24" i="1"/>
  <c r="F24" i="1"/>
  <c r="N24" i="1"/>
  <c r="T12" i="1"/>
  <c r="F12" i="1"/>
  <c r="N12" i="1"/>
  <c r="T19" i="1"/>
  <c r="F19" i="1"/>
  <c r="F10" i="1"/>
  <c r="N23" i="1"/>
  <c r="L23" i="1"/>
  <c r="N11" i="1"/>
  <c r="L11" i="1"/>
  <c r="J18" i="1"/>
  <c r="T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<sst xmlns="http://schemas.openxmlformats.org/spreadsheetml/2006/main" count="665" uniqueCount="300">
  <si>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</si>
  <si>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</si>
  <si>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</si>
  <si>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</si>
  <si>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</si>
  <si>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</si>
  <si>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</si>
  <si>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</si>
  <si>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</si>
  <si>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</si>
  <si>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</si>
  <si>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</si>
  <si>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</si>
  <si>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</si>
  <si>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</si>
  <si>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</si>
  <si>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</si>
  <si>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</si>
  <si>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</si>
  <si>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</si>
  <si>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</si>
  <si>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</si>
  <si>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</si>
  <si>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</si>
  <si>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</si>
  <si>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</si>
  <si>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</si>
  <si>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</si>
  <si>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</si>
  <si>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</si>
  <si>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</si>
  <si>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</si>
  <si>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</si>
  <si>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</si>
  <si>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</si>
  <si>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</si>
  <si>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</si>
  <si>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</si>
  <si>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</si>
  <si>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</si>
  <si>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</si>
  <si>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</si>
  <si>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</si>
  <si>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</si>
  <si>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</si>
  <si>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</si>
  <si>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</si>
  <si>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</si>
  <si>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</si>
  <si>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</si>
  <si>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</si>
  <si>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</si>
  <si>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</si>
  <si>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</si>
  <si>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</si>
  <si>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</si>
  <si>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</si>
  <si>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</si>
  <si>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</si>
  <si>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</si>
  <si>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</si>
  <si>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</si>
  <si>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</si>
  <si>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</si>
  <si>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</si>
  <si>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</si>
  <si>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</si>
  <si>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</si>
  <si>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</si>
  <si>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</si>
  <si>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</si>
  <si>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</si>
  <si>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</si>
  <si>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</si>
  <si>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</si>
  <si>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</si>
  <si>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</si>
  <si>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</si>
  <si>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</si>
  <si>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</si>
  <si>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</si>
  <si>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</si>
  <si>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</si>
  <si>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</si>
  <si>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</si>
  <si>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</si>
  <si>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</si>
  <si>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</si>
  <si>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</si>
  <si>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</si>
  <si>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</si>
  <si>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</si>
  <si>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</si>
  <si>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</si>
  <si>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</si>
  <si>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</si>
  <si>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</si>
  <si>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</si>
  <si>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</si>
  <si>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</si>
  <si>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</si>
  <si>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</si>
  <si>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</si>
  <si>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</si>
  <si>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</si>
  <si>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</si>
  <si>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</si>
  <si>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</si>
  <si>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</si>
  <si>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</si>
  <si>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</si>
  <si>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</si>
  <si>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</si>
  <si>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</si>
  <si>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</si>
  <si>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</si>
  <si>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</si>
  <si>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</si>
  <si>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</si>
  <si>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</si>
  <si>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</si>
  <si>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</si>
  <si>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</si>
  <si>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</si>
  <si>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</si>
  <si>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</si>
  <si>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</si>
  <si>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</si>
  <si>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</si>
  <si>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</si>
  <si>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</si>
  <si>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</si>
  <si>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</si>
  <si>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</si>
  <si>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</si>
  <si>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</si>
  <si>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</si>
  <si>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</si>
  <si>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</si>
  <si>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</si>
  <si>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</si>
  <si>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</si>
  <si>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</si>
  <si>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</si>
  <si>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</si>
  <si>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</si>
  <si>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</si>
  <si>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</si>
  <si>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</si>
  <si>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</si>
  <si>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</si>
  <si>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</si>
  <si>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</si>
  <si>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</si>
  <si>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</si>
  <si>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</si>
  <si>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</si>
  <si>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</si>
  <si>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</si>
  <si>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</si>
  <si>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</si>
  <si>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</si>
  <si>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</si>
  <si>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</si>
  <si>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</si>
  <si>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</si>
  <si>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</si>
  <si>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</si>
  <si>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</si>
  <si>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</si>
  <si>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</si>
  <si>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</si>
  <si>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</si>
  <si>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</si>
  <si>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</si>
  <si>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</si>
  <si>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</si>
  <si>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</si>
  <si>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</si>
  <si>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</si>
  <si>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</si>
  <si>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</si>
  <si>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</si>
  <si>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</si>
  <si>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</si>
  <si>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</si>
  <si>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</si>
  <si>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</si>
  <si>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</si>
  <si>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</si>
  <si>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</si>
  <si>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</si>
  <si>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</si>
  <si>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</si>
  <si>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</si>
  <si>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</si>
  <si>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</si>
  <si>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</si>
  <si>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</si>
  <si>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</si>
  <si>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</si>
  <si>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</si>
  <si>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</si>
  <si>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</si>
  <si>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</si>
  <si>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</si>
  <si>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</si>
  <si>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</si>
  <si>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</si>
  <si>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</si>
  <si>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</si>
  <si>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</si>
  <si>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</si>
  <si>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</si>
  <si>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</si>
  <si>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</si>
  <si>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</si>
  <si>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</si>
  <si>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</si>
  <si>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</si>
  <si>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</si>
  <si>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</si>
  <si>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</si>
  <si>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</si>
  <si>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</si>
  <si>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</si>
  <si>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</si>
  <si>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</si>
  <si>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</si>
  <si>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</si>
  <si>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</si>
  <si>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</si>
  <si>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</si>
  <si>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</si>
  <si>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</si>
  <si>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</si>
  <si>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</si>
  <si>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</si>
  <si>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</si>
  <si>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</si>
  <si>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</si>
  <si>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</si>
  <si>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</si>
  <si>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</si>
  <si>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</si>
  <si>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</si>
  <si>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</si>
  <si>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</si>
  <si>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</si>
  <si>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</si>
  <si>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</si>
  <si>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</si>
  <si>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</si>
  <si>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</si>
  <si>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</si>
  <si>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</si>
  <si>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</si>
  <si>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25000</t>
  </si>
  <si>
    <t>水洗化人口等（令和4年度実績）</t>
    <phoneticPr fontId="3"/>
  </si>
  <si>
    <t>し尿処理の状況（令和4年度実績）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</si>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</sst>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29</v>
      </c>
      <c r="B7" s="108" t="s">
        <v>257</v>
      </c>
      <c r="C7" s="92" t="s">
        <v>199</v>
      </c>
      <c r="D7" s="93">
        <f>+SUM(E7,+I7)</f>
        <v>1414582</v>
      </c>
      <c r="E7" s="93">
        <f>+SUM(G7+H7)</f>
        <v>37482</v>
      </c>
      <c r="F7" s="94">
        <f>IF(D7&gt;0,E7/D7*100,"-")</f>
        <v>2.6496873281294406</v>
      </c>
      <c r="G7" s="93">
        <f>SUM(G$8:G$207)</f>
        <v>36640</v>
      </c>
      <c r="H7" s="93">
        <f>SUM(H$8:H$207)</f>
        <v>842</v>
      </c>
      <c r="I7" s="93">
        <f>+SUM(K7,+M7,O7+P7)</f>
        <v>1377100</v>
      </c>
      <c r="J7" s="94">
        <f>IF(D7&gt;0,I7/D7*100,"-")</f>
        <v>97.350312671870569</v>
      </c>
      <c r="K7" s="93">
        <f>SUM(K$8:K$207)</f>
        <v>1240123</v>
      </c>
      <c r="L7" s="94">
        <f>IF(D7&gt;0,K7/D7*100,"-")</f>
        <v>87.667098832022461</v>
      </c>
      <c r="M7" s="93">
        <f>SUM(M$8:M$207)</f>
        <v>0</v>
      </c>
      <c r="N7" s="94">
        <f>IF(D7&gt;0,M7/D7*100,"-")</f>
        <v>0</v>
      </c>
      <c r="O7" s="91">
        <f>SUM(O$8:O$207)</f>
        <v>58446</v>
      </c>
      <c r="P7" s="93">
        <f>SUM(Q7:S7)</f>
        <v>78531</v>
      </c>
      <c r="Q7" s="93">
        <f>SUM(Q$8:Q$207)</f>
        <v>20566</v>
      </c>
      <c r="R7" s="93">
        <f>SUM(R$8:R$207)</f>
        <v>54238</v>
      </c>
      <c r="S7" s="93">
        <f>SUM(S$8:S$207)</f>
        <v>3727</v>
      </c>
      <c r="T7" s="94">
        <f>IF(D7&gt;0,P7/D7*100,"-")</f>
        <v>5.5515339513722077</v>
      </c>
      <c r="U7" s="93">
        <f>SUM(U$8:U$207)</f>
        <v>35720</v>
      </c>
      <c r="V7" s="95">
        <f t="shared" ref="V7:AC7" si="0">COUNTIF(V$8:V$207,"○")</f>
        <v>19</v>
      </c>
      <c r="W7" s="95">
        <f t="shared" si="0"/>
        <v>0</v>
      </c>
      <c r="X7" s="95">
        <f t="shared" si="0"/>
        <v>0</v>
      </c>
      <c r="Y7" s="95">
        <f t="shared" si="0"/>
        <v>0</v>
      </c>
      <c r="Z7" s="95">
        <f t="shared" si="0"/>
        <v>9</v>
      </c>
      <c r="AA7" s="95">
        <f t="shared" si="0"/>
        <v>0</v>
      </c>
      <c r="AB7" s="95">
        <f t="shared" si="0"/>
        <v>0</v>
      </c>
      <c r="AC7" s="95">
        <f t="shared" si="0"/>
        <v>10</v>
      </c>
    </row>
    <row r="8" spans="1:31" ht="13.5" customHeight="1">
      <c r="A8" s="85" t="s">
        <v>29</v>
      </c>
      <c r="B8" s="86" t="s">
        <v>260</v>
      </c>
      <c r="C8" s="85" t="s">
        <v>261</v>
      </c>
      <c r="D8" s="87">
        <f>+SUM(E8,+I8)</f>
        <v>344470</v>
      </c>
      <c r="E8" s="87">
        <f>+SUM(G8+H8)</f>
        <v>4855</v>
      </c>
      <c r="F8" s="106">
        <f>IF(D8&gt;0,E8/D8*100,"-")</f>
        <v>1.4094115597874997</v>
      </c>
      <c r="G8" s="87">
        <v>4789</v>
      </c>
      <c r="H8" s="87">
        <v>66</v>
      </c>
      <c r="I8" s="87">
        <f>+SUM(K8,+M8,O8+P8)</f>
        <v>339615</v>
      </c>
      <c r="J8" s="88">
        <f>IF(D8&gt;0,I8/D8*100,"-")</f>
        <v>98.5905884402125</v>
      </c>
      <c r="K8" s="87">
        <v>333478</v>
      </c>
      <c r="L8" s="88">
        <f>IF(D8&gt;0,K8/D8*100,"-")</f>
        <v>96.809010944349296</v>
      </c>
      <c r="M8" s="87">
        <v>0</v>
      </c>
      <c r="N8" s="88">
        <f>IF(D8&gt;0,M8/D8*100,"-")</f>
        <v>0</v>
      </c>
      <c r="O8" s="87">
        <v>0</v>
      </c>
      <c r="P8" s="87">
        <f>SUM(Q8:S8)</f>
        <v>6137</v>
      </c>
      <c r="Q8" s="87">
        <v>2950</v>
      </c>
      <c r="R8" s="87">
        <v>3187</v>
      </c>
      <c r="S8" s="87">
        <v>0</v>
      </c>
      <c r="T8" s="88">
        <f>IF(D8&gt;0,P8/D8*100,"-")</f>
        <v>1.78157749586321</v>
      </c>
      <c r="U8" s="87">
        <v>4864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29</v>
      </c>
      <c r="B9" s="86" t="s">
        <v>264</v>
      </c>
      <c r="C9" s="85" t="s">
        <v>265</v>
      </c>
      <c r="D9" s="87">
        <f>+SUM(E9,+I9)</f>
        <v>111835</v>
      </c>
      <c r="E9" s="87">
        <f>+SUM(G9+H9)</f>
        <v>3244</v>
      </c>
      <c r="F9" s="106">
        <f>IF(D9&gt;0,E9/D9*100,"-")</f>
        <v>2.9007019269459469</v>
      </c>
      <c r="G9" s="87">
        <v>2902</v>
      </c>
      <c r="H9" s="87">
        <v>342</v>
      </c>
      <c r="I9" s="87">
        <f>+SUM(K9,+M9,O9+P9)</f>
        <v>108591</v>
      </c>
      <c r="J9" s="88">
        <f>IF(D9&gt;0,I9/D9*100,"-")</f>
        <v>97.099298073054058</v>
      </c>
      <c r="K9" s="87">
        <v>87963</v>
      </c>
      <c r="L9" s="88">
        <f>IF(D9&gt;0,K9/D9*100,"-")</f>
        <v>78.654267447579016</v>
      </c>
      <c r="M9" s="87">
        <v>0</v>
      </c>
      <c r="N9" s="88">
        <f>IF(D9&gt;0,M9/D9*100,"-")</f>
        <v>0</v>
      </c>
      <c r="O9" s="87">
        <v>3930</v>
      </c>
      <c r="P9" s="87">
        <f>SUM(Q9:S9)</f>
        <v>16698</v>
      </c>
      <c r="Q9" s="87">
        <v>6664</v>
      </c>
      <c r="R9" s="87">
        <v>10034</v>
      </c>
      <c r="S9" s="87">
        <v>0</v>
      </c>
      <c r="T9" s="88">
        <f>IF(D9&gt;0,P9/D9*100,"-")</f>
        <v>14.93092502347208</v>
      </c>
      <c r="U9" s="87">
        <v>3119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29</v>
      </c>
      <c r="B10" s="86" t="s">
        <v>266</v>
      </c>
      <c r="C10" s="85" t="s">
        <v>267</v>
      </c>
      <c r="D10" s="87">
        <f>+SUM(E10,+I10)</f>
        <v>115358</v>
      </c>
      <c r="E10" s="87">
        <f>+SUM(G10+H10)</f>
        <v>3760</v>
      </c>
      <c r="F10" s="106">
        <f>IF(D10&gt;0,E10/D10*100,"-")</f>
        <v>3.2594185058686871</v>
      </c>
      <c r="G10" s="87">
        <v>3459</v>
      </c>
      <c r="H10" s="87">
        <v>301</v>
      </c>
      <c r="I10" s="87">
        <f>+SUM(K10,+M10,O10+P10)</f>
        <v>111598</v>
      </c>
      <c r="J10" s="88">
        <f>IF(D10&gt;0,I10/D10*100,"-")</f>
        <v>96.74058149413132</v>
      </c>
      <c r="K10" s="87">
        <v>91183</v>
      </c>
      <c r="L10" s="88">
        <f>IF(D10&gt;0,K10/D10*100,"-")</f>
        <v>79.043499367187366</v>
      </c>
      <c r="M10" s="87">
        <v>0</v>
      </c>
      <c r="N10" s="88">
        <f>IF(D10&gt;0,M10/D10*100,"-")</f>
        <v>0</v>
      </c>
      <c r="O10" s="87">
        <v>17560</v>
      </c>
      <c r="P10" s="87">
        <f>SUM(Q10:S10)</f>
        <v>2855</v>
      </c>
      <c r="Q10" s="87">
        <v>1716</v>
      </c>
      <c r="R10" s="87">
        <v>1139</v>
      </c>
      <c r="S10" s="87">
        <v>0</v>
      </c>
      <c r="T10" s="88">
        <f>IF(D10&gt;0,P10/D10*100,"-")</f>
        <v>2.474904211238059</v>
      </c>
      <c r="U10" s="87">
        <v>3899</v>
      </c>
      <c r="V10" s="85" t="s">
        <v>263</v>
      </c>
      <c r="W10" s="85"/>
      <c r="X10" s="85"/>
      <c r="Y10" s="85"/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29</v>
      </c>
      <c r="B11" s="86" t="s">
        <v>268</v>
      </c>
      <c r="C11" s="85" t="s">
        <v>269</v>
      </c>
      <c r="D11" s="87">
        <f>+SUM(E11,+I11)</f>
        <v>82005</v>
      </c>
      <c r="E11" s="87">
        <f>+SUM(G11+H11)</f>
        <v>3434</v>
      </c>
      <c r="F11" s="106">
        <f>IF(D11&gt;0,E11/D11*100,"-")</f>
        <v>4.187549539662216</v>
      </c>
      <c r="G11" s="87">
        <v>3434</v>
      </c>
      <c r="H11" s="87">
        <v>0</v>
      </c>
      <c r="I11" s="87">
        <f>+SUM(K11,+M11,O11+P11)</f>
        <v>78571</v>
      </c>
      <c r="J11" s="88">
        <f>IF(D11&gt;0,I11/D11*100,"-")</f>
        <v>95.812450460337786</v>
      </c>
      <c r="K11" s="87">
        <v>61626</v>
      </c>
      <c r="L11" s="88">
        <f>IF(D11&gt;0,K11/D11*100,"-")</f>
        <v>75.149076275836833</v>
      </c>
      <c r="M11" s="87">
        <v>0</v>
      </c>
      <c r="N11" s="88">
        <f>IF(D11&gt;0,M11/D11*100,"-")</f>
        <v>0</v>
      </c>
      <c r="O11" s="87">
        <v>571</v>
      </c>
      <c r="P11" s="87">
        <f>SUM(Q11:S11)</f>
        <v>16374</v>
      </c>
      <c r="Q11" s="87">
        <v>1174</v>
      </c>
      <c r="R11" s="87">
        <v>15200</v>
      </c>
      <c r="S11" s="87">
        <v>0</v>
      </c>
      <c r="T11" s="88">
        <f>IF(D11&gt;0,P11/D11*100,"-")</f>
        <v>19.967075178342782</v>
      </c>
      <c r="U11" s="87">
        <v>1762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29</v>
      </c>
      <c r="B12" s="86" t="s">
        <v>270</v>
      </c>
      <c r="C12" s="85" t="s">
        <v>271</v>
      </c>
      <c r="D12" s="87">
        <f>+SUM(E12,+I12)</f>
        <v>138139</v>
      </c>
      <c r="E12" s="87">
        <f>+SUM(G12+H12)</f>
        <v>711</v>
      </c>
      <c r="F12" s="106">
        <f>IF(D12&gt;0,E12/D12*100,"-")</f>
        <v>0.51469896263908088</v>
      </c>
      <c r="G12" s="87">
        <v>711</v>
      </c>
      <c r="H12" s="87">
        <v>0</v>
      </c>
      <c r="I12" s="87">
        <f>+SUM(K12,+M12,O12+P12)</f>
        <v>137428</v>
      </c>
      <c r="J12" s="88">
        <f>IF(D12&gt;0,I12/D12*100,"-")</f>
        <v>99.485301037360912</v>
      </c>
      <c r="K12" s="87">
        <v>135684</v>
      </c>
      <c r="L12" s="88">
        <f>IF(D12&gt;0,K12/D12*100,"-")</f>
        <v>98.222804566414993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1744</v>
      </c>
      <c r="Q12" s="87">
        <v>504</v>
      </c>
      <c r="R12" s="87">
        <v>1240</v>
      </c>
      <c r="S12" s="87">
        <v>0</v>
      </c>
      <c r="T12" s="88">
        <f>IF(D12&gt;0,P12/D12*100,"-")</f>
        <v>1.2624964709459312</v>
      </c>
      <c r="U12" s="87">
        <v>3247</v>
      </c>
      <c r="V12" s="85" t="s">
        <v>263</v>
      </c>
      <c r="W12" s="85"/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29</v>
      </c>
      <c r="B13" s="86" t="s">
        <v>272</v>
      </c>
      <c r="C13" s="85" t="s">
        <v>273</v>
      </c>
      <c r="D13" s="87">
        <f>+SUM(E13,+I13)</f>
        <v>85539</v>
      </c>
      <c r="E13" s="87">
        <f>+SUM(G13+H13)</f>
        <v>1359</v>
      </c>
      <c r="F13" s="106">
        <f>IF(D13&gt;0,E13/D13*100,"-")</f>
        <v>1.5887489916880022</v>
      </c>
      <c r="G13" s="87">
        <v>1346</v>
      </c>
      <c r="H13" s="87">
        <v>13</v>
      </c>
      <c r="I13" s="87">
        <f>+SUM(K13,+M13,O13+P13)</f>
        <v>84180</v>
      </c>
      <c r="J13" s="88">
        <f>IF(D13&gt;0,I13/D13*100,"-")</f>
        <v>98.411251008311993</v>
      </c>
      <c r="K13" s="87">
        <v>83168</v>
      </c>
      <c r="L13" s="88">
        <f>IF(D13&gt;0,K13/D13*100,"-")</f>
        <v>97.228164930616444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1012</v>
      </c>
      <c r="Q13" s="87">
        <v>266</v>
      </c>
      <c r="R13" s="87">
        <v>430</v>
      </c>
      <c r="S13" s="87">
        <v>316</v>
      </c>
      <c r="T13" s="88">
        <f>IF(D13&gt;0,P13/D13*100,"-")</f>
        <v>1.1830860776955541</v>
      </c>
      <c r="U13" s="87">
        <v>1061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29</v>
      </c>
      <c r="B14" s="86" t="s">
        <v>274</v>
      </c>
      <c r="C14" s="85" t="s">
        <v>275</v>
      </c>
      <c r="D14" s="87">
        <f>+SUM(E14,+I14)</f>
        <v>70439</v>
      </c>
      <c r="E14" s="87">
        <f>+SUM(G14+H14)</f>
        <v>306</v>
      </c>
      <c r="F14" s="106">
        <f>IF(D14&gt;0,E14/D14*100,"-")</f>
        <v>0.43441843297037147</v>
      </c>
      <c r="G14" s="87">
        <v>306</v>
      </c>
      <c r="H14" s="87">
        <v>0</v>
      </c>
      <c r="I14" s="87">
        <f>+SUM(K14,+M14,O14+P14)</f>
        <v>70133</v>
      </c>
      <c r="J14" s="88">
        <f>IF(D14&gt;0,I14/D14*100,"-")</f>
        <v>99.565581567029625</v>
      </c>
      <c r="K14" s="87">
        <v>69463</v>
      </c>
      <c r="L14" s="88">
        <f>IF(D14&gt;0,K14/D14*100,"-")</f>
        <v>98.614403952355943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670</v>
      </c>
      <c r="Q14" s="87">
        <v>228</v>
      </c>
      <c r="R14" s="87">
        <v>442</v>
      </c>
      <c r="S14" s="87">
        <v>0</v>
      </c>
      <c r="T14" s="88">
        <f>IF(D14&gt;0,P14/D14*100,"-")</f>
        <v>0.95117761467368933</v>
      </c>
      <c r="U14" s="87">
        <v>1461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29</v>
      </c>
      <c r="B15" s="86" t="s">
        <v>276</v>
      </c>
      <c r="C15" s="85" t="s">
        <v>277</v>
      </c>
      <c r="D15" s="87">
        <f>+SUM(E15,+I15)</f>
        <v>89226</v>
      </c>
      <c r="E15" s="87">
        <f>+SUM(G15+H15)</f>
        <v>5812</v>
      </c>
      <c r="F15" s="106">
        <f>IF(D15&gt;0,E15/D15*100,"-")</f>
        <v>6.5137964270504112</v>
      </c>
      <c r="G15" s="87">
        <v>5812</v>
      </c>
      <c r="H15" s="87">
        <v>0</v>
      </c>
      <c r="I15" s="87">
        <f>+SUM(K15,+M15,O15+P15)</f>
        <v>83414</v>
      </c>
      <c r="J15" s="88">
        <f>IF(D15&gt;0,I15/D15*100,"-")</f>
        <v>93.486203572949591</v>
      </c>
      <c r="K15" s="87">
        <v>64381</v>
      </c>
      <c r="L15" s="88">
        <f>IF(D15&gt;0,K15/D15*100,"-")</f>
        <v>72.154977248783993</v>
      </c>
      <c r="M15" s="87">
        <v>0</v>
      </c>
      <c r="N15" s="88">
        <f>IF(D15&gt;0,M15/D15*100,"-")</f>
        <v>0</v>
      </c>
      <c r="O15" s="87">
        <v>6992</v>
      </c>
      <c r="P15" s="87">
        <f>SUM(Q15:S15)</f>
        <v>12041</v>
      </c>
      <c r="Q15" s="87">
        <v>1462</v>
      </c>
      <c r="R15" s="87">
        <v>7168</v>
      </c>
      <c r="S15" s="87">
        <v>3411</v>
      </c>
      <c r="T15" s="88">
        <f>IF(D15&gt;0,P15/D15*100,"-")</f>
        <v>13.49494541949656</v>
      </c>
      <c r="U15" s="87">
        <v>4145</v>
      </c>
      <c r="V15" s="85" t="s">
        <v>263</v>
      </c>
      <c r="W15" s="85"/>
      <c r="X15" s="85"/>
      <c r="Y15" s="85"/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29</v>
      </c>
      <c r="B16" s="86" t="s">
        <v>278</v>
      </c>
      <c r="C16" s="85" t="s">
        <v>279</v>
      </c>
      <c r="D16" s="87">
        <f>+SUM(E16,+I16)</f>
        <v>50722</v>
      </c>
      <c r="E16" s="87">
        <f>+SUM(G16+H16)</f>
        <v>532</v>
      </c>
      <c r="F16" s="106">
        <f>IF(D16&gt;0,E16/D16*100,"-")</f>
        <v>1.0488545404361027</v>
      </c>
      <c r="G16" s="87">
        <v>512</v>
      </c>
      <c r="H16" s="87">
        <v>20</v>
      </c>
      <c r="I16" s="87">
        <f>+SUM(K16,+M16,O16+P16)</f>
        <v>50190</v>
      </c>
      <c r="J16" s="88">
        <f>IF(D16&gt;0,I16/D16*100,"-")</f>
        <v>98.95114545956389</v>
      </c>
      <c r="K16" s="87">
        <v>49674</v>
      </c>
      <c r="L16" s="88">
        <f>IF(D16&gt;0,K16/D16*100,"-")</f>
        <v>97.933835416584529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516</v>
      </c>
      <c r="Q16" s="87">
        <v>315</v>
      </c>
      <c r="R16" s="87">
        <v>201</v>
      </c>
      <c r="S16" s="87">
        <v>0</v>
      </c>
      <c r="T16" s="88">
        <f>IF(D16&gt;0,P16/D16*100,"-")</f>
        <v>1.0173100429793778</v>
      </c>
      <c r="U16" s="87">
        <v>847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29</v>
      </c>
      <c r="B17" s="86" t="s">
        <v>280</v>
      </c>
      <c r="C17" s="85" t="s">
        <v>281</v>
      </c>
      <c r="D17" s="87">
        <f>+SUM(E17,+I17)</f>
        <v>54393</v>
      </c>
      <c r="E17" s="87">
        <f>+SUM(G17+H17)</f>
        <v>897</v>
      </c>
      <c r="F17" s="106">
        <f>IF(D17&gt;0,E17/D17*100,"-")</f>
        <v>1.6491092603827699</v>
      </c>
      <c r="G17" s="87">
        <v>897</v>
      </c>
      <c r="H17" s="87">
        <v>0</v>
      </c>
      <c r="I17" s="87">
        <f>+SUM(K17,+M17,O17+P17)</f>
        <v>53496</v>
      </c>
      <c r="J17" s="88">
        <f>IF(D17&gt;0,I17/D17*100,"-")</f>
        <v>98.350890739617228</v>
      </c>
      <c r="K17" s="87">
        <v>51431</v>
      </c>
      <c r="L17" s="88">
        <f>IF(D17&gt;0,K17/D17*100,"-")</f>
        <v>94.554446344198709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2065</v>
      </c>
      <c r="Q17" s="87">
        <v>670</v>
      </c>
      <c r="R17" s="87">
        <v>1395</v>
      </c>
      <c r="S17" s="87">
        <v>0</v>
      </c>
      <c r="T17" s="88">
        <f>IF(D17&gt;0,P17/D17*100,"-")</f>
        <v>3.7964443954185279</v>
      </c>
      <c r="U17" s="87">
        <v>3563</v>
      </c>
      <c r="V17" s="85" t="s">
        <v>263</v>
      </c>
      <c r="W17" s="85"/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29</v>
      </c>
      <c r="B18" s="86" t="s">
        <v>282</v>
      </c>
      <c r="C18" s="85" t="s">
        <v>283</v>
      </c>
      <c r="D18" s="87">
        <f>+SUM(E18,+I18)</f>
        <v>46551</v>
      </c>
      <c r="E18" s="87">
        <f>+SUM(G18+H18)</f>
        <v>2733</v>
      </c>
      <c r="F18" s="106">
        <f>IF(D18&gt;0,E18/D18*100,"-")</f>
        <v>5.8709802152477923</v>
      </c>
      <c r="G18" s="87">
        <v>2633</v>
      </c>
      <c r="H18" s="87">
        <v>100</v>
      </c>
      <c r="I18" s="87">
        <f>+SUM(K18,+M18,O18+P18)</f>
        <v>43818</v>
      </c>
      <c r="J18" s="88">
        <f>IF(D18&gt;0,I18/D18*100,"-")</f>
        <v>94.129019784752217</v>
      </c>
      <c r="K18" s="87">
        <v>35398</v>
      </c>
      <c r="L18" s="88">
        <f>IF(D18&gt;0,K18/D18*100,"-")</f>
        <v>76.041331013297238</v>
      </c>
      <c r="M18" s="87">
        <v>0</v>
      </c>
      <c r="N18" s="88">
        <f>IF(D18&gt;0,M18/D18*100,"-")</f>
        <v>0</v>
      </c>
      <c r="O18" s="87">
        <v>3344</v>
      </c>
      <c r="P18" s="87">
        <f>SUM(Q18:S18)</f>
        <v>5076</v>
      </c>
      <c r="Q18" s="87">
        <v>668</v>
      </c>
      <c r="R18" s="87">
        <v>4408</v>
      </c>
      <c r="S18" s="87">
        <v>0</v>
      </c>
      <c r="T18" s="88">
        <f>IF(D18&gt;0,P18/D18*100,"-")</f>
        <v>10.904169620416319</v>
      </c>
      <c r="U18" s="87">
        <v>633</v>
      </c>
      <c r="V18" s="85" t="s">
        <v>263</v>
      </c>
      <c r="W18" s="85"/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29</v>
      </c>
      <c r="B19" s="86" t="s">
        <v>284</v>
      </c>
      <c r="C19" s="85" t="s">
        <v>285</v>
      </c>
      <c r="D19" s="87">
        <f>+SUM(E19,+I19)</f>
        <v>112718</v>
      </c>
      <c r="E19" s="87">
        <f>+SUM(G19+H19)</f>
        <v>5900</v>
      </c>
      <c r="F19" s="106">
        <f>IF(D19&gt;0,E19/D19*100,"-")</f>
        <v>5.2343015312549905</v>
      </c>
      <c r="G19" s="87">
        <v>5900</v>
      </c>
      <c r="H19" s="87">
        <v>0</v>
      </c>
      <c r="I19" s="87">
        <f>+SUM(K19,+M19,O19+P19)</f>
        <v>106818</v>
      </c>
      <c r="J19" s="88">
        <f>IF(D19&gt;0,I19/D19*100,"-")</f>
        <v>94.765698468745001</v>
      </c>
      <c r="K19" s="87">
        <v>82384</v>
      </c>
      <c r="L19" s="88">
        <f>IF(D19&gt;0,K19/D19*100,"-")</f>
        <v>73.088592771340871</v>
      </c>
      <c r="M19" s="87">
        <v>0</v>
      </c>
      <c r="N19" s="88">
        <f>IF(D19&gt;0,M19/D19*100,"-")</f>
        <v>0</v>
      </c>
      <c r="O19" s="87">
        <v>18011</v>
      </c>
      <c r="P19" s="87">
        <f>SUM(Q19:S19)</f>
        <v>6423</v>
      </c>
      <c r="Q19" s="87">
        <v>1425</v>
      </c>
      <c r="R19" s="87">
        <v>4998</v>
      </c>
      <c r="S19" s="87">
        <v>0</v>
      </c>
      <c r="T19" s="88">
        <f>IF(D19&gt;0,P19/D19*100,"-")</f>
        <v>5.6982913110594575</v>
      </c>
      <c r="U19" s="87">
        <v>4341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29</v>
      </c>
      <c r="B20" s="86" t="s">
        <v>286</v>
      </c>
      <c r="C20" s="85" t="s">
        <v>287</v>
      </c>
      <c r="D20" s="87">
        <f>+SUM(E20,+I20)</f>
        <v>37917</v>
      </c>
      <c r="E20" s="87">
        <f>+SUM(G20+H20)</f>
        <v>219</v>
      </c>
      <c r="F20" s="106">
        <f>IF(D20&gt;0,E20/D20*100,"-")</f>
        <v>0.57757733997942873</v>
      </c>
      <c r="G20" s="87">
        <v>219</v>
      </c>
      <c r="H20" s="87">
        <v>0</v>
      </c>
      <c r="I20" s="87">
        <f>+SUM(K20,+M20,O20+P20)</f>
        <v>37698</v>
      </c>
      <c r="J20" s="88">
        <f>IF(D20&gt;0,I20/D20*100,"-")</f>
        <v>99.422422660020572</v>
      </c>
      <c r="K20" s="87">
        <v>32964</v>
      </c>
      <c r="L20" s="88">
        <f>IF(D20&gt;0,K20/D20*100,"-")</f>
        <v>86.937257694437847</v>
      </c>
      <c r="M20" s="87">
        <v>0</v>
      </c>
      <c r="N20" s="88">
        <f>IF(D20&gt;0,M20/D20*100,"-")</f>
        <v>0</v>
      </c>
      <c r="O20" s="87">
        <v>2949</v>
      </c>
      <c r="P20" s="87">
        <f>SUM(Q20:S20)</f>
        <v>1785</v>
      </c>
      <c r="Q20" s="87">
        <v>718</v>
      </c>
      <c r="R20" s="87">
        <v>1067</v>
      </c>
      <c r="S20" s="87">
        <v>0</v>
      </c>
      <c r="T20" s="88">
        <f>IF(D20&gt;0,P20/D20*100,"-")</f>
        <v>4.7076509217501386</v>
      </c>
      <c r="U20" s="87">
        <v>583</v>
      </c>
      <c r="V20" s="85" t="s">
        <v>263</v>
      </c>
      <c r="W20" s="85"/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29</v>
      </c>
      <c r="B21" s="86" t="s">
        <v>288</v>
      </c>
      <c r="C21" s="85" t="s">
        <v>289</v>
      </c>
      <c r="D21" s="87">
        <f>+SUM(E21,+I21)</f>
        <v>21031</v>
      </c>
      <c r="E21" s="87">
        <f>+SUM(G21+H21)</f>
        <v>1530</v>
      </c>
      <c r="F21" s="106">
        <f>IF(D21&gt;0,E21/D21*100,"-")</f>
        <v>7.2749750368503632</v>
      </c>
      <c r="G21" s="87">
        <v>1530</v>
      </c>
      <c r="H21" s="87">
        <v>0</v>
      </c>
      <c r="I21" s="87">
        <f>+SUM(K21,+M21,O21+P21)</f>
        <v>19501</v>
      </c>
      <c r="J21" s="88">
        <f>IF(D21&gt;0,I21/D21*100,"-")</f>
        <v>92.725024963149636</v>
      </c>
      <c r="K21" s="87">
        <v>14207</v>
      </c>
      <c r="L21" s="88">
        <f>IF(D21&gt;0,K21/D21*100,"-")</f>
        <v>67.552660358518381</v>
      </c>
      <c r="M21" s="87">
        <v>0</v>
      </c>
      <c r="N21" s="88">
        <f>IF(D21&gt;0,M21/D21*100,"-")</f>
        <v>0</v>
      </c>
      <c r="O21" s="87">
        <v>4051</v>
      </c>
      <c r="P21" s="87">
        <f>SUM(Q21:S21)</f>
        <v>1243</v>
      </c>
      <c r="Q21" s="87">
        <v>210</v>
      </c>
      <c r="R21" s="87">
        <v>1033</v>
      </c>
      <c r="S21" s="87">
        <v>0</v>
      </c>
      <c r="T21" s="88">
        <f>IF(D21&gt;0,P21/D21*100,"-")</f>
        <v>5.9103228567352959</v>
      </c>
      <c r="U21" s="87">
        <v>788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29</v>
      </c>
      <c r="B22" s="86" t="s">
        <v>290</v>
      </c>
      <c r="C22" s="85" t="s">
        <v>291</v>
      </c>
      <c r="D22" s="87">
        <f>+SUM(E22,+I22)</f>
        <v>11599</v>
      </c>
      <c r="E22" s="87">
        <f>+SUM(G22+H22)</f>
        <v>421</v>
      </c>
      <c r="F22" s="106">
        <f>IF(D22&gt;0,E22/D22*100,"-")</f>
        <v>3.6296232433830502</v>
      </c>
      <c r="G22" s="87">
        <v>421</v>
      </c>
      <c r="H22" s="87">
        <v>0</v>
      </c>
      <c r="I22" s="87">
        <f>+SUM(K22,+M22,O22+P22)</f>
        <v>11178</v>
      </c>
      <c r="J22" s="88">
        <f>IF(D22&gt;0,I22/D22*100,"-")</f>
        <v>96.370376756616949</v>
      </c>
      <c r="K22" s="87">
        <v>9065</v>
      </c>
      <c r="L22" s="88">
        <f>IF(D22&gt;0,K22/D22*100,"-")</f>
        <v>78.153289076644541</v>
      </c>
      <c r="M22" s="87">
        <v>0</v>
      </c>
      <c r="N22" s="88">
        <f>IF(D22&gt;0,M22/D22*100,"-")</f>
        <v>0</v>
      </c>
      <c r="O22" s="87">
        <v>716</v>
      </c>
      <c r="P22" s="87">
        <f>SUM(Q22:S22)</f>
        <v>1397</v>
      </c>
      <c r="Q22" s="87">
        <v>169</v>
      </c>
      <c r="R22" s="87">
        <v>1228</v>
      </c>
      <c r="S22" s="87">
        <v>0</v>
      </c>
      <c r="T22" s="88">
        <f>IF(D22&gt;0,P22/D22*100,"-")</f>
        <v>12.044141736356583</v>
      </c>
      <c r="U22" s="87">
        <v>156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29</v>
      </c>
      <c r="B23" s="86" t="s">
        <v>292</v>
      </c>
      <c r="C23" s="85" t="s">
        <v>293</v>
      </c>
      <c r="D23" s="87">
        <f>+SUM(E23,+I23)</f>
        <v>21344</v>
      </c>
      <c r="E23" s="87">
        <f>+SUM(G23+H23)</f>
        <v>447</v>
      </c>
      <c r="F23" s="106">
        <f>IF(D23&gt;0,E23/D23*100,"-")</f>
        <v>2.0942653673163418</v>
      </c>
      <c r="G23" s="87">
        <v>447</v>
      </c>
      <c r="H23" s="87">
        <v>0</v>
      </c>
      <c r="I23" s="87">
        <f>+SUM(K23,+M23,O23+P23)</f>
        <v>20897</v>
      </c>
      <c r="J23" s="88">
        <f>IF(D23&gt;0,I23/D23*100,"-")</f>
        <v>97.905734632683661</v>
      </c>
      <c r="K23" s="87">
        <v>19490</v>
      </c>
      <c r="L23" s="88">
        <f>IF(D23&gt;0,K23/D23*100,"-")</f>
        <v>91.313718140929538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1407</v>
      </c>
      <c r="Q23" s="87">
        <v>815</v>
      </c>
      <c r="R23" s="87">
        <v>592</v>
      </c>
      <c r="S23" s="87">
        <v>0</v>
      </c>
      <c r="T23" s="88">
        <f>IF(D23&gt;0,P23/D23*100,"-")</f>
        <v>6.5920164917541229</v>
      </c>
      <c r="U23" s="87">
        <v>890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29</v>
      </c>
      <c r="B24" s="86" t="s">
        <v>294</v>
      </c>
      <c r="C24" s="85" t="s">
        <v>295</v>
      </c>
      <c r="D24" s="87">
        <f>+SUM(E24,+I24)</f>
        <v>7212</v>
      </c>
      <c r="E24" s="87">
        <f>+SUM(G24+H24)</f>
        <v>201</v>
      </c>
      <c r="F24" s="106">
        <f>IF(D24&gt;0,E24/D24*100,"-")</f>
        <v>2.7870216306156403</v>
      </c>
      <c r="G24" s="87">
        <v>201</v>
      </c>
      <c r="H24" s="87">
        <v>0</v>
      </c>
      <c r="I24" s="87">
        <f>+SUM(K24,+M24,O24+P24)</f>
        <v>7011</v>
      </c>
      <c r="J24" s="88">
        <f>IF(D24&gt;0,I24/D24*100,"-")</f>
        <v>97.212978369384359</v>
      </c>
      <c r="K24" s="87">
        <v>6719</v>
      </c>
      <c r="L24" s="88">
        <f>IF(D24&gt;0,K24/D24*100,"-")</f>
        <v>93.164170826400436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292</v>
      </c>
      <c r="Q24" s="87">
        <v>212</v>
      </c>
      <c r="R24" s="87">
        <v>80</v>
      </c>
      <c r="S24" s="87">
        <v>0</v>
      </c>
      <c r="T24" s="88">
        <f>IF(D24&gt;0,P24/D24*100,"-")</f>
        <v>4.0488075429839157</v>
      </c>
      <c r="U24" s="87">
        <v>239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29</v>
      </c>
      <c r="B25" s="86" t="s">
        <v>296</v>
      </c>
      <c r="C25" s="85" t="s">
        <v>297</v>
      </c>
      <c r="D25" s="87">
        <f>+SUM(E25,+I25)</f>
        <v>6603</v>
      </c>
      <c r="E25" s="87">
        <f>+SUM(G25+H25)</f>
        <v>738</v>
      </c>
      <c r="F25" s="106">
        <f>IF(D25&gt;0,E25/D25*100,"-")</f>
        <v>11.17673784643344</v>
      </c>
      <c r="G25" s="87">
        <v>738</v>
      </c>
      <c r="H25" s="87">
        <v>0</v>
      </c>
      <c r="I25" s="87">
        <f>+SUM(K25,+M25,O25+P25)</f>
        <v>5865</v>
      </c>
      <c r="J25" s="88">
        <f>IF(D25&gt;0,I25/D25*100,"-")</f>
        <v>88.82326215356656</v>
      </c>
      <c r="K25" s="87">
        <v>5393</v>
      </c>
      <c r="L25" s="88">
        <f>IF(D25&gt;0,K25/D25*100,"-")</f>
        <v>81.674996213842192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472</v>
      </c>
      <c r="Q25" s="87">
        <v>364</v>
      </c>
      <c r="R25" s="87">
        <v>108</v>
      </c>
      <c r="S25" s="87">
        <v>0</v>
      </c>
      <c r="T25" s="88">
        <f>IF(D25&gt;0,P25/D25*100,"-")</f>
        <v>7.1482659397243671</v>
      </c>
      <c r="U25" s="87">
        <v>77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29</v>
      </c>
      <c r="B26" s="86" t="s">
        <v>298</v>
      </c>
      <c r="C26" s="85" t="s">
        <v>299</v>
      </c>
      <c r="D26" s="87">
        <f>+SUM(E26,+I26)</f>
        <v>7481</v>
      </c>
      <c r="E26" s="87">
        <f>+SUM(G26+H26)</f>
        <v>383</v>
      </c>
      <c r="F26" s="106">
        <f>IF(D26&gt;0,E26/D26*100,"-")</f>
        <v>5.1196364122443523</v>
      </c>
      <c r="G26" s="87">
        <v>383</v>
      </c>
      <c r="H26" s="87">
        <v>0</v>
      </c>
      <c r="I26" s="87">
        <f>+SUM(K26,+M26,O26+P26)</f>
        <v>7098</v>
      </c>
      <c r="J26" s="88">
        <f>IF(D26&gt;0,I26/D26*100,"-")</f>
        <v>94.880363587755639</v>
      </c>
      <c r="K26" s="87">
        <v>6452</v>
      </c>
      <c r="L26" s="88">
        <f>IF(D26&gt;0,K26/D26*100,"-")</f>
        <v>86.245154391124174</v>
      </c>
      <c r="M26" s="87">
        <v>0</v>
      </c>
      <c r="N26" s="88">
        <f>IF(D26&gt;0,M26/D26*100,"-")</f>
        <v>0</v>
      </c>
      <c r="O26" s="87">
        <v>322</v>
      </c>
      <c r="P26" s="87">
        <f>SUM(Q26:S26)</f>
        <v>324</v>
      </c>
      <c r="Q26" s="87">
        <v>36</v>
      </c>
      <c r="R26" s="87">
        <v>288</v>
      </c>
      <c r="S26" s="87">
        <v>0</v>
      </c>
      <c r="T26" s="88">
        <f>IF(D26&gt;0,P26/D26*100,"-")</f>
        <v>4.3309717952145439</v>
      </c>
      <c r="U26" s="87">
        <v>45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滋賀県</v>
      </c>
      <c r="B7" s="90" t="str">
        <f>水洗化人口等!B7</f>
        <v>25000</v>
      </c>
      <c r="C7" s="89" t="s">
        <v>199</v>
      </c>
      <c r="D7" s="91">
        <f>SUM(E7,+H7,+K7)</f>
        <v>148453</v>
      </c>
      <c r="E7" s="91">
        <f>SUM(F7:G7)</f>
        <v>22193</v>
      </c>
      <c r="F7" s="91">
        <f>SUM(F$8:F$207)</f>
        <v>5431</v>
      </c>
      <c r="G7" s="91">
        <f>SUM(G$8:G$207)</f>
        <v>16762</v>
      </c>
      <c r="H7" s="91">
        <f>SUM(I7:J7)</f>
        <v>48721</v>
      </c>
      <c r="I7" s="91">
        <f>SUM(I$8:I$207)</f>
        <v>34054</v>
      </c>
      <c r="J7" s="91">
        <f>SUM(J$8:J$207)</f>
        <v>14667</v>
      </c>
      <c r="K7" s="91">
        <f>SUM(L7:M7)</f>
        <v>77539</v>
      </c>
      <c r="L7" s="91">
        <f>SUM(L$8:L$207)</f>
        <v>0</v>
      </c>
      <c r="M7" s="91">
        <f>SUM(M$8:M$207)</f>
        <v>77539</v>
      </c>
      <c r="N7" s="91">
        <f>SUM(O7,+V7,+AC7)</f>
        <v>149403</v>
      </c>
      <c r="O7" s="91">
        <f>SUM(P7:U7)</f>
        <v>39485</v>
      </c>
      <c r="P7" s="91">
        <f t="shared" ref="P7:U7" si="0">SUM(P$8:P$207)</f>
        <v>35970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3515</v>
      </c>
      <c r="V7" s="91">
        <f>SUM(W7:AB7)</f>
        <v>108968</v>
      </c>
      <c r="W7" s="91">
        <f t="shared" ref="W7:AB7" si="1">SUM(W$8:W$207)</f>
        <v>102375</v>
      </c>
      <c r="X7" s="91">
        <f t="shared" si="1"/>
        <v>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6593</v>
      </c>
      <c r="AC7" s="91">
        <f>SUM(AD7:AE7)</f>
        <v>950</v>
      </c>
      <c r="AD7" s="91">
        <f>SUM(AD$8:AD$207)</f>
        <v>950</v>
      </c>
      <c r="AE7" s="91">
        <f>SUM(AE$8:AE$207)</f>
        <v>0</v>
      </c>
      <c r="AF7" s="91">
        <f>SUM(AG7:AI7)</f>
        <v>1775</v>
      </c>
      <c r="AG7" s="91">
        <f>SUM(AG$8:AG$207)</f>
        <v>1775</v>
      </c>
      <c r="AH7" s="91">
        <f>SUM(AH$8:AH$207)</f>
        <v>0</v>
      </c>
      <c r="AI7" s="91">
        <f>SUM(AI$8:AI$207)</f>
        <v>0</v>
      </c>
      <c r="AJ7" s="91">
        <f>SUM(AK7:AS7)</f>
        <v>2198</v>
      </c>
      <c r="AK7" s="91">
        <f t="shared" ref="AK7:AS7" si="2">SUM(AK$8:AK$207)</f>
        <v>435</v>
      </c>
      <c r="AL7" s="91">
        <f t="shared" si="2"/>
        <v>0</v>
      </c>
      <c r="AM7" s="91">
        <f t="shared" si="2"/>
        <v>819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108</v>
      </c>
      <c r="AR7" s="91">
        <f t="shared" si="2"/>
        <v>86</v>
      </c>
      <c r="AS7" s="91">
        <f t="shared" si="2"/>
        <v>750</v>
      </c>
      <c r="AT7" s="91">
        <f>SUM(AU7:AY7)</f>
        <v>12</v>
      </c>
      <c r="AU7" s="91">
        <f>SUM(AU$8:AU$207)</f>
        <v>12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66</v>
      </c>
      <c r="BA7" s="91">
        <f>SUM(BA$8:BA$207)</f>
        <v>66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29</v>
      </c>
      <c r="B8" s="96" t="s">
        <v>260</v>
      </c>
      <c r="C8" s="85" t="s">
        <v>261</v>
      </c>
      <c r="D8" s="87">
        <f>SUM(E8,+H8,+K8)</f>
        <v>11581</v>
      </c>
      <c r="E8" s="87">
        <f>SUM(F8:G8)</f>
        <v>0</v>
      </c>
      <c r="F8" s="87">
        <v>0</v>
      </c>
      <c r="G8" s="87">
        <v>0</v>
      </c>
      <c r="H8" s="87">
        <f>SUM(I8:J8)</f>
        <v>4412</v>
      </c>
      <c r="I8" s="87">
        <v>4412</v>
      </c>
      <c r="J8" s="87">
        <v>0</v>
      </c>
      <c r="K8" s="87">
        <f>SUM(L8:M8)</f>
        <v>7169</v>
      </c>
      <c r="L8" s="87">
        <v>0</v>
      </c>
      <c r="M8" s="87">
        <v>7169</v>
      </c>
      <c r="N8" s="87">
        <f>SUM(O8,+V8,+AC8)</f>
        <v>11642</v>
      </c>
      <c r="O8" s="87">
        <f>SUM(P8:U8)</f>
        <v>4412</v>
      </c>
      <c r="P8" s="87">
        <v>4412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>SUM(W8:AB8)</f>
        <v>7169</v>
      </c>
      <c r="W8" s="87">
        <v>7169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>SUM(AD8:AE8)</f>
        <v>61</v>
      </c>
      <c r="AD8" s="87">
        <v>61</v>
      </c>
      <c r="AE8" s="87">
        <v>0</v>
      </c>
      <c r="AF8" s="87">
        <f>SUM(AG8:AI8)</f>
        <v>33</v>
      </c>
      <c r="AG8" s="87">
        <v>33</v>
      </c>
      <c r="AH8" s="87">
        <v>0</v>
      </c>
      <c r="AI8" s="87">
        <v>0</v>
      </c>
      <c r="AJ8" s="87">
        <f>SUM(AK8:AS8)</f>
        <v>167</v>
      </c>
      <c r="AK8" s="87">
        <v>145</v>
      </c>
      <c r="AL8" s="87">
        <v>0</v>
      </c>
      <c r="AM8" s="87">
        <v>3</v>
      </c>
      <c r="AN8" s="87">
        <v>0</v>
      </c>
      <c r="AO8" s="87">
        <v>0</v>
      </c>
      <c r="AP8" s="87">
        <v>0</v>
      </c>
      <c r="AQ8" s="87">
        <v>0</v>
      </c>
      <c r="AR8" s="87">
        <v>2</v>
      </c>
      <c r="AS8" s="87">
        <v>17</v>
      </c>
      <c r="AT8" s="87">
        <f>SUM(AU8:AY8)</f>
        <v>11</v>
      </c>
      <c r="AU8" s="87">
        <v>11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29</v>
      </c>
      <c r="B9" s="96" t="s">
        <v>264</v>
      </c>
      <c r="C9" s="85" t="s">
        <v>265</v>
      </c>
      <c r="D9" s="87">
        <f>SUM(E9,+H9,+K9)</f>
        <v>19270</v>
      </c>
      <c r="E9" s="87">
        <f>SUM(F9:G9)</f>
        <v>0</v>
      </c>
      <c r="F9" s="87">
        <v>0</v>
      </c>
      <c r="G9" s="87">
        <v>0</v>
      </c>
      <c r="H9" s="87">
        <f>SUM(I9:J9)</f>
        <v>4763</v>
      </c>
      <c r="I9" s="87">
        <v>4763</v>
      </c>
      <c r="J9" s="87">
        <v>0</v>
      </c>
      <c r="K9" s="87">
        <f>SUM(L9:M9)</f>
        <v>14507</v>
      </c>
      <c r="L9" s="87">
        <v>0</v>
      </c>
      <c r="M9" s="87">
        <v>14507</v>
      </c>
      <c r="N9" s="87">
        <f>SUM(O9,+V9,+AC9)</f>
        <v>19751</v>
      </c>
      <c r="O9" s="87">
        <f>SUM(P9:U9)</f>
        <v>4763</v>
      </c>
      <c r="P9" s="87">
        <v>4763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14507</v>
      </c>
      <c r="W9" s="87">
        <v>14507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481</v>
      </c>
      <c r="AD9" s="87">
        <v>481</v>
      </c>
      <c r="AE9" s="87">
        <v>0</v>
      </c>
      <c r="AF9" s="87">
        <f>SUM(AG9:AI9)</f>
        <v>816</v>
      </c>
      <c r="AG9" s="87">
        <v>816</v>
      </c>
      <c r="AH9" s="87">
        <v>0</v>
      </c>
      <c r="AI9" s="87">
        <v>0</v>
      </c>
      <c r="AJ9" s="87">
        <f>SUM(AK9:AS9)</f>
        <v>816</v>
      </c>
      <c r="AK9" s="87">
        <v>0</v>
      </c>
      <c r="AL9" s="87">
        <v>0</v>
      </c>
      <c r="AM9" s="87">
        <v>816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29</v>
      </c>
      <c r="B10" s="96" t="s">
        <v>266</v>
      </c>
      <c r="C10" s="85" t="s">
        <v>267</v>
      </c>
      <c r="D10" s="87">
        <f>SUM(E10,+H10,+K10)</f>
        <v>18411</v>
      </c>
      <c r="E10" s="87">
        <f>SUM(F10:G10)</f>
        <v>0</v>
      </c>
      <c r="F10" s="87">
        <v>0</v>
      </c>
      <c r="G10" s="87">
        <v>0</v>
      </c>
      <c r="H10" s="87">
        <f>SUM(I10:J10)</f>
        <v>2396</v>
      </c>
      <c r="I10" s="87">
        <v>2396</v>
      </c>
      <c r="J10" s="87">
        <v>0</v>
      </c>
      <c r="K10" s="87">
        <f>SUM(L10:M10)</f>
        <v>16015</v>
      </c>
      <c r="L10" s="87">
        <v>0</v>
      </c>
      <c r="M10" s="87">
        <v>16015</v>
      </c>
      <c r="N10" s="87">
        <f>SUM(O10,+V10,+AC10)</f>
        <v>18646</v>
      </c>
      <c r="O10" s="87">
        <f>SUM(P10:U10)</f>
        <v>2396</v>
      </c>
      <c r="P10" s="87">
        <v>2396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16015</v>
      </c>
      <c r="W10" s="87">
        <v>16015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235</v>
      </c>
      <c r="AD10" s="87">
        <v>235</v>
      </c>
      <c r="AE10" s="87">
        <v>0</v>
      </c>
      <c r="AF10" s="87">
        <f>SUM(AG10:AI10)</f>
        <v>151</v>
      </c>
      <c r="AG10" s="87">
        <v>151</v>
      </c>
      <c r="AH10" s="87">
        <v>0</v>
      </c>
      <c r="AI10" s="87">
        <v>0</v>
      </c>
      <c r="AJ10" s="87">
        <f>SUM(AK10:AS10)</f>
        <v>151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69</v>
      </c>
      <c r="AS10" s="87">
        <v>82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29</v>
      </c>
      <c r="B11" s="96" t="s">
        <v>268</v>
      </c>
      <c r="C11" s="85" t="s">
        <v>269</v>
      </c>
      <c r="D11" s="87">
        <f>SUM(E11,+H11,+K11)</f>
        <v>20490</v>
      </c>
      <c r="E11" s="87">
        <f>SUM(F11:G11)</f>
        <v>0</v>
      </c>
      <c r="F11" s="87">
        <v>0</v>
      </c>
      <c r="G11" s="87">
        <v>0</v>
      </c>
      <c r="H11" s="87">
        <f>SUM(I11:J11)</f>
        <v>20002</v>
      </c>
      <c r="I11" s="87">
        <v>5335</v>
      </c>
      <c r="J11" s="87">
        <v>14667</v>
      </c>
      <c r="K11" s="87">
        <f>SUM(L11:M11)</f>
        <v>488</v>
      </c>
      <c r="L11" s="87">
        <v>0</v>
      </c>
      <c r="M11" s="87">
        <v>488</v>
      </c>
      <c r="N11" s="87">
        <f>SUM(O11,+V11,+AC11)</f>
        <v>20490</v>
      </c>
      <c r="O11" s="87">
        <f>SUM(P11:U11)</f>
        <v>5335</v>
      </c>
      <c r="P11" s="87">
        <v>5335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15155</v>
      </c>
      <c r="W11" s="87">
        <v>15155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578</v>
      </c>
      <c r="AG11" s="87">
        <v>578</v>
      </c>
      <c r="AH11" s="87">
        <v>0</v>
      </c>
      <c r="AI11" s="87">
        <v>0</v>
      </c>
      <c r="AJ11" s="87">
        <f>SUM(AK11:AS11)</f>
        <v>578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578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29</v>
      </c>
      <c r="B12" s="96" t="s">
        <v>270</v>
      </c>
      <c r="C12" s="85" t="s">
        <v>271</v>
      </c>
      <c r="D12" s="87">
        <f>SUM(E12,+H12,+K12)</f>
        <v>2946</v>
      </c>
      <c r="E12" s="87">
        <f>SUM(F12:G12)</f>
        <v>0</v>
      </c>
      <c r="F12" s="87">
        <v>0</v>
      </c>
      <c r="G12" s="87">
        <v>0</v>
      </c>
      <c r="H12" s="87">
        <f>SUM(I12:J12)</f>
        <v>1434</v>
      </c>
      <c r="I12" s="87">
        <v>1434</v>
      </c>
      <c r="J12" s="87">
        <v>0</v>
      </c>
      <c r="K12" s="87">
        <f>SUM(L12:M12)</f>
        <v>1512</v>
      </c>
      <c r="L12" s="87">
        <v>0</v>
      </c>
      <c r="M12" s="87">
        <v>1512</v>
      </c>
      <c r="N12" s="87">
        <f>SUM(O12,+V12,+AC12)</f>
        <v>2946</v>
      </c>
      <c r="O12" s="87">
        <f>SUM(P12:U12)</f>
        <v>1434</v>
      </c>
      <c r="P12" s="87">
        <v>1434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1512</v>
      </c>
      <c r="W12" s="87">
        <v>1512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</v>
      </c>
      <c r="AG12" s="87">
        <v>1</v>
      </c>
      <c r="AH12" s="87">
        <v>0</v>
      </c>
      <c r="AI12" s="87">
        <v>0</v>
      </c>
      <c r="AJ12" s="87">
        <f>SUM(AK12:AS12)</f>
        <v>54</v>
      </c>
      <c r="AK12" s="87">
        <v>54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1</v>
      </c>
      <c r="AU12" s="87">
        <v>1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29</v>
      </c>
      <c r="B13" s="96" t="s">
        <v>272</v>
      </c>
      <c r="C13" s="85" t="s">
        <v>273</v>
      </c>
      <c r="D13" s="87">
        <f>SUM(E13,+H13,+K13)</f>
        <v>2532</v>
      </c>
      <c r="E13" s="87">
        <f>SUM(F13:G13)</f>
        <v>0</v>
      </c>
      <c r="F13" s="87">
        <v>0</v>
      </c>
      <c r="G13" s="87">
        <v>0</v>
      </c>
      <c r="H13" s="87">
        <f>SUM(I13:J13)</f>
        <v>880</v>
      </c>
      <c r="I13" s="87">
        <v>880</v>
      </c>
      <c r="J13" s="87">
        <v>0</v>
      </c>
      <c r="K13" s="87">
        <f>SUM(L13:M13)</f>
        <v>1652</v>
      </c>
      <c r="L13" s="87">
        <v>0</v>
      </c>
      <c r="M13" s="87">
        <v>1652</v>
      </c>
      <c r="N13" s="87">
        <f>SUM(O13,+V13,+AC13)</f>
        <v>2540</v>
      </c>
      <c r="O13" s="87">
        <f>SUM(P13:U13)</f>
        <v>880</v>
      </c>
      <c r="P13" s="87">
        <v>880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1652</v>
      </c>
      <c r="W13" s="87">
        <v>1652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8</v>
      </c>
      <c r="AD13" s="87">
        <v>8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29</v>
      </c>
      <c r="B14" s="96" t="s">
        <v>274</v>
      </c>
      <c r="C14" s="85" t="s">
        <v>275</v>
      </c>
      <c r="D14" s="87">
        <f>SUM(E14,+H14,+K14)</f>
        <v>2073</v>
      </c>
      <c r="E14" s="87">
        <f>SUM(F14:G14)</f>
        <v>0</v>
      </c>
      <c r="F14" s="87">
        <v>0</v>
      </c>
      <c r="G14" s="87">
        <v>0</v>
      </c>
      <c r="H14" s="87">
        <f>SUM(I14:J14)</f>
        <v>659</v>
      </c>
      <c r="I14" s="87">
        <v>659</v>
      </c>
      <c r="J14" s="87">
        <v>0</v>
      </c>
      <c r="K14" s="87">
        <f>SUM(L14:M14)</f>
        <v>1414</v>
      </c>
      <c r="L14" s="87">
        <v>0</v>
      </c>
      <c r="M14" s="87">
        <v>1414</v>
      </c>
      <c r="N14" s="87">
        <f>SUM(O14,+V14,+AC14)</f>
        <v>2073</v>
      </c>
      <c r="O14" s="87">
        <f>SUM(P14:U14)</f>
        <v>659</v>
      </c>
      <c r="P14" s="87">
        <v>659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1414</v>
      </c>
      <c r="W14" s="87">
        <v>1414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29</v>
      </c>
      <c r="B15" s="96" t="s">
        <v>276</v>
      </c>
      <c r="C15" s="85" t="s">
        <v>277</v>
      </c>
      <c r="D15" s="87">
        <f>SUM(E15,+H15,+K15)</f>
        <v>19899</v>
      </c>
      <c r="E15" s="87">
        <f>SUM(F15:G15)</f>
        <v>19899</v>
      </c>
      <c r="F15" s="87">
        <v>5431</v>
      </c>
      <c r="G15" s="87">
        <v>14468</v>
      </c>
      <c r="H15" s="87">
        <f>SUM(I15:J15)</f>
        <v>0</v>
      </c>
      <c r="I15" s="87">
        <v>0</v>
      </c>
      <c r="J15" s="87">
        <v>0</v>
      </c>
      <c r="K15" s="87">
        <f>SUM(L15:M15)</f>
        <v>0</v>
      </c>
      <c r="L15" s="87">
        <v>0</v>
      </c>
      <c r="M15" s="87">
        <v>0</v>
      </c>
      <c r="N15" s="87">
        <f>SUM(O15,+V15,+AC15)</f>
        <v>19899</v>
      </c>
      <c r="O15" s="87">
        <f>SUM(P15:U15)</f>
        <v>5431</v>
      </c>
      <c r="P15" s="87">
        <v>5431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14468</v>
      </c>
      <c r="W15" s="87">
        <v>14468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29</v>
      </c>
      <c r="B16" s="96" t="s">
        <v>278</v>
      </c>
      <c r="C16" s="85" t="s">
        <v>279</v>
      </c>
      <c r="D16" s="87">
        <f>SUM(E16,+H16,+K16)</f>
        <v>1579</v>
      </c>
      <c r="E16" s="87">
        <f>SUM(F16:G16)</f>
        <v>0</v>
      </c>
      <c r="F16" s="87">
        <v>0</v>
      </c>
      <c r="G16" s="87">
        <v>0</v>
      </c>
      <c r="H16" s="87">
        <f>SUM(I16:J16)</f>
        <v>804</v>
      </c>
      <c r="I16" s="87">
        <v>804</v>
      </c>
      <c r="J16" s="87">
        <v>0</v>
      </c>
      <c r="K16" s="87">
        <f>SUM(L16:M16)</f>
        <v>775</v>
      </c>
      <c r="L16" s="87">
        <v>0</v>
      </c>
      <c r="M16" s="87">
        <v>775</v>
      </c>
      <c r="N16" s="87">
        <f>SUM(O16,+V16,+AC16)</f>
        <v>1611</v>
      </c>
      <c r="O16" s="87">
        <f>SUM(P16:U16)</f>
        <v>804</v>
      </c>
      <c r="P16" s="87">
        <v>804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775</v>
      </c>
      <c r="W16" s="87">
        <v>775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32</v>
      </c>
      <c r="AD16" s="87">
        <v>32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29</v>
      </c>
      <c r="B17" s="96" t="s">
        <v>280</v>
      </c>
      <c r="C17" s="85" t="s">
        <v>281</v>
      </c>
      <c r="D17" s="87">
        <f>SUM(E17,+H17,+K17)</f>
        <v>3347</v>
      </c>
      <c r="E17" s="87">
        <f>SUM(F17:G17)</f>
        <v>2294</v>
      </c>
      <c r="F17" s="87">
        <v>0</v>
      </c>
      <c r="G17" s="87">
        <v>2294</v>
      </c>
      <c r="H17" s="87">
        <f>SUM(I17:J17)</f>
        <v>1053</v>
      </c>
      <c r="I17" s="87">
        <v>1053</v>
      </c>
      <c r="J17" s="87">
        <v>0</v>
      </c>
      <c r="K17" s="87">
        <f>SUM(L17:M17)</f>
        <v>0</v>
      </c>
      <c r="L17" s="87">
        <v>0</v>
      </c>
      <c r="M17" s="87">
        <v>0</v>
      </c>
      <c r="N17" s="87">
        <f>SUM(O17,+V17,+AC17)</f>
        <v>3347</v>
      </c>
      <c r="O17" s="87">
        <f>SUM(P17:U17)</f>
        <v>1053</v>
      </c>
      <c r="P17" s="87">
        <v>1053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2294</v>
      </c>
      <c r="W17" s="87">
        <v>2294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29</v>
      </c>
      <c r="B18" s="96" t="s">
        <v>282</v>
      </c>
      <c r="C18" s="85" t="s">
        <v>283</v>
      </c>
      <c r="D18" s="87">
        <f>SUM(E18,+H18,+K18)</f>
        <v>10108</v>
      </c>
      <c r="E18" s="87">
        <f>SUM(F18:G18)</f>
        <v>0</v>
      </c>
      <c r="F18" s="87">
        <v>0</v>
      </c>
      <c r="G18" s="87">
        <v>0</v>
      </c>
      <c r="H18" s="87">
        <f>SUM(I18:J18)</f>
        <v>3515</v>
      </c>
      <c r="I18" s="87">
        <v>3515</v>
      </c>
      <c r="J18" s="87">
        <v>0</v>
      </c>
      <c r="K18" s="87">
        <f>SUM(L18:M18)</f>
        <v>6593</v>
      </c>
      <c r="L18" s="87">
        <v>0</v>
      </c>
      <c r="M18" s="87">
        <v>6593</v>
      </c>
      <c r="N18" s="87">
        <f>SUM(O18,+V18,+AC18)</f>
        <v>10241</v>
      </c>
      <c r="O18" s="87">
        <f>SUM(P18:U18)</f>
        <v>3515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3515</v>
      </c>
      <c r="V18" s="87">
        <f>SUM(W18:AB18)</f>
        <v>6593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6593</v>
      </c>
      <c r="AC18" s="87">
        <f>SUM(AD18:AE18)</f>
        <v>133</v>
      </c>
      <c r="AD18" s="87">
        <v>133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29</v>
      </c>
      <c r="B19" s="96" t="s">
        <v>284</v>
      </c>
      <c r="C19" s="85" t="s">
        <v>285</v>
      </c>
      <c r="D19" s="87">
        <f>SUM(E19,+H19,+K19)</f>
        <v>20479</v>
      </c>
      <c r="E19" s="87">
        <f>SUM(F19:G19)</f>
        <v>0</v>
      </c>
      <c r="F19" s="87">
        <v>0</v>
      </c>
      <c r="G19" s="87">
        <v>0</v>
      </c>
      <c r="H19" s="87">
        <f>SUM(I19:J19)</f>
        <v>4053</v>
      </c>
      <c r="I19" s="87">
        <v>4053</v>
      </c>
      <c r="J19" s="87">
        <v>0</v>
      </c>
      <c r="K19" s="87">
        <f>SUM(L19:M19)</f>
        <v>16426</v>
      </c>
      <c r="L19" s="87">
        <v>0</v>
      </c>
      <c r="M19" s="87">
        <v>16426</v>
      </c>
      <c r="N19" s="87">
        <f>SUM(O19,+V19,+AC19)</f>
        <v>20479</v>
      </c>
      <c r="O19" s="87">
        <f>SUM(P19:U19)</f>
        <v>4053</v>
      </c>
      <c r="P19" s="87">
        <v>4053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16426</v>
      </c>
      <c r="W19" s="87">
        <v>16426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40</v>
      </c>
      <c r="AG19" s="87">
        <v>40</v>
      </c>
      <c r="AH19" s="87">
        <v>0</v>
      </c>
      <c r="AI19" s="87">
        <v>0</v>
      </c>
      <c r="AJ19" s="87">
        <f>SUM(AK19:AS19)</f>
        <v>210</v>
      </c>
      <c r="AK19" s="87">
        <v>170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40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49</v>
      </c>
      <c r="BA19" s="87">
        <v>49</v>
      </c>
      <c r="BB19" s="87">
        <v>0</v>
      </c>
      <c r="BC19" s="87">
        <v>0</v>
      </c>
    </row>
    <row r="20" spans="1:55" ht="13.5" customHeight="1">
      <c r="A20" s="98" t="s">
        <v>29</v>
      </c>
      <c r="B20" s="96" t="s">
        <v>286</v>
      </c>
      <c r="C20" s="85" t="s">
        <v>287</v>
      </c>
      <c r="D20" s="87">
        <f>SUM(E20,+H20,+K20)</f>
        <v>3941</v>
      </c>
      <c r="E20" s="87">
        <f>SUM(F20:G20)</f>
        <v>0</v>
      </c>
      <c r="F20" s="87">
        <v>0</v>
      </c>
      <c r="G20" s="87">
        <v>0</v>
      </c>
      <c r="H20" s="87">
        <f>SUM(I20:J20)</f>
        <v>1118</v>
      </c>
      <c r="I20" s="87">
        <v>1118</v>
      </c>
      <c r="J20" s="87">
        <v>0</v>
      </c>
      <c r="K20" s="87">
        <f>SUM(L20:M20)</f>
        <v>2823</v>
      </c>
      <c r="L20" s="87">
        <v>0</v>
      </c>
      <c r="M20" s="87">
        <v>2823</v>
      </c>
      <c r="N20" s="87">
        <f>SUM(O20,+V20,+AC20)</f>
        <v>3941</v>
      </c>
      <c r="O20" s="87">
        <f>SUM(P20:U20)</f>
        <v>1118</v>
      </c>
      <c r="P20" s="87">
        <v>1118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2823</v>
      </c>
      <c r="W20" s="87">
        <v>2823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33</v>
      </c>
      <c r="AG20" s="87">
        <v>33</v>
      </c>
      <c r="AH20" s="87">
        <v>0</v>
      </c>
      <c r="AI20" s="87">
        <v>0</v>
      </c>
      <c r="AJ20" s="87">
        <f>SUM(AK20:AS20)</f>
        <v>33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15</v>
      </c>
      <c r="AS20" s="87">
        <v>18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29</v>
      </c>
      <c r="B21" s="96" t="s">
        <v>288</v>
      </c>
      <c r="C21" s="85" t="s">
        <v>289</v>
      </c>
      <c r="D21" s="87">
        <f>SUM(E21,+H21,+K21)</f>
        <v>3556</v>
      </c>
      <c r="E21" s="87">
        <f>SUM(F21:G21)</f>
        <v>0</v>
      </c>
      <c r="F21" s="87">
        <v>0</v>
      </c>
      <c r="G21" s="87">
        <v>0</v>
      </c>
      <c r="H21" s="87">
        <f>SUM(I21:J21)</f>
        <v>1433</v>
      </c>
      <c r="I21" s="87">
        <v>1433</v>
      </c>
      <c r="J21" s="87">
        <v>0</v>
      </c>
      <c r="K21" s="87">
        <f>SUM(L21:M21)</f>
        <v>2123</v>
      </c>
      <c r="L21" s="87">
        <v>0</v>
      </c>
      <c r="M21" s="87">
        <v>2123</v>
      </c>
      <c r="N21" s="87">
        <f>SUM(O21,+V21,+AC21)</f>
        <v>3556</v>
      </c>
      <c r="O21" s="87">
        <f>SUM(P21:U21)</f>
        <v>1433</v>
      </c>
      <c r="P21" s="87">
        <v>1433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2123</v>
      </c>
      <c r="W21" s="87">
        <v>2123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7</v>
      </c>
      <c r="AG21" s="87">
        <v>7</v>
      </c>
      <c r="AH21" s="87">
        <v>0</v>
      </c>
      <c r="AI21" s="87">
        <v>0</v>
      </c>
      <c r="AJ21" s="87">
        <f>SUM(AK21:AS21)</f>
        <v>37</v>
      </c>
      <c r="AK21" s="87">
        <v>30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7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7</v>
      </c>
      <c r="BA21" s="87">
        <v>7</v>
      </c>
      <c r="BB21" s="87">
        <v>0</v>
      </c>
      <c r="BC21" s="87">
        <v>0</v>
      </c>
    </row>
    <row r="22" spans="1:55" ht="13.5" customHeight="1">
      <c r="A22" s="98" t="s">
        <v>29</v>
      </c>
      <c r="B22" s="96" t="s">
        <v>290</v>
      </c>
      <c r="C22" s="85" t="s">
        <v>291</v>
      </c>
      <c r="D22" s="87">
        <f>SUM(E22,+H22,+K22)</f>
        <v>4320</v>
      </c>
      <c r="E22" s="87">
        <f>SUM(F22:G22)</f>
        <v>0</v>
      </c>
      <c r="F22" s="87">
        <v>0</v>
      </c>
      <c r="G22" s="87">
        <v>0</v>
      </c>
      <c r="H22" s="87">
        <f>SUM(I22:J22)</f>
        <v>659</v>
      </c>
      <c r="I22" s="87">
        <v>659</v>
      </c>
      <c r="J22" s="87">
        <v>0</v>
      </c>
      <c r="K22" s="87">
        <f>SUM(L22:M22)</f>
        <v>3661</v>
      </c>
      <c r="L22" s="87">
        <v>0</v>
      </c>
      <c r="M22" s="87">
        <v>3661</v>
      </c>
      <c r="N22" s="87">
        <f>SUM(O22,+V22,+AC22)</f>
        <v>4320</v>
      </c>
      <c r="O22" s="87">
        <f>SUM(P22:U22)</f>
        <v>659</v>
      </c>
      <c r="P22" s="87">
        <v>659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3661</v>
      </c>
      <c r="W22" s="87">
        <v>3661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8</v>
      </c>
      <c r="AG22" s="87">
        <v>8</v>
      </c>
      <c r="AH22" s="87">
        <v>0</v>
      </c>
      <c r="AI22" s="87">
        <v>0</v>
      </c>
      <c r="AJ22" s="87">
        <f>SUM(AK22:AS22)</f>
        <v>44</v>
      </c>
      <c r="AK22" s="87">
        <v>36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8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10</v>
      </c>
      <c r="BA22" s="87">
        <v>10</v>
      </c>
      <c r="BB22" s="87">
        <v>0</v>
      </c>
      <c r="BC22" s="87">
        <v>0</v>
      </c>
    </row>
    <row r="23" spans="1:55" ht="13.5" customHeight="1">
      <c r="A23" s="98" t="s">
        <v>29</v>
      </c>
      <c r="B23" s="96" t="s">
        <v>292</v>
      </c>
      <c r="C23" s="85" t="s">
        <v>293</v>
      </c>
      <c r="D23" s="87">
        <f>SUM(E23,+H23,+K23)</f>
        <v>1547</v>
      </c>
      <c r="E23" s="87">
        <f>SUM(F23:G23)</f>
        <v>0</v>
      </c>
      <c r="F23" s="87">
        <v>0</v>
      </c>
      <c r="G23" s="87">
        <v>0</v>
      </c>
      <c r="H23" s="87">
        <f>SUM(I23:J23)</f>
        <v>554</v>
      </c>
      <c r="I23" s="87">
        <v>554</v>
      </c>
      <c r="J23" s="87">
        <v>0</v>
      </c>
      <c r="K23" s="87">
        <f>SUM(L23:M23)</f>
        <v>993</v>
      </c>
      <c r="L23" s="87">
        <v>0</v>
      </c>
      <c r="M23" s="87">
        <v>993</v>
      </c>
      <c r="N23" s="87">
        <f>SUM(O23,+V23,+AC23)</f>
        <v>1547</v>
      </c>
      <c r="O23" s="87">
        <f>SUM(P23:U23)</f>
        <v>554</v>
      </c>
      <c r="P23" s="87">
        <v>554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993</v>
      </c>
      <c r="W23" s="87">
        <v>993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49</v>
      </c>
      <c r="AG23" s="87">
        <v>49</v>
      </c>
      <c r="AH23" s="87">
        <v>0</v>
      </c>
      <c r="AI23" s="87">
        <v>0</v>
      </c>
      <c r="AJ23" s="87">
        <f>SUM(AK23:AS23)</f>
        <v>49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49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29</v>
      </c>
      <c r="B24" s="96" t="s">
        <v>294</v>
      </c>
      <c r="C24" s="85" t="s">
        <v>295</v>
      </c>
      <c r="D24" s="87">
        <f>SUM(E24,+H24,+K24)</f>
        <v>487</v>
      </c>
      <c r="E24" s="87">
        <f>SUM(F24:G24)</f>
        <v>0</v>
      </c>
      <c r="F24" s="87">
        <v>0</v>
      </c>
      <c r="G24" s="87">
        <v>0</v>
      </c>
      <c r="H24" s="87">
        <f>SUM(I24:J24)</f>
        <v>268</v>
      </c>
      <c r="I24" s="87">
        <v>268</v>
      </c>
      <c r="J24" s="87">
        <v>0</v>
      </c>
      <c r="K24" s="87">
        <f>SUM(L24:M24)</f>
        <v>219</v>
      </c>
      <c r="L24" s="87">
        <v>0</v>
      </c>
      <c r="M24" s="87">
        <v>219</v>
      </c>
      <c r="N24" s="87">
        <f>SUM(O24,+V24,+AC24)</f>
        <v>487</v>
      </c>
      <c r="O24" s="87">
        <f>SUM(P24:U24)</f>
        <v>268</v>
      </c>
      <c r="P24" s="87">
        <v>268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219</v>
      </c>
      <c r="W24" s="87">
        <v>219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29</v>
      </c>
      <c r="B25" s="96" t="s">
        <v>296</v>
      </c>
      <c r="C25" s="85" t="s">
        <v>297</v>
      </c>
      <c r="D25" s="87">
        <f>SUM(E25,+H25,+K25)</f>
        <v>691</v>
      </c>
      <c r="E25" s="87">
        <f>SUM(F25:G25)</f>
        <v>0</v>
      </c>
      <c r="F25" s="87">
        <v>0</v>
      </c>
      <c r="G25" s="87">
        <v>0</v>
      </c>
      <c r="H25" s="87">
        <f>SUM(I25:J25)</f>
        <v>358</v>
      </c>
      <c r="I25" s="87">
        <v>358</v>
      </c>
      <c r="J25" s="87">
        <v>0</v>
      </c>
      <c r="K25" s="87">
        <f>SUM(L25:M25)</f>
        <v>333</v>
      </c>
      <c r="L25" s="87">
        <v>0</v>
      </c>
      <c r="M25" s="87">
        <v>333</v>
      </c>
      <c r="N25" s="87">
        <f>SUM(O25,+V25,+AC25)</f>
        <v>691</v>
      </c>
      <c r="O25" s="87">
        <f>SUM(P25:U25)</f>
        <v>358</v>
      </c>
      <c r="P25" s="87">
        <v>358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333</v>
      </c>
      <c r="W25" s="87">
        <v>333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22</v>
      </c>
      <c r="AG25" s="87">
        <v>22</v>
      </c>
      <c r="AH25" s="87">
        <v>0</v>
      </c>
      <c r="AI25" s="87">
        <v>0</v>
      </c>
      <c r="AJ25" s="87">
        <f>SUM(AK25:AS25)</f>
        <v>22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22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29</v>
      </c>
      <c r="B26" s="96" t="s">
        <v>298</v>
      </c>
      <c r="C26" s="85" t="s">
        <v>299</v>
      </c>
      <c r="D26" s="87">
        <f>SUM(E26,+H26,+K26)</f>
        <v>1196</v>
      </c>
      <c r="E26" s="87">
        <f>SUM(F26:G26)</f>
        <v>0</v>
      </c>
      <c r="F26" s="87">
        <v>0</v>
      </c>
      <c r="G26" s="87">
        <v>0</v>
      </c>
      <c r="H26" s="87">
        <f>SUM(I26:J26)</f>
        <v>360</v>
      </c>
      <c r="I26" s="87">
        <v>360</v>
      </c>
      <c r="J26" s="87">
        <v>0</v>
      </c>
      <c r="K26" s="87">
        <f>SUM(L26:M26)</f>
        <v>836</v>
      </c>
      <c r="L26" s="87">
        <v>0</v>
      </c>
      <c r="M26" s="87">
        <v>836</v>
      </c>
      <c r="N26" s="87">
        <f>SUM(O26,+V26,+AC26)</f>
        <v>1196</v>
      </c>
      <c r="O26" s="87">
        <f>SUM(P26:U26)</f>
        <v>360</v>
      </c>
      <c r="P26" s="87">
        <v>360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836</v>
      </c>
      <c r="W26" s="87">
        <v>836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37</v>
      </c>
      <c r="AG26" s="87">
        <v>37</v>
      </c>
      <c r="AH26" s="87">
        <v>0</v>
      </c>
      <c r="AI26" s="87">
        <v>0</v>
      </c>
      <c r="AJ26" s="87">
        <f>SUM(AK26:AS26)</f>
        <v>37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37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25000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25201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25202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25203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25204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25206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25207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25208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25209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25210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25211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25212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25213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25214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25383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25384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25425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25441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25442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25443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2024-01-31T08:03:25Z</dcterms:modified>
</cp:coreProperties>
</file>