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izuki_teshima\Desktop\②-2都道府県回答データ（HP掲載用）\④処理状況\➁各都道府県別データ\24三重県\"/>
    </mc:Choice>
  </mc:AlternateContent>
  <xr:revisionPtr revIDLastSave="0" documentId="13_ncr:1_{F2305A48-F783-48FE-8E9A-41628D973B1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水洗化人口等!$A$6:$AD$35</definedName>
    <definedName name="_xlnm.Print_Area" localSheetId="2">し尿集計結果!$A$1:$M$37</definedName>
    <definedName name="_xlnm.Print_Area" localSheetId="1">し尿処理状況!$2:$36</definedName>
    <definedName name="_xlnm.Print_Area" localSheetId="0">水洗化人口等!$2:$36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91029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C8" i="2"/>
  <c r="AC9" i="2"/>
  <c r="N9" i="2" s="1"/>
  <c r="AC10" i="2"/>
  <c r="AC11" i="2"/>
  <c r="N11" i="2" s="1"/>
  <c r="AC12" i="2"/>
  <c r="AC13" i="2"/>
  <c r="AC14" i="2"/>
  <c r="AC15" i="2"/>
  <c r="AC16" i="2"/>
  <c r="AC17" i="2"/>
  <c r="N17" i="2" s="1"/>
  <c r="AC18" i="2"/>
  <c r="N18" i="2" s="1"/>
  <c r="AC19" i="2"/>
  <c r="AC20" i="2"/>
  <c r="AC21" i="2"/>
  <c r="AC22" i="2"/>
  <c r="AC23" i="2"/>
  <c r="AC24" i="2"/>
  <c r="N24" i="2" s="1"/>
  <c r="AC25" i="2"/>
  <c r="AC26" i="2"/>
  <c r="AC27" i="2"/>
  <c r="N27" i="2" s="1"/>
  <c r="AC28" i="2"/>
  <c r="AC29" i="2"/>
  <c r="AC30" i="2"/>
  <c r="AC31" i="2"/>
  <c r="AC32" i="2"/>
  <c r="AC33" i="2"/>
  <c r="N33" i="2" s="1"/>
  <c r="AC34" i="2"/>
  <c r="AC35" i="2"/>
  <c r="N35" i="2" s="1"/>
  <c r="AC36" i="2"/>
  <c r="V8" i="2"/>
  <c r="V9" i="2"/>
  <c r="V10" i="2"/>
  <c r="V11" i="2"/>
  <c r="V12" i="2"/>
  <c r="V13" i="2"/>
  <c r="N13" i="2" s="1"/>
  <c r="V14" i="2"/>
  <c r="V15" i="2"/>
  <c r="V16" i="2"/>
  <c r="V17" i="2"/>
  <c r="V18" i="2"/>
  <c r="V19" i="2"/>
  <c r="V20" i="2"/>
  <c r="V21" i="2"/>
  <c r="V22" i="2"/>
  <c r="N22" i="2" s="1"/>
  <c r="V23" i="2"/>
  <c r="V24" i="2"/>
  <c r="V25" i="2"/>
  <c r="V26" i="2"/>
  <c r="V27" i="2"/>
  <c r="V28" i="2"/>
  <c r="N28" i="2" s="1"/>
  <c r="V29" i="2"/>
  <c r="V30" i="2"/>
  <c r="V31" i="2"/>
  <c r="N31" i="2" s="1"/>
  <c r="V32" i="2"/>
  <c r="V33" i="2"/>
  <c r="V34" i="2"/>
  <c r="V35" i="2"/>
  <c r="V36" i="2"/>
  <c r="N36" i="2" s="1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N12" i="2"/>
  <c r="N20" i="2"/>
  <c r="K8" i="2"/>
  <c r="K9" i="2"/>
  <c r="K10" i="2"/>
  <c r="K11" i="2"/>
  <c r="K12" i="2"/>
  <c r="K13" i="2"/>
  <c r="K14" i="2"/>
  <c r="D14" i="2" s="1"/>
  <c r="K15" i="2"/>
  <c r="K16" i="2"/>
  <c r="D16" i="2" s="1"/>
  <c r="K17" i="2"/>
  <c r="K18" i="2"/>
  <c r="K19" i="2"/>
  <c r="K20" i="2"/>
  <c r="D20" i="2" s="1"/>
  <c r="K21" i="2"/>
  <c r="K22" i="2"/>
  <c r="D22" i="2" s="1"/>
  <c r="K23" i="2"/>
  <c r="D23" i="2" s="1"/>
  <c r="K24" i="2"/>
  <c r="K25" i="2"/>
  <c r="K26" i="2"/>
  <c r="K27" i="2"/>
  <c r="K28" i="2"/>
  <c r="D28" i="2" s="1"/>
  <c r="K29" i="2"/>
  <c r="D29" i="2" s="1"/>
  <c r="K30" i="2"/>
  <c r="K31" i="2"/>
  <c r="K32" i="2"/>
  <c r="K33" i="2"/>
  <c r="K34" i="2"/>
  <c r="K35" i="2"/>
  <c r="K36" i="2"/>
  <c r="H8" i="2"/>
  <c r="H9" i="2"/>
  <c r="D9" i="2" s="1"/>
  <c r="H10" i="2"/>
  <c r="H11" i="2"/>
  <c r="H12" i="2"/>
  <c r="H13" i="2"/>
  <c r="H14" i="2"/>
  <c r="H15" i="2"/>
  <c r="H16" i="2"/>
  <c r="H17" i="2"/>
  <c r="H18" i="2"/>
  <c r="D18" i="2" s="1"/>
  <c r="H19" i="2"/>
  <c r="H20" i="2"/>
  <c r="H21" i="2"/>
  <c r="H22" i="2"/>
  <c r="H23" i="2"/>
  <c r="H24" i="2"/>
  <c r="D24" i="2" s="1"/>
  <c r="H25" i="2"/>
  <c r="H26" i="2"/>
  <c r="H27" i="2"/>
  <c r="D27" i="2" s="1"/>
  <c r="H28" i="2"/>
  <c r="H29" i="2"/>
  <c r="H30" i="2"/>
  <c r="H31" i="2"/>
  <c r="H32" i="2"/>
  <c r="H33" i="2"/>
  <c r="D33" i="2" s="1"/>
  <c r="H34" i="2"/>
  <c r="H35" i="2"/>
  <c r="H36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D8" i="2"/>
  <c r="D32" i="2"/>
  <c r="P8" i="1"/>
  <c r="P9" i="1"/>
  <c r="I9" i="1" s="1"/>
  <c r="D9" i="1" s="1"/>
  <c r="P10" i="1"/>
  <c r="I10" i="1" s="1"/>
  <c r="D10" i="1" s="1"/>
  <c r="P11" i="1"/>
  <c r="I11" i="1" s="1"/>
  <c r="P12" i="1"/>
  <c r="I12" i="1" s="1"/>
  <c r="P13" i="1"/>
  <c r="I13" i="1" s="1"/>
  <c r="D13" i="1" s="1"/>
  <c r="P14" i="1"/>
  <c r="I14" i="1" s="1"/>
  <c r="P15" i="1"/>
  <c r="P16" i="1"/>
  <c r="I16" i="1" s="1"/>
  <c r="D16" i="1" s="1"/>
  <c r="P17" i="1"/>
  <c r="I17" i="1" s="1"/>
  <c r="D17" i="1" s="1"/>
  <c r="P18" i="1"/>
  <c r="P19" i="1"/>
  <c r="I19" i="1" s="1"/>
  <c r="D19" i="1" s="1"/>
  <c r="P20" i="1"/>
  <c r="I20" i="1" s="1"/>
  <c r="P21" i="1"/>
  <c r="I21" i="1" s="1"/>
  <c r="D21" i="1" s="1"/>
  <c r="P22" i="1"/>
  <c r="I22" i="1" s="1"/>
  <c r="D22" i="1" s="1"/>
  <c r="P23" i="1"/>
  <c r="I23" i="1" s="1"/>
  <c r="D23" i="1" s="1"/>
  <c r="P24" i="1"/>
  <c r="P25" i="1"/>
  <c r="P26" i="1"/>
  <c r="P27" i="1"/>
  <c r="I27" i="1" s="1"/>
  <c r="D27" i="1" s="1"/>
  <c r="P28" i="1"/>
  <c r="I28" i="1" s="1"/>
  <c r="D28" i="1" s="1"/>
  <c r="P29" i="1"/>
  <c r="I29" i="1" s="1"/>
  <c r="P30" i="1"/>
  <c r="I30" i="1" s="1"/>
  <c r="P31" i="1"/>
  <c r="I31" i="1" s="1"/>
  <c r="D31" i="1" s="1"/>
  <c r="P32" i="1"/>
  <c r="P33" i="1"/>
  <c r="I33" i="1" s="1"/>
  <c r="D33" i="1" s="1"/>
  <c r="P34" i="1"/>
  <c r="I34" i="1" s="1"/>
  <c r="D34" i="1" s="1"/>
  <c r="P35" i="1"/>
  <c r="I35" i="1" s="1"/>
  <c r="P36" i="1"/>
  <c r="I36" i="1" s="1"/>
  <c r="I8" i="1"/>
  <c r="D8" i="1" s="1"/>
  <c r="I15" i="1"/>
  <c r="D15" i="1" s="1"/>
  <c r="I18" i="1"/>
  <c r="I24" i="1"/>
  <c r="I25" i="1"/>
  <c r="D25" i="1" s="1"/>
  <c r="I26" i="1"/>
  <c r="D26" i="1" s="1"/>
  <c r="I32" i="1"/>
  <c r="D32" i="1" s="1"/>
  <c r="F21" i="1"/>
  <c r="E8" i="1"/>
  <c r="E9" i="1"/>
  <c r="E10" i="1"/>
  <c r="E11" i="1"/>
  <c r="D11" i="1" s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D24" i="1" l="1"/>
  <c r="D35" i="2"/>
  <c r="D11" i="2"/>
  <c r="N30" i="2"/>
  <c r="D20" i="1"/>
  <c r="F20" i="1" s="1"/>
  <c r="D14" i="1"/>
  <c r="J14" i="1" s="1"/>
  <c r="D34" i="2"/>
  <c r="D10" i="2"/>
  <c r="D21" i="2"/>
  <c r="D15" i="2"/>
  <c r="N29" i="2"/>
  <c r="N23" i="2"/>
  <c r="N34" i="2"/>
  <c r="N16" i="2"/>
  <c r="N10" i="2"/>
  <c r="D18" i="1"/>
  <c r="N18" i="1" s="1"/>
  <c r="D36" i="1"/>
  <c r="T36" i="1" s="1"/>
  <c r="D30" i="1"/>
  <c r="N30" i="1" s="1"/>
  <c r="D12" i="1"/>
  <c r="D26" i="2"/>
  <c r="D31" i="2"/>
  <c r="D13" i="2"/>
  <c r="N21" i="2"/>
  <c r="N15" i="2"/>
  <c r="N32" i="2"/>
  <c r="N26" i="2"/>
  <c r="N8" i="2"/>
  <c r="D17" i="2"/>
  <c r="D35" i="1"/>
  <c r="T35" i="1" s="1"/>
  <c r="D29" i="1"/>
  <c r="F29" i="1" s="1"/>
  <c r="D25" i="2"/>
  <c r="D19" i="2"/>
  <c r="D36" i="2"/>
  <c r="D30" i="2"/>
  <c r="D12" i="2"/>
  <c r="N14" i="2"/>
  <c r="N25" i="2"/>
  <c r="N19" i="2"/>
  <c r="F35" i="1"/>
  <c r="L35" i="1"/>
  <c r="L27" i="1"/>
  <c r="T27" i="1"/>
  <c r="N27" i="1"/>
  <c r="J27" i="1"/>
  <c r="F27" i="1"/>
  <c r="F25" i="1"/>
  <c r="L25" i="1"/>
  <c r="J25" i="1"/>
  <c r="T25" i="1"/>
  <c r="N25" i="1"/>
  <c r="J9" i="1"/>
  <c r="F9" i="1"/>
  <c r="N9" i="1"/>
  <c r="L9" i="1"/>
  <c r="T9" i="1"/>
  <c r="N19" i="1"/>
  <c r="F19" i="1"/>
  <c r="T19" i="1"/>
  <c r="J19" i="1"/>
  <c r="L19" i="1"/>
  <c r="J24" i="1"/>
  <c r="L24" i="1"/>
  <c r="T24" i="1"/>
  <c r="N24" i="1"/>
  <c r="F24" i="1"/>
  <c r="J8" i="1"/>
  <c r="L8" i="1"/>
  <c r="F8" i="1"/>
  <c r="T8" i="1"/>
  <c r="N8" i="1"/>
  <c r="L21" i="1"/>
  <c r="J21" i="1"/>
  <c r="T21" i="1"/>
  <c r="N21" i="1"/>
  <c r="L13" i="1"/>
  <c r="N13" i="1"/>
  <c r="T13" i="1"/>
  <c r="J13" i="1"/>
  <c r="J11" i="1"/>
  <c r="L11" i="1"/>
  <c r="N11" i="1"/>
  <c r="F11" i="1"/>
  <c r="T11" i="1"/>
  <c r="F13" i="1"/>
  <c r="T23" i="1"/>
  <c r="F23" i="1"/>
  <c r="N23" i="1"/>
  <c r="J23" i="1"/>
  <c r="L23" i="1"/>
  <c r="F36" i="1"/>
  <c r="T28" i="1"/>
  <c r="J28" i="1"/>
  <c r="F28" i="1"/>
  <c r="N28" i="1"/>
  <c r="L28" i="1"/>
  <c r="T20" i="1"/>
  <c r="L20" i="1"/>
  <c r="T12" i="1"/>
  <c r="J12" i="1"/>
  <c r="L12" i="1"/>
  <c r="N12" i="1"/>
  <c r="F12" i="1"/>
  <c r="N34" i="1"/>
  <c r="F34" i="1"/>
  <c r="L34" i="1"/>
  <c r="T34" i="1"/>
  <c r="J34" i="1"/>
  <c r="F18" i="1"/>
  <c r="J18" i="1"/>
  <c r="L18" i="1"/>
  <c r="J33" i="1"/>
  <c r="F33" i="1"/>
  <c r="L33" i="1"/>
  <c r="T33" i="1"/>
  <c r="N33" i="1"/>
  <c r="T17" i="1"/>
  <c r="N17" i="1"/>
  <c r="J17" i="1"/>
  <c r="L17" i="1"/>
  <c r="F17" i="1"/>
  <c r="J32" i="1"/>
  <c r="L32" i="1"/>
  <c r="F32" i="1"/>
  <c r="T32" i="1"/>
  <c r="N32" i="1"/>
  <c r="J16" i="1"/>
  <c r="T16" i="1"/>
  <c r="F16" i="1"/>
  <c r="L16" i="1"/>
  <c r="N16" i="1"/>
  <c r="N31" i="1"/>
  <c r="F31" i="1"/>
  <c r="L31" i="1"/>
  <c r="T31" i="1"/>
  <c r="J31" i="1"/>
  <c r="J15" i="1"/>
  <c r="F15" i="1"/>
  <c r="T15" i="1"/>
  <c r="L15" i="1"/>
  <c r="N15" i="1"/>
  <c r="N26" i="1"/>
  <c r="F26" i="1"/>
  <c r="L26" i="1"/>
  <c r="J26" i="1"/>
  <c r="T26" i="1"/>
  <c r="N10" i="1"/>
  <c r="L10" i="1"/>
  <c r="T10" i="1"/>
  <c r="J10" i="1"/>
  <c r="F10" i="1"/>
  <c r="L30" i="1"/>
  <c r="F22" i="1"/>
  <c r="N22" i="1"/>
  <c r="J22" i="1"/>
  <c r="L22" i="1"/>
  <c r="T22" i="1"/>
  <c r="N14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T14" i="1" l="1"/>
  <c r="F30" i="1"/>
  <c r="N29" i="1"/>
  <c r="L14" i="1"/>
  <c r="N36" i="1"/>
  <c r="J29" i="1"/>
  <c r="N35" i="1"/>
  <c r="F14" i="1"/>
  <c r="T30" i="1"/>
  <c r="T18" i="1"/>
  <c r="J20" i="1"/>
  <c r="L36" i="1"/>
  <c r="T29" i="1"/>
  <c r="J35" i="1"/>
  <c r="J30" i="1"/>
  <c r="N20" i="1"/>
  <c r="J36" i="1"/>
  <c r="L29" i="1"/>
  <c r="O7" i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E7" i="1" l="1"/>
  <c r="I7" i="1"/>
  <c r="AZ7" i="2"/>
  <c r="E7" i="2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<sst xmlns="http://schemas.openxmlformats.org/spreadsheetml/2006/main" count="755" uniqueCount="320">
  <si>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</si>
  <si>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</si>
  <si>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</si>
  <si>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</si>
  <si>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</si>
  <si>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</si>
  <si>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</si>
  <si>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</si>
  <si>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</si>
  <si>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</si>
  <si>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</si>
  <si>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</si>
  <si>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</si>
  <si>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</si>
  <si>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</si>
  <si>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</si>
  <si>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</si>
  <si>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</si>
  <si>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</si>
  <si>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</si>
  <si>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</si>
  <si>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</si>
  <si>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</si>
  <si>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</si>
  <si>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</si>
  <si>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</si>
  <si>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</si>
  <si>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</si>
  <si>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</si>
  <si>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</si>
  <si>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</si>
  <si>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</si>
  <si>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</si>
  <si>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</si>
  <si>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</si>
  <si>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</si>
  <si>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</si>
  <si>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</si>
  <si>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</si>
  <si>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</si>
  <si>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</si>
  <si>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</si>
  <si>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</si>
  <si>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</si>
  <si>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</si>
  <si>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</si>
  <si>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</si>
  <si>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</si>
  <si>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</si>
  <si>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</si>
  <si>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</si>
  <si>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</si>
  <si>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</si>
  <si>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</si>
  <si>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</si>
  <si>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</si>
  <si>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</si>
  <si>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</si>
  <si>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</si>
  <si>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</si>
  <si>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</si>
  <si>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</si>
  <si>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</si>
  <si>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</si>
  <si>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</si>
  <si>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</si>
  <si>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</si>
  <si>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</si>
  <si>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</si>
  <si>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</si>
  <si>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</si>
  <si>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</si>
  <si>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</si>
  <si>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</si>
  <si>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</si>
  <si>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</si>
  <si>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</si>
  <si>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</si>
  <si>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</si>
  <si>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</si>
  <si>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</si>
  <si>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</si>
  <si>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</si>
  <si>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</si>
  <si>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</si>
  <si>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</si>
  <si>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</si>
  <si>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</si>
  <si>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</si>
  <si>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</si>
  <si>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</si>
  <si>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</si>
  <si>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</si>
  <si>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</si>
  <si>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</si>
  <si>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</si>
  <si>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</si>
  <si>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</si>
  <si>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</si>
  <si>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</si>
  <si>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</si>
  <si>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</si>
  <si>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</si>
  <si>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</si>
  <si>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</si>
  <si>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</si>
  <si>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</si>
  <si>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</si>
  <si>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</si>
  <si>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</si>
  <si>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</si>
  <si>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</si>
  <si>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</si>
  <si>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</si>
  <si>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</si>
  <si>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</si>
  <si>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</si>
  <si>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</si>
  <si>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</si>
  <si>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</si>
  <si>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</si>
  <si>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</si>
  <si>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</si>
  <si>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</si>
  <si>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</si>
  <si>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</si>
  <si>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</si>
  <si>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</si>
  <si>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</si>
  <si>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</si>
  <si>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</si>
  <si>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</si>
  <si>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</si>
  <si>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</si>
  <si>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</si>
  <si>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</si>
  <si>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</si>
  <si>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</si>
  <si>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</si>
  <si>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</si>
  <si>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</si>
  <si>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</si>
  <si>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</si>
  <si>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</si>
  <si>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</si>
  <si>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</si>
  <si>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</si>
  <si>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</si>
  <si>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</si>
  <si>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</si>
  <si>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</si>
  <si>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</si>
  <si>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</si>
  <si>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</si>
  <si>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</si>
  <si>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</si>
  <si>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</si>
  <si>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</si>
  <si>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</si>
  <si>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</si>
  <si>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</si>
  <si>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</si>
  <si>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</si>
  <si>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</si>
  <si>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</si>
  <si>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</si>
  <si>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</si>
  <si>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</si>
  <si>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</si>
  <si>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</si>
  <si>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</si>
  <si>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</si>
  <si>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</si>
  <si>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</si>
  <si>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</si>
  <si>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</si>
  <si>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</si>
  <si>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</si>
  <si>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</si>
  <si>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</si>
  <si>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</si>
  <si>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</si>
  <si>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</si>
  <si>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</si>
  <si>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</si>
  <si>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</si>
  <si>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</si>
  <si>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</si>
  <si>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</si>
  <si>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</si>
  <si>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</si>
  <si>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</si>
  <si>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</si>
  <si>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</si>
  <si>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</si>
  <si>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</si>
  <si>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</si>
  <si>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</si>
  <si>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</si>
  <si>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</si>
  <si>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</si>
  <si>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</si>
  <si>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</si>
  <si>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</si>
  <si>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</si>
  <si>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</si>
  <si>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</si>
  <si>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</si>
  <si>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</si>
  <si>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</si>
  <si>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</si>
  <si>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</si>
  <si>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</si>
  <si>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</si>
  <si>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</si>
  <si>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</si>
  <si>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</si>
  <si>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</si>
  <si>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</si>
  <si>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</si>
  <si>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</si>
  <si>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</si>
  <si>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</si>
  <si>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</si>
  <si>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</si>
  <si>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</si>
  <si>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</si>
  <si>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</si>
  <si>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</si>
  <si>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</si>
  <si>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</si>
  <si>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</si>
  <si>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</si>
  <si>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</si>
  <si>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</si>
  <si>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</si>
  <si>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</si>
  <si>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</si>
  <si>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</si>
  <si>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</si>
  <si>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</si>
  <si>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</si>
  <si>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</si>
  <si>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</si>
  <si>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</si>
  <si>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</si>
  <si>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</si>
  <si>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</si>
  <si>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</si>
  <si>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</si>
  <si>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</si>
  <si>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</si>
  <si>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</si>
  <si>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</si>
  <si>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</si>
  <si>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</si>
  <si>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</si>
  <si>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24000</t>
  </si>
  <si>
    <t>水洗化人口等（令和4年度実績）</t>
    <phoneticPr fontId="3"/>
  </si>
  <si>
    <t>し尿処理の状況（令和4年度実績）</t>
    <phoneticPr fontId="3"/>
  </si>
  <si>
    <t>24201</t>
  </si>
  <si>
    <t>津市</t>
  </si>
  <si>
    <t/>
  </si>
  <si>
    <t>○</t>
  </si>
  <si>
    <t>24202</t>
  </si>
  <si>
    <t>四日市市</t>
  </si>
  <si>
    <t>24203</t>
  </si>
  <si>
    <t>伊勢市</t>
  </si>
  <si>
    <t>24204</t>
  </si>
  <si>
    <t>松阪市</t>
  </si>
  <si>
    <t>24205</t>
  </si>
  <si>
    <t>桑名市</t>
  </si>
  <si>
    <t>24207</t>
  </si>
  <si>
    <t>鈴鹿市</t>
  </si>
  <si>
    <t>24208</t>
  </si>
  <si>
    <t>名張市</t>
  </si>
  <si>
    <t>24209</t>
  </si>
  <si>
    <t>尾鷲市</t>
  </si>
  <si>
    <t>24210</t>
  </si>
  <si>
    <t>亀山市</t>
  </si>
  <si>
    <t>24211</t>
  </si>
  <si>
    <t>鳥羽市</t>
  </si>
  <si>
    <t>24212</t>
  </si>
  <si>
    <t>熊野市</t>
  </si>
  <si>
    <t>24214</t>
  </si>
  <si>
    <t>いなべ市</t>
  </si>
  <si>
    <t>24215</t>
  </si>
  <si>
    <t>志摩市</t>
  </si>
  <si>
    <t>24216</t>
  </si>
  <si>
    <t>伊賀市</t>
  </si>
  <si>
    <t>24303</t>
  </si>
  <si>
    <t>木曽岬町</t>
  </si>
  <si>
    <t>24324</t>
  </si>
  <si>
    <t>東員町</t>
  </si>
  <si>
    <t>24341</t>
  </si>
  <si>
    <t>菰野町</t>
  </si>
  <si>
    <t>24343</t>
  </si>
  <si>
    <t>朝日町</t>
  </si>
  <si>
    <t>24344</t>
  </si>
  <si>
    <t>川越町</t>
  </si>
  <si>
    <t>24441</t>
  </si>
  <si>
    <t>多気町</t>
  </si>
  <si>
    <t>24442</t>
  </si>
  <si>
    <t>明和町</t>
  </si>
  <si>
    <t>24443</t>
  </si>
  <si>
    <t>大台町</t>
  </si>
  <si>
    <t>24461</t>
  </si>
  <si>
    <t>玉城町</t>
  </si>
  <si>
    <t>24470</t>
  </si>
  <si>
    <t>度会町</t>
  </si>
  <si>
    <t>24471</t>
  </si>
  <si>
    <t>大紀町</t>
  </si>
  <si>
    <t>24472</t>
  </si>
  <si>
    <t>南伊勢町</t>
  </si>
  <si>
    <t>24543</t>
  </si>
  <si>
    <t>紀北町</t>
  </si>
  <si>
    <t>24561</t>
  </si>
  <si>
    <t>御浜町</t>
  </si>
  <si>
    <t>24562</t>
  </si>
  <si>
    <t>紀宝町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</si>
</sst>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#,##0_);[Red]\(#,##0\)"/>
    <numFmt numFmtId="178" formatCode="#,##0.0"/>
  </numFmts>
  <fonts count="1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85">
    <xf numFmtId="0" fontId="0" fillId="0" borderId="0" xfId="0">
      <alignment vertical="center"/>
    </xf>
    <xf numFmtId="0" fontId="8" fillId="0" borderId="0" xfId="6" applyFont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horizontal="center" vertical="center"/>
    </xf>
    <xf numFmtId="0" fontId="8" fillId="0" borderId="1" xfId="7" applyFont="1" applyBorder="1" applyAlignment="1">
      <alignment vertical="center"/>
    </xf>
    <xf numFmtId="0" fontId="8" fillId="0" borderId="2" xfId="7" applyFont="1" applyBorder="1" applyAlignment="1">
      <alignment vertical="center"/>
    </xf>
    <xf numFmtId="0" fontId="8" fillId="0" borderId="3" xfId="7" applyFont="1" applyBorder="1" applyAlignment="1">
      <alignment vertical="center"/>
    </xf>
    <xf numFmtId="0" fontId="8" fillId="0" borderId="0" xfId="7" quotePrefix="1" applyFont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10" fillId="0" borderId="0" xfId="6" applyFont="1" applyAlignment="1">
      <alignment horizontal="right" vertical="center"/>
    </xf>
    <xf numFmtId="0" fontId="8" fillId="0" borderId="0" xfId="6" quotePrefix="1" applyFont="1" applyAlignment="1">
      <alignment horizontal="left" vertical="center"/>
    </xf>
    <xf numFmtId="0" fontId="11" fillId="0" borderId="0" xfId="8" applyFont="1" applyAlignment="1">
      <alignment vertical="center"/>
    </xf>
    <xf numFmtId="0" fontId="11" fillId="0" borderId="0" xfId="7" applyFont="1" applyAlignment="1">
      <alignment horizontal="left" vertical="center"/>
    </xf>
    <xf numFmtId="0" fontId="8" fillId="0" borderId="0" xfId="7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Border="1" applyAlignment="1">
      <alignment vertical="center"/>
    </xf>
    <xf numFmtId="177" fontId="8" fillId="0" borderId="2" xfId="7" applyNumberFormat="1" applyFont="1" applyBorder="1" applyAlignment="1">
      <alignment horizontal="right" vertical="center"/>
    </xf>
    <xf numFmtId="177" fontId="8" fillId="0" borderId="5" xfId="7" applyNumberFormat="1" applyFont="1" applyBorder="1" applyAlignment="1">
      <alignment horizontal="right" vertical="center"/>
    </xf>
    <xf numFmtId="177" fontId="8" fillId="0" borderId="6" xfId="7" applyNumberFormat="1" applyFont="1" applyBorder="1" applyAlignment="1">
      <alignment vertical="center"/>
    </xf>
    <xf numFmtId="0" fontId="8" fillId="0" borderId="2" xfId="7" applyFont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Border="1" applyAlignment="1">
      <alignment horizontal="right" vertical="center"/>
    </xf>
    <xf numFmtId="177" fontId="8" fillId="0" borderId="7" xfId="0" applyNumberFormat="1" applyFont="1" applyBorder="1">
      <alignment vertical="center"/>
    </xf>
    <xf numFmtId="177" fontId="8" fillId="0" borderId="6" xfId="0" applyNumberFormat="1" applyFont="1" applyBorder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Alignment="1">
      <alignment vertical="center"/>
    </xf>
    <xf numFmtId="0" fontId="8" fillId="0" borderId="0" xfId="7" applyFont="1" applyAlignment="1">
      <alignment horizontal="right"/>
    </xf>
    <xf numFmtId="0" fontId="8" fillId="0" borderId="1" xfId="7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8" fillId="0" borderId="0" xfId="7" applyFont="1" applyAlignment="1">
      <alignment horizontal="right" vertical="center"/>
    </xf>
    <xf numFmtId="0" fontId="8" fillId="0" borderId="0" xfId="7" quotePrefix="1" applyFont="1" applyAlignment="1">
      <alignment horizontal="right" vertical="center"/>
    </xf>
    <xf numFmtId="0" fontId="8" fillId="0" borderId="4" xfId="7" applyFont="1" applyBorder="1" applyAlignment="1">
      <alignment horizontal="center" vertical="center" wrapText="1"/>
    </xf>
    <xf numFmtId="49" fontId="8" fillId="0" borderId="0" xfId="6" applyNumberFormat="1" applyFont="1" applyAlignment="1">
      <alignment vertical="center"/>
    </xf>
    <xf numFmtId="0" fontId="2" fillId="0" borderId="0" xfId="0" applyFont="1">
      <alignment vertical="center"/>
    </xf>
    <xf numFmtId="0" fontId="8" fillId="0" borderId="0" xfId="6" applyFont="1" applyAlignment="1">
      <alignment vertical="center" textRotation="255"/>
    </xf>
    <xf numFmtId="0" fontId="9" fillId="0" borderId="0" xfId="0" applyFont="1" applyAlignment="1">
      <alignment horizontal="left" vertical="center" wrapText="1"/>
    </xf>
    <xf numFmtId="0" fontId="7" fillId="0" borderId="0" xfId="5" applyFont="1"/>
    <xf numFmtId="0" fontId="7" fillId="0" borderId="0" xfId="4" applyFont="1"/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Font="1" applyFill="1" applyAlignment="1">
      <alignment vertical="center"/>
    </xf>
    <xf numFmtId="0" fontId="9" fillId="2" borderId="9" xfId="4" applyFont="1" applyFill="1" applyBorder="1" applyAlignment="1">
      <alignment vertical="center"/>
    </xf>
    <xf numFmtId="0" fontId="5" fillId="2" borderId="10" xfId="4" applyFont="1" applyFill="1" applyBorder="1" applyAlignment="1">
      <alignment vertical="center"/>
    </xf>
    <xf numFmtId="0" fontId="9" fillId="2" borderId="11" xfId="3" applyFont="1" applyFill="1" applyBorder="1" applyAlignment="1">
      <alignment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12" xfId="4" applyFont="1" applyFill="1" applyBorder="1" applyAlignment="1">
      <alignment vertical="center"/>
    </xf>
    <xf numFmtId="0" fontId="5" fillId="2" borderId="3" xfId="4" applyFont="1" applyFill="1" applyBorder="1" applyAlignment="1">
      <alignment vertical="center"/>
    </xf>
    <xf numFmtId="0" fontId="5" fillId="2" borderId="12" xfId="3" applyFont="1" applyFill="1" applyBorder="1" applyAlignment="1">
      <alignment vertical="center" wrapText="1"/>
    </xf>
    <xf numFmtId="0" fontId="5" fillId="2" borderId="3" xfId="4" quotePrefix="1" applyFont="1" applyFill="1" applyBorder="1" applyAlignment="1">
      <alignment vertical="center" wrapText="1"/>
    </xf>
    <xf numFmtId="0" fontId="5" fillId="2" borderId="12" xfId="3" quotePrefix="1" applyFont="1" applyFill="1" applyBorder="1" applyAlignment="1">
      <alignment vertical="center" wrapText="1"/>
    </xf>
    <xf numFmtId="0" fontId="5" fillId="2" borderId="12" xfId="4" applyFont="1" applyFill="1" applyBorder="1" applyAlignment="1">
      <alignment vertical="center" wrapText="1"/>
    </xf>
    <xf numFmtId="0" fontId="9" fillId="2" borderId="12" xfId="3" applyFont="1" applyFill="1" applyBorder="1" applyAlignment="1">
      <alignment vertical="center" wrapText="1"/>
    </xf>
    <xf numFmtId="0" fontId="5" fillId="2" borderId="12" xfId="4" applyFont="1" applyFill="1" applyBorder="1" applyAlignment="1">
      <alignment horizontal="center" vertical="center"/>
    </xf>
    <xf numFmtId="0" fontId="5" fillId="2" borderId="12" xfId="4" applyFont="1" applyFill="1" applyBorder="1" applyAlignment="1">
      <alignment horizontal="center" vertical="center" wrapText="1"/>
    </xf>
    <xf numFmtId="0" fontId="5" fillId="2" borderId="12" xfId="3" applyFont="1" applyFill="1" applyBorder="1" applyAlignment="1">
      <alignment horizontal="center" vertical="center"/>
    </xf>
    <xf numFmtId="0" fontId="5" fillId="2" borderId="12" xfId="4" quotePrefix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10" xfId="5" applyFont="1" applyFill="1" applyBorder="1" applyAlignment="1">
      <alignment horizontal="left" vertical="center"/>
    </xf>
    <xf numFmtId="0" fontId="5" fillId="2" borderId="3" xfId="5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left" vertical="center"/>
    </xf>
    <xf numFmtId="0" fontId="5" fillId="2" borderId="9" xfId="5" quotePrefix="1" applyFont="1" applyFill="1" applyBorder="1" applyAlignment="1">
      <alignment horizontal="left" vertical="center"/>
    </xf>
    <xf numFmtId="0" fontId="9" fillId="2" borderId="12" xfId="5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3" borderId="2" xfId="0" applyFont="1" applyFill="1" applyBorder="1">
      <alignment vertical="center"/>
    </xf>
    <xf numFmtId="49" fontId="7" fillId="3" borderId="2" xfId="0" applyNumberFormat="1" applyFont="1" applyFill="1" applyBorder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5" fillId="2" borderId="11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/>
    </xf>
    <xf numFmtId="0" fontId="8" fillId="0" borderId="0" xfId="7" quotePrefix="1" applyFont="1" applyAlignment="1">
      <alignment horizontal="center" vertical="center"/>
    </xf>
    <xf numFmtId="0" fontId="8" fillId="0" borderId="3" xfId="7" quotePrefix="1" applyFont="1" applyBorder="1" applyAlignment="1">
      <alignment horizontal="left" vertical="center"/>
    </xf>
    <xf numFmtId="0" fontId="8" fillId="0" borderId="29" xfId="7" applyFont="1" applyBorder="1" applyAlignment="1">
      <alignment horizontal="center" vertical="center"/>
    </xf>
    <xf numFmtId="49" fontId="13" fillId="0" borderId="8" xfId="6" applyNumberFormat="1" applyFont="1" applyBorder="1" applyAlignment="1">
      <alignment horizontal="center"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7" fillId="0" borderId="0" xfId="0" quotePrefix="1" applyFont="1">
      <alignment vertical="center"/>
    </xf>
    <xf numFmtId="0" fontId="7" fillId="0" borderId="0" xfId="0" quotePrefix="1" applyFont="1" applyAlignment="1">
      <alignment horizontal="center" vertical="center"/>
    </xf>
    <xf numFmtId="0" fontId="7" fillId="0" borderId="0" xfId="0" quotePrefix="1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0" fontId="5" fillId="2" borderId="11" xfId="4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1" xfId="0" quotePrefix="1" applyFont="1" applyFill="1" applyBorder="1" applyAlignment="1">
      <alignment vertical="center" wrapText="1"/>
    </xf>
    <xf numFmtId="0" fontId="5" fillId="2" borderId="12" xfId="0" quotePrefix="1" applyFont="1" applyFill="1" applyBorder="1" applyAlignment="1">
      <alignment vertical="center" wrapText="1"/>
    </xf>
    <xf numFmtId="0" fontId="5" fillId="2" borderId="12" xfId="0" applyFont="1" applyFill="1" applyBorder="1">
      <alignment vertical="center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9" xfId="4" applyFont="1" applyFill="1" applyBorder="1" applyAlignment="1">
      <alignment vertical="center"/>
    </xf>
    <xf numFmtId="0" fontId="5" fillId="2" borderId="13" xfId="4" applyFont="1" applyFill="1" applyBorder="1" applyAlignment="1">
      <alignment vertical="center"/>
    </xf>
    <xf numFmtId="0" fontId="5" fillId="2" borderId="14" xfId="4" applyFont="1" applyFill="1" applyBorder="1" applyAlignment="1">
      <alignment vertical="center"/>
    </xf>
    <xf numFmtId="0" fontId="5" fillId="2" borderId="15" xfId="4" applyFont="1" applyFill="1" applyBorder="1" applyAlignment="1">
      <alignment vertical="center"/>
    </xf>
    <xf numFmtId="0" fontId="5" fillId="2" borderId="16" xfId="4" applyFont="1" applyFill="1" applyBorder="1" applyAlignment="1">
      <alignment vertical="center"/>
    </xf>
    <xf numFmtId="0" fontId="5" fillId="2" borderId="17" xfId="4" applyFont="1" applyFill="1" applyBorder="1" applyAlignment="1">
      <alignment vertical="center"/>
    </xf>
    <xf numFmtId="0" fontId="5" fillId="2" borderId="12" xfId="4" applyFont="1" applyFill="1" applyBorder="1" applyAlignment="1">
      <alignment vertical="center" wrapText="1"/>
    </xf>
    <xf numFmtId="0" fontId="5" fillId="2" borderId="11" xfId="4" quotePrefix="1" applyFont="1" applyFill="1" applyBorder="1" applyAlignment="1">
      <alignment horizontal="left" vertical="center" wrapText="1"/>
    </xf>
    <xf numFmtId="0" fontId="5" fillId="2" borderId="12" xfId="4" quotePrefix="1" applyFont="1" applyFill="1" applyBorder="1" applyAlignment="1">
      <alignment horizontal="left"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9" xfId="4" quotePrefix="1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5" fillId="2" borderId="11" xfId="5" applyFont="1" applyFill="1" applyBorder="1" applyAlignment="1">
      <alignment horizontal="left" vertical="center" wrapText="1"/>
    </xf>
    <xf numFmtId="0" fontId="5" fillId="2" borderId="11" xfId="0" quotePrefix="1" applyFont="1" applyFill="1" applyBorder="1" applyAlignment="1">
      <alignment horizontal="left" vertical="center" wrapText="1"/>
    </xf>
    <xf numFmtId="0" fontId="5" fillId="2" borderId="13" xfId="5" quotePrefix="1" applyFont="1" applyFill="1" applyBorder="1" applyAlignment="1">
      <alignment horizontal="left" vertical="center" wrapText="1"/>
    </xf>
    <xf numFmtId="0" fontId="5" fillId="2" borderId="14" xfId="5" quotePrefix="1" applyFont="1" applyFill="1" applyBorder="1" applyAlignment="1">
      <alignment horizontal="left" vertical="center" wrapText="1"/>
    </xf>
    <xf numFmtId="0" fontId="5" fillId="2" borderId="11" xfId="5" applyFont="1" applyFill="1" applyBorder="1" applyAlignment="1">
      <alignment vertical="center" wrapText="1"/>
    </xf>
    <xf numFmtId="0" fontId="5" fillId="2" borderId="12" xfId="5" applyFont="1" applyFill="1" applyBorder="1" applyAlignment="1">
      <alignment vertical="center" wrapText="1"/>
    </xf>
    <xf numFmtId="0" fontId="5" fillId="2" borderId="11" xfId="5" quotePrefix="1" applyFont="1" applyFill="1" applyBorder="1" applyAlignment="1">
      <alignment vertical="center" wrapText="1"/>
    </xf>
    <xf numFmtId="0" fontId="5" fillId="2" borderId="12" xfId="5" quotePrefix="1" applyFont="1" applyFill="1" applyBorder="1" applyAlignment="1">
      <alignment vertical="center" wrapText="1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1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1" xfId="7" applyFont="1" applyBorder="1" applyAlignment="1">
      <alignment horizontal="center" vertical="center"/>
    </xf>
    <xf numFmtId="0" fontId="8" fillId="0" borderId="3" xfId="7" applyFont="1" applyBorder="1" applyAlignment="1">
      <alignment horizontal="center" vertical="center"/>
    </xf>
    <xf numFmtId="0" fontId="8" fillId="0" borderId="18" xfId="7" applyFont="1" applyBorder="1" applyAlignment="1">
      <alignment horizontal="center" vertical="center"/>
    </xf>
    <xf numFmtId="0" fontId="8" fillId="0" borderId="20" xfId="7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2" xfId="7" applyFont="1" applyBorder="1" applyAlignment="1">
      <alignment horizontal="center" vertical="center"/>
    </xf>
    <xf numFmtId="0" fontId="8" fillId="0" borderId="1" xfId="7" applyFont="1" applyBorder="1" applyAlignment="1">
      <alignment horizontal="center" vertical="center"/>
    </xf>
    <xf numFmtId="0" fontId="8" fillId="0" borderId="27" xfId="7" applyFont="1" applyBorder="1" applyAlignment="1">
      <alignment horizontal="center" vertical="center" textRotation="255" shrinkToFit="1"/>
    </xf>
    <xf numFmtId="0" fontId="8" fillId="0" borderId="28" xfId="7" applyFont="1" applyBorder="1" applyAlignment="1">
      <alignment horizontal="center" vertical="center" textRotation="255" shrinkToFit="1"/>
    </xf>
    <xf numFmtId="0" fontId="8" fillId="0" borderId="29" xfId="7" applyFont="1" applyBorder="1" applyAlignment="1">
      <alignment horizontal="center" vertical="center" textRotation="255" shrinkToFit="1"/>
    </xf>
    <xf numFmtId="0" fontId="8" fillId="0" borderId="24" xfId="7" applyFont="1" applyBorder="1" applyAlignment="1">
      <alignment horizontal="center" vertical="center" textRotation="255"/>
    </xf>
    <xf numFmtId="0" fontId="8" fillId="0" borderId="25" xfId="7" applyFont="1" applyBorder="1" applyAlignment="1">
      <alignment horizontal="center" vertical="center" textRotation="255"/>
    </xf>
    <xf numFmtId="0" fontId="8" fillId="0" borderId="24" xfId="7" quotePrefix="1" applyFont="1" applyBorder="1" applyAlignment="1">
      <alignment horizontal="center" vertical="center" textRotation="255"/>
    </xf>
    <xf numFmtId="0" fontId="8" fillId="0" borderId="25" xfId="7" quotePrefix="1" applyFont="1" applyBorder="1" applyAlignment="1">
      <alignment horizontal="center" vertical="center" textRotation="255"/>
    </xf>
    <xf numFmtId="0" fontId="8" fillId="0" borderId="26" xfId="7" quotePrefix="1" applyFont="1" applyBorder="1" applyAlignment="1">
      <alignment horizontal="center" vertical="center" textRotation="255"/>
    </xf>
    <xf numFmtId="0" fontId="8" fillId="0" borderId="30" xfId="7" applyFont="1" applyBorder="1" applyAlignment="1">
      <alignment horizontal="center" vertical="center"/>
    </xf>
    <xf numFmtId="0" fontId="8" fillId="0" borderId="31" xfId="7" applyFont="1" applyBorder="1" applyAlignment="1">
      <alignment horizontal="center" vertical="center"/>
    </xf>
    <xf numFmtId="0" fontId="8" fillId="0" borderId="32" xfId="7" quotePrefix="1" applyFont="1" applyBorder="1" applyAlignment="1">
      <alignment horizontal="center"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 xr:uid="{00000000-0005-0000-0000-000003000000}"/>
    <cellStyle name="標準_0625し尿市1" xfId="4" xr:uid="{00000000-0005-0000-0000-000004000000}"/>
    <cellStyle name="標準_0625し尿市2" xfId="5" xr:uid="{00000000-0005-0000-0000-000005000000}"/>
    <cellStyle name="標準_H12集計結果（ごみ処理状況）" xfId="6" xr:uid="{00000000-0005-0000-0000-000006000000}"/>
    <cellStyle name="標準_H12集計結果（し尿処理）" xfId="7" xr:uid="{00000000-0005-0000-0000-000007000000}"/>
    <cellStyle name="標準_H12集計結果（経費）" xfId="8" xr:uid="{00000000-0005-0000-0000-000008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65" customWidth="1"/>
    <col min="2" max="2" width="8.75" style="68" customWidth="1"/>
    <col min="3" max="3" width="12.625" style="65" customWidth="1"/>
    <col min="4" max="5" width="11.75" style="69" customWidth="1"/>
    <col min="6" max="6" width="11.75" style="107" customWidth="1"/>
    <col min="7" max="9" width="11.75" style="69" customWidth="1"/>
    <col min="10" max="10" width="11.75" style="70" customWidth="1"/>
    <col min="11" max="11" width="11.75" style="69" customWidth="1"/>
    <col min="12" max="12" width="11.75" style="70" customWidth="1"/>
    <col min="13" max="13" width="11.75" style="69" customWidth="1"/>
    <col min="14" max="14" width="11.75" style="70" customWidth="1"/>
    <col min="15" max="19" width="11.75" style="69" customWidth="1"/>
    <col min="20" max="20" width="11.75" style="70" customWidth="1"/>
    <col min="21" max="21" width="11.75" style="69" customWidth="1"/>
    <col min="22" max="25" width="8.625" style="65" customWidth="1"/>
    <col min="26" max="29" width="9" style="65"/>
    <col min="30" max="31" width="9" style="112"/>
    <col min="32" max="16384" width="9" style="65"/>
  </cols>
  <sheetData>
    <row r="1" spans="1:31" ht="17.25" x14ac:dyDescent="0.15">
      <c r="A1" s="46" t="s">
        <v>258</v>
      </c>
      <c r="B1" s="109"/>
      <c r="C1" s="109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65"/>
      <c r="V1" s="45"/>
      <c r="W1" s="45"/>
      <c r="X1" s="45"/>
      <c r="Y1" s="45"/>
    </row>
    <row r="2" spans="1:31" s="66" customFormat="1" ht="13.5" customHeight="1" x14ac:dyDescent="0.15">
      <c r="A2" s="116" t="s">
        <v>192</v>
      </c>
      <c r="B2" s="118" t="s">
        <v>193</v>
      </c>
      <c r="C2" s="119" t="s">
        <v>194</v>
      </c>
      <c r="D2" s="50" t="s">
        <v>195</v>
      </c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2" t="s">
        <v>196</v>
      </c>
      <c r="V2" s="133" t="s">
        <v>197</v>
      </c>
      <c r="W2" s="125"/>
      <c r="X2" s="125"/>
      <c r="Y2" s="126"/>
      <c r="Z2" s="124" t="s">
        <v>198</v>
      </c>
      <c r="AA2" s="125"/>
      <c r="AB2" s="125"/>
      <c r="AC2" s="126"/>
      <c r="AD2" s="113"/>
      <c r="AE2" s="113"/>
    </row>
    <row r="3" spans="1:31" s="66" customFormat="1" ht="13.5" customHeight="1" x14ac:dyDescent="0.15">
      <c r="A3" s="117"/>
      <c r="B3" s="117"/>
      <c r="C3" s="120"/>
      <c r="D3" s="54" t="s">
        <v>199</v>
      </c>
      <c r="E3" s="53" t="s">
        <v>200</v>
      </c>
      <c r="F3" s="101"/>
      <c r="G3" s="51"/>
      <c r="H3" s="55"/>
      <c r="I3" s="53" t="s">
        <v>255</v>
      </c>
      <c r="J3" s="51"/>
      <c r="K3" s="51"/>
      <c r="L3" s="51"/>
      <c r="M3" s="51"/>
      <c r="N3" s="51"/>
      <c r="O3" s="51"/>
      <c r="P3" s="51"/>
      <c r="Q3" s="51"/>
      <c r="R3" s="51"/>
      <c r="S3" s="51"/>
      <c r="T3" s="55"/>
      <c r="U3" s="56"/>
      <c r="V3" s="127"/>
      <c r="W3" s="128"/>
      <c r="X3" s="128"/>
      <c r="Y3" s="129"/>
      <c r="Z3" s="127"/>
      <c r="AA3" s="128"/>
      <c r="AB3" s="128"/>
      <c r="AC3" s="129"/>
      <c r="AD3" s="113"/>
      <c r="AE3" s="113"/>
    </row>
    <row r="4" spans="1:31" s="66" customFormat="1" ht="18.75" customHeight="1" x14ac:dyDescent="0.15">
      <c r="A4" s="117"/>
      <c r="B4" s="117"/>
      <c r="C4" s="120"/>
      <c r="D4" s="54"/>
      <c r="E4" s="121" t="s">
        <v>199</v>
      </c>
      <c r="F4" s="122" t="s">
        <v>249</v>
      </c>
      <c r="G4" s="122" t="s">
        <v>243</v>
      </c>
      <c r="H4" s="122" t="s">
        <v>201</v>
      </c>
      <c r="I4" s="121" t="s">
        <v>199</v>
      </c>
      <c r="J4" s="122" t="s">
        <v>202</v>
      </c>
      <c r="K4" s="122" t="s">
        <v>203</v>
      </c>
      <c r="L4" s="122" t="s">
        <v>204</v>
      </c>
      <c r="M4" s="122" t="s">
        <v>256</v>
      </c>
      <c r="N4" s="122" t="s">
        <v>205</v>
      </c>
      <c r="O4" s="131" t="s">
        <v>250</v>
      </c>
      <c r="P4" s="134" t="s">
        <v>206</v>
      </c>
      <c r="Q4" s="100"/>
      <c r="R4" s="100"/>
      <c r="S4" s="57"/>
      <c r="T4" s="122" t="s">
        <v>207</v>
      </c>
      <c r="U4" s="58"/>
      <c r="V4" s="122" t="s">
        <v>208</v>
      </c>
      <c r="W4" s="122" t="s">
        <v>245</v>
      </c>
      <c r="X4" s="116" t="s">
        <v>209</v>
      </c>
      <c r="Y4" s="116" t="s">
        <v>210</v>
      </c>
      <c r="Z4" s="122" t="s">
        <v>208</v>
      </c>
      <c r="AA4" s="122" t="s">
        <v>244</v>
      </c>
      <c r="AB4" s="116" t="s">
        <v>209</v>
      </c>
      <c r="AC4" s="116" t="s">
        <v>210</v>
      </c>
      <c r="AD4" s="113"/>
      <c r="AE4" s="113"/>
    </row>
    <row r="5" spans="1:31" s="66" customFormat="1" ht="22.5" customHeight="1" x14ac:dyDescent="0.15">
      <c r="A5" s="117"/>
      <c r="B5" s="117"/>
      <c r="C5" s="120"/>
      <c r="D5" s="54"/>
      <c r="E5" s="121"/>
      <c r="F5" s="123"/>
      <c r="G5" s="123"/>
      <c r="H5" s="123"/>
      <c r="I5" s="121"/>
      <c r="J5" s="123"/>
      <c r="K5" s="123"/>
      <c r="L5" s="123"/>
      <c r="M5" s="123"/>
      <c r="N5" s="123"/>
      <c r="O5" s="132"/>
      <c r="P5" s="123"/>
      <c r="Q5" s="99" t="s">
        <v>247</v>
      </c>
      <c r="R5" s="99" t="s">
        <v>211</v>
      </c>
      <c r="S5" s="59" t="s">
        <v>248</v>
      </c>
      <c r="T5" s="123"/>
      <c r="U5" s="60"/>
      <c r="V5" s="123"/>
      <c r="W5" s="123"/>
      <c r="X5" s="130"/>
      <c r="Y5" s="130"/>
      <c r="Z5" s="123"/>
      <c r="AA5" s="123"/>
      <c r="AB5" s="130"/>
      <c r="AC5" s="130"/>
      <c r="AD5" s="113"/>
      <c r="AE5" s="113"/>
    </row>
    <row r="6" spans="1:31" s="67" customFormat="1" ht="13.5" customHeight="1" x14ac:dyDescent="0.15">
      <c r="A6" s="117"/>
      <c r="B6" s="117"/>
      <c r="C6" s="120"/>
      <c r="D6" s="61" t="s">
        <v>212</v>
      </c>
      <c r="E6" s="61" t="s">
        <v>212</v>
      </c>
      <c r="F6" s="62" t="s">
        <v>213</v>
      </c>
      <c r="G6" s="61" t="s">
        <v>212</v>
      </c>
      <c r="H6" s="61" t="s">
        <v>212</v>
      </c>
      <c r="I6" s="61" t="s">
        <v>212</v>
      </c>
      <c r="J6" s="62" t="s">
        <v>213</v>
      </c>
      <c r="K6" s="61" t="s">
        <v>212</v>
      </c>
      <c r="L6" s="62" t="s">
        <v>213</v>
      </c>
      <c r="M6" s="61" t="s">
        <v>212</v>
      </c>
      <c r="N6" s="62" t="s">
        <v>213</v>
      </c>
      <c r="O6" s="61" t="s">
        <v>212</v>
      </c>
      <c r="P6" s="61" t="s">
        <v>212</v>
      </c>
      <c r="Q6" s="61" t="s">
        <v>212</v>
      </c>
      <c r="R6" s="61" t="s">
        <v>212</v>
      </c>
      <c r="S6" s="61" t="s">
        <v>212</v>
      </c>
      <c r="T6" s="62" t="s">
        <v>213</v>
      </c>
      <c r="U6" s="63" t="s">
        <v>212</v>
      </c>
      <c r="V6" s="62"/>
      <c r="W6" s="62"/>
      <c r="X6" s="62"/>
      <c r="Y6" s="64"/>
      <c r="Z6" s="62"/>
      <c r="AA6" s="62"/>
      <c r="AB6" s="62"/>
      <c r="AC6" s="64"/>
      <c r="AD6" s="114"/>
      <c r="AE6" s="114"/>
    </row>
    <row r="7" spans="1:31" ht="13.5" customHeight="1" x14ac:dyDescent="0.15">
      <c r="A7" s="92" t="s">
        <v>30</v>
      </c>
      <c r="B7" s="108" t="s">
        <v>257</v>
      </c>
      <c r="C7" s="92" t="s">
        <v>199</v>
      </c>
      <c r="D7" s="93">
        <f t="shared" ref="D7:D36" si="0">+SUM(E7,+I7)</f>
        <v>1772560</v>
      </c>
      <c r="E7" s="93">
        <f t="shared" ref="E7:E36" si="1">+SUM(G7+H7)</f>
        <v>83131</v>
      </c>
      <c r="F7" s="94">
        <f t="shared" ref="F7:F36" si="2">IF(D7&gt;0,E7/D7*100,"-")</f>
        <v>4.6898835582434444</v>
      </c>
      <c r="G7" s="93">
        <f>SUM(G$8:G$207)</f>
        <v>83131</v>
      </c>
      <c r="H7" s="93">
        <f>SUM(H$8:H$207)</f>
        <v>0</v>
      </c>
      <c r="I7" s="93">
        <f t="shared" ref="I7:I36" si="3">+SUM(K7,+M7,O7+P7)</f>
        <v>1689429</v>
      </c>
      <c r="J7" s="94">
        <f t="shared" ref="J7:J36" si="4">IF(D7&gt;0,I7/D7*100,"-")</f>
        <v>95.310116441756549</v>
      </c>
      <c r="K7" s="93">
        <f>SUM(K$8:K$207)</f>
        <v>978967</v>
      </c>
      <c r="L7" s="94">
        <f t="shared" ref="L7:L36" si="5">IF(D7&gt;0,K7/D7*100,"-")</f>
        <v>55.228990838109851</v>
      </c>
      <c r="M7" s="93">
        <f>SUM(M$8:M$207)</f>
        <v>3672</v>
      </c>
      <c r="N7" s="94">
        <f t="shared" ref="N7:N36" si="6">IF(D7&gt;0,M7/D7*100,"-")</f>
        <v>0.20715800875569798</v>
      </c>
      <c r="O7" s="91">
        <f>SUM(O$8:O$207)</f>
        <v>77402</v>
      </c>
      <c r="P7" s="93">
        <f t="shared" ref="P7:P36" si="7">SUM(Q7:S7)</f>
        <v>629388</v>
      </c>
      <c r="Q7" s="93">
        <f>SUM(Q$8:Q$207)</f>
        <v>147467</v>
      </c>
      <c r="R7" s="93">
        <f>SUM(R$8:R$207)</f>
        <v>479753</v>
      </c>
      <c r="S7" s="93">
        <f>SUM(S$8:S$207)</f>
        <v>2168</v>
      </c>
      <c r="T7" s="94">
        <f t="shared" ref="T7:T36" si="8">IF(D7&gt;0,P7/D7*100,"-")</f>
        <v>35.507288892900661</v>
      </c>
      <c r="U7" s="93">
        <f>SUM(U$8:U$207)</f>
        <v>57018</v>
      </c>
      <c r="V7" s="95">
        <f t="shared" ref="V7:AC7" si="9">COUNTIF(V$8:V$207,"○")</f>
        <v>23</v>
      </c>
      <c r="W7" s="95">
        <f t="shared" si="9"/>
        <v>0</v>
      </c>
      <c r="X7" s="95">
        <f t="shared" si="9"/>
        <v>1</v>
      </c>
      <c r="Y7" s="95">
        <f t="shared" si="9"/>
        <v>5</v>
      </c>
      <c r="Z7" s="95">
        <f t="shared" si="9"/>
        <v>17</v>
      </c>
      <c r="AA7" s="95">
        <f t="shared" si="9"/>
        <v>0</v>
      </c>
      <c r="AB7" s="95">
        <f t="shared" si="9"/>
        <v>1</v>
      </c>
      <c r="AC7" s="95">
        <f t="shared" si="9"/>
        <v>11</v>
      </c>
    </row>
    <row r="8" spans="1:31" ht="13.5" customHeight="1" x14ac:dyDescent="0.15">
      <c r="A8" s="85" t="s">
        <v>30</v>
      </c>
      <c r="B8" s="86" t="s">
        <v>260</v>
      </c>
      <c r="C8" s="85" t="s">
        <v>261</v>
      </c>
      <c r="D8" s="87">
        <f t="shared" si="0"/>
        <v>272881</v>
      </c>
      <c r="E8" s="87">
        <f t="shared" si="1"/>
        <v>8748</v>
      </c>
      <c r="F8" s="106">
        <f t="shared" si="2"/>
        <v>3.205793001344909</v>
      </c>
      <c r="G8" s="87">
        <v>8748</v>
      </c>
      <c r="H8" s="87">
        <v>0</v>
      </c>
      <c r="I8" s="87">
        <f t="shared" si="3"/>
        <v>264133</v>
      </c>
      <c r="J8" s="88">
        <f t="shared" si="4"/>
        <v>96.794206998655099</v>
      </c>
      <c r="K8" s="87">
        <v>147784</v>
      </c>
      <c r="L8" s="88">
        <f t="shared" si="5"/>
        <v>54.156940204704618</v>
      </c>
      <c r="M8" s="87">
        <v>0</v>
      </c>
      <c r="N8" s="88">
        <f t="shared" si="6"/>
        <v>0</v>
      </c>
      <c r="O8" s="87">
        <v>10659</v>
      </c>
      <c r="P8" s="87">
        <f t="shared" si="7"/>
        <v>105690</v>
      </c>
      <c r="Q8" s="87">
        <v>11194</v>
      </c>
      <c r="R8" s="87">
        <v>94496</v>
      </c>
      <c r="S8" s="87">
        <v>0</v>
      </c>
      <c r="T8" s="88">
        <f t="shared" si="8"/>
        <v>38.731168531337836</v>
      </c>
      <c r="U8" s="87">
        <v>9219</v>
      </c>
      <c r="V8" s="85" t="s">
        <v>263</v>
      </c>
      <c r="W8" s="85"/>
      <c r="X8" s="85"/>
      <c r="Y8" s="85"/>
      <c r="Z8" s="85" t="s">
        <v>263</v>
      </c>
      <c r="AA8" s="85"/>
      <c r="AB8" s="85"/>
      <c r="AC8" s="85"/>
      <c r="AD8" s="115" t="s">
        <v>262</v>
      </c>
    </row>
    <row r="9" spans="1:31" ht="13.5" customHeight="1" x14ac:dyDescent="0.15">
      <c r="A9" s="85" t="s">
        <v>30</v>
      </c>
      <c r="B9" s="86" t="s">
        <v>264</v>
      </c>
      <c r="C9" s="85" t="s">
        <v>265</v>
      </c>
      <c r="D9" s="87">
        <f t="shared" si="0"/>
        <v>310113</v>
      </c>
      <c r="E9" s="87">
        <f t="shared" si="1"/>
        <v>7443</v>
      </c>
      <c r="F9" s="106">
        <f t="shared" si="2"/>
        <v>2.400092869373422</v>
      </c>
      <c r="G9" s="87">
        <v>7443</v>
      </c>
      <c r="H9" s="87">
        <v>0</v>
      </c>
      <c r="I9" s="87">
        <f t="shared" si="3"/>
        <v>302670</v>
      </c>
      <c r="J9" s="88">
        <f t="shared" si="4"/>
        <v>97.599907130626576</v>
      </c>
      <c r="K9" s="87">
        <v>237236</v>
      </c>
      <c r="L9" s="88">
        <f t="shared" si="5"/>
        <v>76.499856503919546</v>
      </c>
      <c r="M9" s="87">
        <v>3411</v>
      </c>
      <c r="N9" s="88">
        <f t="shared" si="6"/>
        <v>1.0999216414661752</v>
      </c>
      <c r="O9" s="87">
        <v>5272</v>
      </c>
      <c r="P9" s="87">
        <f t="shared" si="7"/>
        <v>56751</v>
      </c>
      <c r="Q9" s="87">
        <v>22018</v>
      </c>
      <c r="R9" s="87">
        <v>34733</v>
      </c>
      <c r="S9" s="87">
        <v>0</v>
      </c>
      <c r="T9" s="88">
        <f t="shared" si="8"/>
        <v>18.300103510655795</v>
      </c>
      <c r="U9" s="87">
        <v>11164</v>
      </c>
      <c r="V9" s="85" t="s">
        <v>263</v>
      </c>
      <c r="W9" s="85"/>
      <c r="X9" s="85"/>
      <c r="Y9" s="85"/>
      <c r="Z9" s="85"/>
      <c r="AA9" s="85"/>
      <c r="AB9" s="85"/>
      <c r="AC9" s="85" t="s">
        <v>263</v>
      </c>
      <c r="AD9" s="115" t="s">
        <v>262</v>
      </c>
    </row>
    <row r="10" spans="1:31" ht="13.5" customHeight="1" x14ac:dyDescent="0.15">
      <c r="A10" s="85" t="s">
        <v>30</v>
      </c>
      <c r="B10" s="86" t="s">
        <v>266</v>
      </c>
      <c r="C10" s="85" t="s">
        <v>267</v>
      </c>
      <c r="D10" s="87">
        <f t="shared" si="0"/>
        <v>122137</v>
      </c>
      <c r="E10" s="87">
        <f t="shared" si="1"/>
        <v>6587</v>
      </c>
      <c r="F10" s="106">
        <f t="shared" si="2"/>
        <v>5.39312411472363</v>
      </c>
      <c r="G10" s="87">
        <v>6587</v>
      </c>
      <c r="H10" s="87">
        <v>0</v>
      </c>
      <c r="I10" s="87">
        <f t="shared" si="3"/>
        <v>115550</v>
      </c>
      <c r="J10" s="88">
        <f t="shared" si="4"/>
        <v>94.606875885276366</v>
      </c>
      <c r="K10" s="87">
        <v>61134</v>
      </c>
      <c r="L10" s="88">
        <f t="shared" si="5"/>
        <v>50.053628302643752</v>
      </c>
      <c r="M10" s="87">
        <v>0</v>
      </c>
      <c r="N10" s="88">
        <f t="shared" si="6"/>
        <v>0</v>
      </c>
      <c r="O10" s="87">
        <v>0</v>
      </c>
      <c r="P10" s="87">
        <f t="shared" si="7"/>
        <v>54416</v>
      </c>
      <c r="Q10" s="87">
        <v>17724</v>
      </c>
      <c r="R10" s="87">
        <v>36692</v>
      </c>
      <c r="S10" s="87">
        <v>0</v>
      </c>
      <c r="T10" s="88">
        <f t="shared" si="8"/>
        <v>44.553247582632615</v>
      </c>
      <c r="U10" s="87">
        <v>1156</v>
      </c>
      <c r="V10" s="85" t="s">
        <v>263</v>
      </c>
      <c r="W10" s="85"/>
      <c r="X10" s="85"/>
      <c r="Y10" s="85"/>
      <c r="Z10" s="85" t="s">
        <v>263</v>
      </c>
      <c r="AA10" s="85"/>
      <c r="AB10" s="85"/>
      <c r="AC10" s="85"/>
      <c r="AD10" s="115" t="s">
        <v>262</v>
      </c>
    </row>
    <row r="11" spans="1:31" ht="13.5" customHeight="1" x14ac:dyDescent="0.15">
      <c r="A11" s="85" t="s">
        <v>30</v>
      </c>
      <c r="B11" s="86" t="s">
        <v>268</v>
      </c>
      <c r="C11" s="85" t="s">
        <v>269</v>
      </c>
      <c r="D11" s="87">
        <f t="shared" si="0"/>
        <v>159423</v>
      </c>
      <c r="E11" s="87">
        <f t="shared" si="1"/>
        <v>3222</v>
      </c>
      <c r="F11" s="106">
        <f t="shared" si="2"/>
        <v>2.0210383696204435</v>
      </c>
      <c r="G11" s="87">
        <v>3222</v>
      </c>
      <c r="H11" s="87">
        <v>0</v>
      </c>
      <c r="I11" s="87">
        <f t="shared" si="3"/>
        <v>156201</v>
      </c>
      <c r="J11" s="88">
        <f t="shared" si="4"/>
        <v>97.978961630379558</v>
      </c>
      <c r="K11" s="87">
        <v>97392</v>
      </c>
      <c r="L11" s="88">
        <f t="shared" si="5"/>
        <v>61.09030691932783</v>
      </c>
      <c r="M11" s="87">
        <v>0</v>
      </c>
      <c r="N11" s="88">
        <f t="shared" si="6"/>
        <v>0</v>
      </c>
      <c r="O11" s="87">
        <v>964</v>
      </c>
      <c r="P11" s="87">
        <f t="shared" si="7"/>
        <v>57845</v>
      </c>
      <c r="Q11" s="87">
        <v>9842</v>
      </c>
      <c r="R11" s="87">
        <v>48003</v>
      </c>
      <c r="S11" s="87">
        <v>0</v>
      </c>
      <c r="T11" s="88">
        <f t="shared" si="8"/>
        <v>36.283974081531525</v>
      </c>
      <c r="U11" s="87">
        <v>4681</v>
      </c>
      <c r="V11" s="85" t="s">
        <v>263</v>
      </c>
      <c r="W11" s="85"/>
      <c r="X11" s="85"/>
      <c r="Y11" s="85"/>
      <c r="Z11" s="85" t="s">
        <v>263</v>
      </c>
      <c r="AA11" s="85"/>
      <c r="AB11" s="85"/>
      <c r="AC11" s="85"/>
      <c r="AD11" s="115" t="s">
        <v>262</v>
      </c>
    </row>
    <row r="12" spans="1:31" ht="13.5" customHeight="1" x14ac:dyDescent="0.15">
      <c r="A12" s="85" t="s">
        <v>30</v>
      </c>
      <c r="B12" s="86" t="s">
        <v>270</v>
      </c>
      <c r="C12" s="85" t="s">
        <v>271</v>
      </c>
      <c r="D12" s="87">
        <f t="shared" si="0"/>
        <v>139666</v>
      </c>
      <c r="E12" s="87">
        <f t="shared" si="1"/>
        <v>2732</v>
      </c>
      <c r="F12" s="106">
        <f t="shared" si="2"/>
        <v>1.9560952558246101</v>
      </c>
      <c r="G12" s="87">
        <v>2732</v>
      </c>
      <c r="H12" s="87">
        <v>0</v>
      </c>
      <c r="I12" s="87">
        <f t="shared" si="3"/>
        <v>136934</v>
      </c>
      <c r="J12" s="88">
        <f t="shared" si="4"/>
        <v>98.043904744175393</v>
      </c>
      <c r="K12" s="87">
        <v>103564</v>
      </c>
      <c r="L12" s="88">
        <f t="shared" si="5"/>
        <v>74.15118926581988</v>
      </c>
      <c r="M12" s="87">
        <v>0</v>
      </c>
      <c r="N12" s="88">
        <f t="shared" si="6"/>
        <v>0</v>
      </c>
      <c r="O12" s="87">
        <v>1954</v>
      </c>
      <c r="P12" s="87">
        <f t="shared" si="7"/>
        <v>31416</v>
      </c>
      <c r="Q12" s="87">
        <v>9454</v>
      </c>
      <c r="R12" s="87">
        <v>21962</v>
      </c>
      <c r="S12" s="87">
        <v>0</v>
      </c>
      <c r="T12" s="88">
        <f t="shared" si="8"/>
        <v>22.493663454240831</v>
      </c>
      <c r="U12" s="87">
        <v>5004</v>
      </c>
      <c r="V12" s="85" t="s">
        <v>263</v>
      </c>
      <c r="W12" s="85"/>
      <c r="X12" s="85"/>
      <c r="Y12" s="85"/>
      <c r="Z12" s="85" t="s">
        <v>263</v>
      </c>
      <c r="AA12" s="85"/>
      <c r="AB12" s="85"/>
      <c r="AC12" s="85"/>
      <c r="AD12" s="115" t="s">
        <v>262</v>
      </c>
    </row>
    <row r="13" spans="1:31" ht="13.5" customHeight="1" x14ac:dyDescent="0.15">
      <c r="A13" s="85" t="s">
        <v>30</v>
      </c>
      <c r="B13" s="86" t="s">
        <v>272</v>
      </c>
      <c r="C13" s="85" t="s">
        <v>273</v>
      </c>
      <c r="D13" s="87">
        <f t="shared" si="0"/>
        <v>196663</v>
      </c>
      <c r="E13" s="87">
        <f t="shared" si="1"/>
        <v>6983</v>
      </c>
      <c r="F13" s="106">
        <f t="shared" si="2"/>
        <v>3.5507441664166617</v>
      </c>
      <c r="G13" s="87">
        <v>6983</v>
      </c>
      <c r="H13" s="87">
        <v>0</v>
      </c>
      <c r="I13" s="87">
        <f t="shared" si="3"/>
        <v>189680</v>
      </c>
      <c r="J13" s="88">
        <f t="shared" si="4"/>
        <v>96.449255833583337</v>
      </c>
      <c r="K13" s="87">
        <v>106552</v>
      </c>
      <c r="L13" s="88">
        <f t="shared" si="5"/>
        <v>54.179993186313645</v>
      </c>
      <c r="M13" s="87">
        <v>0</v>
      </c>
      <c r="N13" s="88">
        <f t="shared" si="6"/>
        <v>0</v>
      </c>
      <c r="O13" s="87">
        <v>15816</v>
      </c>
      <c r="P13" s="87">
        <f t="shared" si="7"/>
        <v>67312</v>
      </c>
      <c r="Q13" s="87">
        <v>8647</v>
      </c>
      <c r="R13" s="87">
        <v>58665</v>
      </c>
      <c r="S13" s="87">
        <v>0</v>
      </c>
      <c r="T13" s="88">
        <f t="shared" si="8"/>
        <v>34.227078809943912</v>
      </c>
      <c r="U13" s="87">
        <v>9000</v>
      </c>
      <c r="V13" s="85" t="s">
        <v>263</v>
      </c>
      <c r="W13" s="85"/>
      <c r="X13" s="85"/>
      <c r="Y13" s="85"/>
      <c r="Z13" s="85"/>
      <c r="AA13" s="85"/>
      <c r="AB13" s="85"/>
      <c r="AC13" s="85" t="s">
        <v>263</v>
      </c>
      <c r="AD13" s="115" t="s">
        <v>262</v>
      </c>
    </row>
    <row r="14" spans="1:31" ht="13.5" customHeight="1" x14ac:dyDescent="0.15">
      <c r="A14" s="85" t="s">
        <v>30</v>
      </c>
      <c r="B14" s="86" t="s">
        <v>274</v>
      </c>
      <c r="C14" s="85" t="s">
        <v>275</v>
      </c>
      <c r="D14" s="87">
        <f t="shared" si="0"/>
        <v>76352</v>
      </c>
      <c r="E14" s="87">
        <f t="shared" si="1"/>
        <v>2160</v>
      </c>
      <c r="F14" s="106">
        <f t="shared" si="2"/>
        <v>2.8290025146689017</v>
      </c>
      <c r="G14" s="87">
        <v>2160</v>
      </c>
      <c r="H14" s="87">
        <v>0</v>
      </c>
      <c r="I14" s="87">
        <f t="shared" si="3"/>
        <v>74192</v>
      </c>
      <c r="J14" s="88">
        <f t="shared" si="4"/>
        <v>97.1709974853311</v>
      </c>
      <c r="K14" s="87">
        <v>27564</v>
      </c>
      <c r="L14" s="88">
        <f t="shared" si="5"/>
        <v>36.101215423302598</v>
      </c>
      <c r="M14" s="87">
        <v>24</v>
      </c>
      <c r="N14" s="88">
        <f t="shared" si="6"/>
        <v>3.143336127409891E-2</v>
      </c>
      <c r="O14" s="87">
        <v>0</v>
      </c>
      <c r="P14" s="87">
        <f t="shared" si="7"/>
        <v>46604</v>
      </c>
      <c r="Q14" s="87">
        <v>1049</v>
      </c>
      <c r="R14" s="87">
        <v>45555</v>
      </c>
      <c r="S14" s="87">
        <v>0</v>
      </c>
      <c r="T14" s="88">
        <f t="shared" si="8"/>
        <v>61.038348700754398</v>
      </c>
      <c r="U14" s="87">
        <v>1116</v>
      </c>
      <c r="V14" s="85" t="s">
        <v>263</v>
      </c>
      <c r="W14" s="85"/>
      <c r="X14" s="85"/>
      <c r="Y14" s="85"/>
      <c r="Z14" s="85" t="s">
        <v>263</v>
      </c>
      <c r="AA14" s="85"/>
      <c r="AB14" s="85"/>
      <c r="AC14" s="85"/>
      <c r="AD14" s="115" t="s">
        <v>262</v>
      </c>
    </row>
    <row r="15" spans="1:31" ht="13.5" customHeight="1" x14ac:dyDescent="0.15">
      <c r="A15" s="85" t="s">
        <v>30</v>
      </c>
      <c r="B15" s="86" t="s">
        <v>276</v>
      </c>
      <c r="C15" s="85" t="s">
        <v>277</v>
      </c>
      <c r="D15" s="87">
        <f t="shared" si="0"/>
        <v>16429</v>
      </c>
      <c r="E15" s="87">
        <f t="shared" si="1"/>
        <v>3772</v>
      </c>
      <c r="F15" s="106">
        <f t="shared" si="2"/>
        <v>22.959401059102806</v>
      </c>
      <c r="G15" s="87">
        <v>3772</v>
      </c>
      <c r="H15" s="87">
        <v>0</v>
      </c>
      <c r="I15" s="87">
        <f t="shared" si="3"/>
        <v>12657</v>
      </c>
      <c r="J15" s="88">
        <f t="shared" si="4"/>
        <v>77.040598940897198</v>
      </c>
      <c r="K15" s="87">
        <v>0</v>
      </c>
      <c r="L15" s="88">
        <f t="shared" si="5"/>
        <v>0</v>
      </c>
      <c r="M15" s="87">
        <v>0</v>
      </c>
      <c r="N15" s="88">
        <f t="shared" si="6"/>
        <v>0</v>
      </c>
      <c r="O15" s="87">
        <v>0</v>
      </c>
      <c r="P15" s="87">
        <f t="shared" si="7"/>
        <v>12657</v>
      </c>
      <c r="Q15" s="87">
        <v>5064</v>
      </c>
      <c r="R15" s="87">
        <v>7593</v>
      </c>
      <c r="S15" s="87">
        <v>0</v>
      </c>
      <c r="T15" s="88">
        <f t="shared" si="8"/>
        <v>77.040598940897198</v>
      </c>
      <c r="U15" s="87">
        <v>231</v>
      </c>
      <c r="V15" s="85" t="s">
        <v>263</v>
      </c>
      <c r="W15" s="85"/>
      <c r="X15" s="85"/>
      <c r="Y15" s="85"/>
      <c r="Z15" s="85"/>
      <c r="AA15" s="85"/>
      <c r="AB15" s="85"/>
      <c r="AC15" s="85" t="s">
        <v>263</v>
      </c>
      <c r="AD15" s="115" t="s">
        <v>262</v>
      </c>
    </row>
    <row r="16" spans="1:31" ht="13.5" customHeight="1" x14ac:dyDescent="0.15">
      <c r="A16" s="85" t="s">
        <v>30</v>
      </c>
      <c r="B16" s="86" t="s">
        <v>278</v>
      </c>
      <c r="C16" s="85" t="s">
        <v>279</v>
      </c>
      <c r="D16" s="87">
        <f t="shared" si="0"/>
        <v>49292</v>
      </c>
      <c r="E16" s="87">
        <f t="shared" si="1"/>
        <v>5368</v>
      </c>
      <c r="F16" s="106">
        <f t="shared" si="2"/>
        <v>10.890205307149232</v>
      </c>
      <c r="G16" s="87">
        <v>5368</v>
      </c>
      <c r="H16" s="87">
        <v>0</v>
      </c>
      <c r="I16" s="87">
        <f t="shared" si="3"/>
        <v>43924</v>
      </c>
      <c r="J16" s="88">
        <f t="shared" si="4"/>
        <v>89.10979469285077</v>
      </c>
      <c r="K16" s="87">
        <v>30583</v>
      </c>
      <c r="L16" s="88">
        <f t="shared" si="5"/>
        <v>62.044550839892885</v>
      </c>
      <c r="M16" s="87">
        <v>0</v>
      </c>
      <c r="N16" s="88">
        <f t="shared" si="6"/>
        <v>0</v>
      </c>
      <c r="O16" s="87">
        <v>7882</v>
      </c>
      <c r="P16" s="87">
        <f t="shared" si="7"/>
        <v>5459</v>
      </c>
      <c r="Q16" s="87">
        <v>0</v>
      </c>
      <c r="R16" s="87">
        <v>5459</v>
      </c>
      <c r="S16" s="87">
        <v>0</v>
      </c>
      <c r="T16" s="88">
        <f t="shared" si="8"/>
        <v>11.074819443317374</v>
      </c>
      <c r="U16" s="87">
        <v>2257</v>
      </c>
      <c r="V16" s="85" t="s">
        <v>263</v>
      </c>
      <c r="W16" s="85"/>
      <c r="X16" s="85"/>
      <c r="Y16" s="85"/>
      <c r="Z16" s="85" t="s">
        <v>263</v>
      </c>
      <c r="AA16" s="85"/>
      <c r="AB16" s="85"/>
      <c r="AC16" s="85"/>
      <c r="AD16" s="115" t="s">
        <v>262</v>
      </c>
    </row>
    <row r="17" spans="1:30" ht="13.5" customHeight="1" x14ac:dyDescent="0.15">
      <c r="A17" s="85" t="s">
        <v>30</v>
      </c>
      <c r="B17" s="86" t="s">
        <v>280</v>
      </c>
      <c r="C17" s="85" t="s">
        <v>281</v>
      </c>
      <c r="D17" s="87">
        <f t="shared" si="0"/>
        <v>17033</v>
      </c>
      <c r="E17" s="87">
        <f t="shared" si="1"/>
        <v>3128</v>
      </c>
      <c r="F17" s="106">
        <f t="shared" si="2"/>
        <v>18.364351552867962</v>
      </c>
      <c r="G17" s="87">
        <v>3128</v>
      </c>
      <c r="H17" s="87">
        <v>0</v>
      </c>
      <c r="I17" s="87">
        <f t="shared" si="3"/>
        <v>13905</v>
      </c>
      <c r="J17" s="88">
        <f t="shared" si="4"/>
        <v>81.635648447132041</v>
      </c>
      <c r="K17" s="87">
        <v>1177</v>
      </c>
      <c r="L17" s="88">
        <f t="shared" si="5"/>
        <v>6.9101156578406622</v>
      </c>
      <c r="M17" s="87">
        <v>0</v>
      </c>
      <c r="N17" s="88">
        <f t="shared" si="6"/>
        <v>0</v>
      </c>
      <c r="O17" s="87">
        <v>0</v>
      </c>
      <c r="P17" s="87">
        <f t="shared" si="7"/>
        <v>12728</v>
      </c>
      <c r="Q17" s="87">
        <v>6585</v>
      </c>
      <c r="R17" s="87">
        <v>6143</v>
      </c>
      <c r="S17" s="87">
        <v>0</v>
      </c>
      <c r="T17" s="88">
        <f t="shared" si="8"/>
        <v>74.725532789291378</v>
      </c>
      <c r="U17" s="87">
        <v>334</v>
      </c>
      <c r="V17" s="85" t="s">
        <v>263</v>
      </c>
      <c r="W17" s="85"/>
      <c r="X17" s="85"/>
      <c r="Y17" s="85"/>
      <c r="Z17" s="85" t="s">
        <v>263</v>
      </c>
      <c r="AA17" s="85"/>
      <c r="AB17" s="85"/>
      <c r="AC17" s="85"/>
      <c r="AD17" s="115" t="s">
        <v>262</v>
      </c>
    </row>
    <row r="18" spans="1:30" ht="13.5" customHeight="1" x14ac:dyDescent="0.15">
      <c r="A18" s="85" t="s">
        <v>30</v>
      </c>
      <c r="B18" s="86" t="s">
        <v>282</v>
      </c>
      <c r="C18" s="85" t="s">
        <v>283</v>
      </c>
      <c r="D18" s="87">
        <f t="shared" si="0"/>
        <v>15800</v>
      </c>
      <c r="E18" s="87">
        <f t="shared" si="1"/>
        <v>1853</v>
      </c>
      <c r="F18" s="106">
        <f t="shared" si="2"/>
        <v>11.727848101265822</v>
      </c>
      <c r="G18" s="87">
        <v>1853</v>
      </c>
      <c r="H18" s="87">
        <v>0</v>
      </c>
      <c r="I18" s="87">
        <f t="shared" si="3"/>
        <v>13947</v>
      </c>
      <c r="J18" s="88">
        <f t="shared" si="4"/>
        <v>88.27215189873418</v>
      </c>
      <c r="K18" s="87">
        <v>0</v>
      </c>
      <c r="L18" s="88">
        <f t="shared" si="5"/>
        <v>0</v>
      </c>
      <c r="M18" s="87">
        <v>0</v>
      </c>
      <c r="N18" s="88">
        <f t="shared" si="6"/>
        <v>0</v>
      </c>
      <c r="O18" s="87">
        <v>0</v>
      </c>
      <c r="P18" s="87">
        <f t="shared" si="7"/>
        <v>13947</v>
      </c>
      <c r="Q18" s="87">
        <v>6348</v>
      </c>
      <c r="R18" s="87">
        <v>6775</v>
      </c>
      <c r="S18" s="87">
        <v>824</v>
      </c>
      <c r="T18" s="88">
        <f t="shared" si="8"/>
        <v>88.27215189873418</v>
      </c>
      <c r="U18" s="87">
        <v>116</v>
      </c>
      <c r="V18" s="85"/>
      <c r="W18" s="85"/>
      <c r="X18" s="85"/>
      <c r="Y18" s="85" t="s">
        <v>263</v>
      </c>
      <c r="Z18" s="85"/>
      <c r="AA18" s="85"/>
      <c r="AB18" s="85"/>
      <c r="AC18" s="85" t="s">
        <v>263</v>
      </c>
      <c r="AD18" s="115" t="s">
        <v>262</v>
      </c>
    </row>
    <row r="19" spans="1:30" ht="13.5" customHeight="1" x14ac:dyDescent="0.15">
      <c r="A19" s="85" t="s">
        <v>30</v>
      </c>
      <c r="B19" s="86" t="s">
        <v>284</v>
      </c>
      <c r="C19" s="85" t="s">
        <v>285</v>
      </c>
      <c r="D19" s="87">
        <f t="shared" si="0"/>
        <v>44875</v>
      </c>
      <c r="E19" s="87">
        <f t="shared" si="1"/>
        <v>792</v>
      </c>
      <c r="F19" s="106">
        <f t="shared" si="2"/>
        <v>1.7649025069637885</v>
      </c>
      <c r="G19" s="87">
        <v>792</v>
      </c>
      <c r="H19" s="87">
        <v>0</v>
      </c>
      <c r="I19" s="87">
        <f t="shared" si="3"/>
        <v>44083</v>
      </c>
      <c r="J19" s="88">
        <f t="shared" si="4"/>
        <v>98.235097493036221</v>
      </c>
      <c r="K19" s="87">
        <v>39111</v>
      </c>
      <c r="L19" s="88">
        <f t="shared" si="5"/>
        <v>87.155431754874655</v>
      </c>
      <c r="M19" s="87">
        <v>0</v>
      </c>
      <c r="N19" s="88">
        <f t="shared" si="6"/>
        <v>0</v>
      </c>
      <c r="O19" s="87">
        <v>3597</v>
      </c>
      <c r="P19" s="87">
        <f t="shared" si="7"/>
        <v>1375</v>
      </c>
      <c r="Q19" s="87">
        <v>219</v>
      </c>
      <c r="R19" s="87">
        <v>1156</v>
      </c>
      <c r="S19" s="87">
        <v>0</v>
      </c>
      <c r="T19" s="88">
        <f t="shared" si="8"/>
        <v>3.0640668523676879</v>
      </c>
      <c r="U19" s="87">
        <v>2183</v>
      </c>
      <c r="V19" s="85"/>
      <c r="W19" s="85"/>
      <c r="X19" s="85"/>
      <c r="Y19" s="85" t="s">
        <v>263</v>
      </c>
      <c r="Z19" s="85"/>
      <c r="AA19" s="85"/>
      <c r="AB19" s="85"/>
      <c r="AC19" s="85" t="s">
        <v>263</v>
      </c>
      <c r="AD19" s="115" t="s">
        <v>262</v>
      </c>
    </row>
    <row r="20" spans="1:30" ht="13.5" customHeight="1" x14ac:dyDescent="0.15">
      <c r="A20" s="85" t="s">
        <v>30</v>
      </c>
      <c r="B20" s="86" t="s">
        <v>286</v>
      </c>
      <c r="C20" s="85" t="s">
        <v>287</v>
      </c>
      <c r="D20" s="87">
        <f t="shared" si="0"/>
        <v>43933</v>
      </c>
      <c r="E20" s="87">
        <f t="shared" si="1"/>
        <v>4308</v>
      </c>
      <c r="F20" s="106">
        <f t="shared" si="2"/>
        <v>9.8058407119932625</v>
      </c>
      <c r="G20" s="87">
        <v>4308</v>
      </c>
      <c r="H20" s="87">
        <v>0</v>
      </c>
      <c r="I20" s="87">
        <f t="shared" si="3"/>
        <v>39625</v>
      </c>
      <c r="J20" s="88">
        <f t="shared" si="4"/>
        <v>90.19415928800673</v>
      </c>
      <c r="K20" s="87">
        <v>2849</v>
      </c>
      <c r="L20" s="88">
        <f t="shared" si="5"/>
        <v>6.4848746955591468</v>
      </c>
      <c r="M20" s="87">
        <v>0</v>
      </c>
      <c r="N20" s="88">
        <f t="shared" si="6"/>
        <v>0</v>
      </c>
      <c r="O20" s="87">
        <v>1566</v>
      </c>
      <c r="P20" s="87">
        <f t="shared" si="7"/>
        <v>35210</v>
      </c>
      <c r="Q20" s="87">
        <v>15894</v>
      </c>
      <c r="R20" s="87">
        <v>19316</v>
      </c>
      <c r="S20" s="87">
        <v>0</v>
      </c>
      <c r="T20" s="88">
        <f t="shared" si="8"/>
        <v>80.144765893519676</v>
      </c>
      <c r="U20" s="87">
        <v>467</v>
      </c>
      <c r="V20" s="85" t="s">
        <v>263</v>
      </c>
      <c r="W20" s="85"/>
      <c r="X20" s="85"/>
      <c r="Y20" s="85"/>
      <c r="Z20" s="85" t="s">
        <v>263</v>
      </c>
      <c r="AA20" s="85"/>
      <c r="AB20" s="85"/>
      <c r="AC20" s="85"/>
      <c r="AD20" s="115" t="s">
        <v>262</v>
      </c>
    </row>
    <row r="21" spans="1:30" ht="13.5" customHeight="1" x14ac:dyDescent="0.15">
      <c r="A21" s="85" t="s">
        <v>30</v>
      </c>
      <c r="B21" s="86" t="s">
        <v>288</v>
      </c>
      <c r="C21" s="85" t="s">
        <v>289</v>
      </c>
      <c r="D21" s="87">
        <f t="shared" si="0"/>
        <v>87544</v>
      </c>
      <c r="E21" s="87">
        <f t="shared" si="1"/>
        <v>11239</v>
      </c>
      <c r="F21" s="106">
        <f t="shared" si="2"/>
        <v>12.838115690395687</v>
      </c>
      <c r="G21" s="87">
        <v>11239</v>
      </c>
      <c r="H21" s="87">
        <v>0</v>
      </c>
      <c r="I21" s="87">
        <f t="shared" si="3"/>
        <v>76305</v>
      </c>
      <c r="J21" s="88">
        <f t="shared" si="4"/>
        <v>87.161884309604304</v>
      </c>
      <c r="K21" s="87">
        <v>14336</v>
      </c>
      <c r="L21" s="88">
        <f t="shared" si="5"/>
        <v>16.375765329434341</v>
      </c>
      <c r="M21" s="87">
        <v>237</v>
      </c>
      <c r="N21" s="88">
        <f t="shared" si="6"/>
        <v>0.27072100886411404</v>
      </c>
      <c r="O21" s="87">
        <v>13552</v>
      </c>
      <c r="P21" s="87">
        <f t="shared" si="7"/>
        <v>48180</v>
      </c>
      <c r="Q21" s="87">
        <v>8232</v>
      </c>
      <c r="R21" s="87">
        <v>39948</v>
      </c>
      <c r="S21" s="87">
        <v>0</v>
      </c>
      <c r="T21" s="88">
        <f t="shared" si="8"/>
        <v>55.035182308324963</v>
      </c>
      <c r="U21" s="87">
        <v>5639</v>
      </c>
      <c r="V21" s="85" t="s">
        <v>263</v>
      </c>
      <c r="W21" s="85"/>
      <c r="X21" s="85"/>
      <c r="Y21" s="85"/>
      <c r="Z21" s="85"/>
      <c r="AA21" s="85"/>
      <c r="AB21" s="85"/>
      <c r="AC21" s="85" t="s">
        <v>263</v>
      </c>
      <c r="AD21" s="115" t="s">
        <v>262</v>
      </c>
    </row>
    <row r="22" spans="1:30" ht="13.5" customHeight="1" x14ac:dyDescent="0.15">
      <c r="A22" s="85" t="s">
        <v>30</v>
      </c>
      <c r="B22" s="86" t="s">
        <v>290</v>
      </c>
      <c r="C22" s="85" t="s">
        <v>291</v>
      </c>
      <c r="D22" s="87">
        <f t="shared" si="0"/>
        <v>6024</v>
      </c>
      <c r="E22" s="87">
        <f t="shared" si="1"/>
        <v>4</v>
      </c>
      <c r="F22" s="106">
        <f t="shared" si="2"/>
        <v>6.6401062416998669E-2</v>
      </c>
      <c r="G22" s="87">
        <v>4</v>
      </c>
      <c r="H22" s="87">
        <v>0</v>
      </c>
      <c r="I22" s="87">
        <f t="shared" si="3"/>
        <v>6020</v>
      </c>
      <c r="J22" s="88">
        <f t="shared" si="4"/>
        <v>99.933598937583</v>
      </c>
      <c r="K22" s="87">
        <v>3804</v>
      </c>
      <c r="L22" s="88">
        <f t="shared" si="5"/>
        <v>63.147410358565736</v>
      </c>
      <c r="M22" s="87">
        <v>0</v>
      </c>
      <c r="N22" s="88">
        <f t="shared" si="6"/>
        <v>0</v>
      </c>
      <c r="O22" s="87">
        <v>2102</v>
      </c>
      <c r="P22" s="87">
        <f t="shared" si="7"/>
        <v>114</v>
      </c>
      <c r="Q22" s="87">
        <v>39</v>
      </c>
      <c r="R22" s="87">
        <v>2</v>
      </c>
      <c r="S22" s="87">
        <v>73</v>
      </c>
      <c r="T22" s="88">
        <f t="shared" si="8"/>
        <v>1.8924302788844622</v>
      </c>
      <c r="U22" s="87">
        <v>537</v>
      </c>
      <c r="V22" s="85"/>
      <c r="W22" s="85"/>
      <c r="X22" s="85"/>
      <c r="Y22" s="85" t="s">
        <v>263</v>
      </c>
      <c r="Z22" s="85"/>
      <c r="AA22" s="85"/>
      <c r="AB22" s="85"/>
      <c r="AC22" s="85" t="s">
        <v>263</v>
      </c>
      <c r="AD22" s="115" t="s">
        <v>262</v>
      </c>
    </row>
    <row r="23" spans="1:30" ht="13.5" customHeight="1" x14ac:dyDescent="0.15">
      <c r="A23" s="85" t="s">
        <v>30</v>
      </c>
      <c r="B23" s="86" t="s">
        <v>292</v>
      </c>
      <c r="C23" s="85" t="s">
        <v>293</v>
      </c>
      <c r="D23" s="87">
        <f t="shared" si="0"/>
        <v>25898</v>
      </c>
      <c r="E23" s="87">
        <f t="shared" si="1"/>
        <v>201</v>
      </c>
      <c r="F23" s="106">
        <f t="shared" si="2"/>
        <v>0.77612170824001858</v>
      </c>
      <c r="G23" s="87">
        <v>201</v>
      </c>
      <c r="H23" s="87">
        <v>0</v>
      </c>
      <c r="I23" s="87">
        <f t="shared" si="3"/>
        <v>25697</v>
      </c>
      <c r="J23" s="88">
        <f t="shared" si="4"/>
        <v>99.223878291759988</v>
      </c>
      <c r="K23" s="87">
        <v>25467</v>
      </c>
      <c r="L23" s="88">
        <f t="shared" si="5"/>
        <v>98.335778824619652</v>
      </c>
      <c r="M23" s="87">
        <v>0</v>
      </c>
      <c r="N23" s="88">
        <f t="shared" si="6"/>
        <v>0</v>
      </c>
      <c r="O23" s="87">
        <v>0</v>
      </c>
      <c r="P23" s="87">
        <f t="shared" si="7"/>
        <v>230</v>
      </c>
      <c r="Q23" s="87">
        <v>121</v>
      </c>
      <c r="R23" s="87">
        <v>109</v>
      </c>
      <c r="S23" s="87">
        <v>0</v>
      </c>
      <c r="T23" s="88">
        <f t="shared" si="8"/>
        <v>0.88809946714031962</v>
      </c>
      <c r="U23" s="87">
        <v>703</v>
      </c>
      <c r="V23" s="85"/>
      <c r="W23" s="85"/>
      <c r="X23" s="85"/>
      <c r="Y23" s="85" t="s">
        <v>263</v>
      </c>
      <c r="Z23" s="85"/>
      <c r="AA23" s="85"/>
      <c r="AB23" s="85"/>
      <c r="AC23" s="85" t="s">
        <v>263</v>
      </c>
      <c r="AD23" s="115" t="s">
        <v>262</v>
      </c>
    </row>
    <row r="24" spans="1:30" ht="13.5" customHeight="1" x14ac:dyDescent="0.15">
      <c r="A24" s="85" t="s">
        <v>30</v>
      </c>
      <c r="B24" s="86" t="s">
        <v>294</v>
      </c>
      <c r="C24" s="85" t="s">
        <v>295</v>
      </c>
      <c r="D24" s="87">
        <f t="shared" si="0"/>
        <v>41324</v>
      </c>
      <c r="E24" s="87">
        <f t="shared" si="1"/>
        <v>2181</v>
      </c>
      <c r="F24" s="106">
        <f t="shared" si="2"/>
        <v>5.2778046655696453</v>
      </c>
      <c r="G24" s="87">
        <v>2181</v>
      </c>
      <c r="H24" s="87">
        <v>0</v>
      </c>
      <c r="I24" s="87">
        <f t="shared" si="3"/>
        <v>39143</v>
      </c>
      <c r="J24" s="88">
        <f t="shared" si="4"/>
        <v>94.722195334430353</v>
      </c>
      <c r="K24" s="87">
        <v>28026</v>
      </c>
      <c r="L24" s="88">
        <f t="shared" si="5"/>
        <v>67.820152937760142</v>
      </c>
      <c r="M24" s="87">
        <v>0</v>
      </c>
      <c r="N24" s="88">
        <f t="shared" si="6"/>
        <v>0</v>
      </c>
      <c r="O24" s="87">
        <v>3018</v>
      </c>
      <c r="P24" s="87">
        <f t="shared" si="7"/>
        <v>8099</v>
      </c>
      <c r="Q24" s="87">
        <v>1863</v>
      </c>
      <c r="R24" s="87">
        <v>6236</v>
      </c>
      <c r="S24" s="87">
        <v>0</v>
      </c>
      <c r="T24" s="88">
        <f t="shared" si="8"/>
        <v>19.598780369760913</v>
      </c>
      <c r="U24" s="87">
        <v>1109</v>
      </c>
      <c r="V24" s="85" t="s">
        <v>263</v>
      </c>
      <c r="W24" s="85"/>
      <c r="X24" s="85"/>
      <c r="Y24" s="85"/>
      <c r="Z24" s="85" t="s">
        <v>263</v>
      </c>
      <c r="AA24" s="85"/>
      <c r="AB24" s="85"/>
      <c r="AC24" s="85"/>
      <c r="AD24" s="115" t="s">
        <v>262</v>
      </c>
    </row>
    <row r="25" spans="1:30" ht="13.5" customHeight="1" x14ac:dyDescent="0.15">
      <c r="A25" s="85" t="s">
        <v>30</v>
      </c>
      <c r="B25" s="86" t="s">
        <v>296</v>
      </c>
      <c r="C25" s="85" t="s">
        <v>297</v>
      </c>
      <c r="D25" s="87">
        <f t="shared" si="0"/>
        <v>11108</v>
      </c>
      <c r="E25" s="87">
        <f t="shared" si="1"/>
        <v>51</v>
      </c>
      <c r="F25" s="106">
        <f t="shared" si="2"/>
        <v>0.45912855599567881</v>
      </c>
      <c r="G25" s="87">
        <v>51</v>
      </c>
      <c r="H25" s="87">
        <v>0</v>
      </c>
      <c r="I25" s="87">
        <f t="shared" si="3"/>
        <v>11057</v>
      </c>
      <c r="J25" s="88">
        <f t="shared" si="4"/>
        <v>99.540871444004324</v>
      </c>
      <c r="K25" s="87">
        <v>10785</v>
      </c>
      <c r="L25" s="88">
        <f t="shared" si="5"/>
        <v>97.092185812027367</v>
      </c>
      <c r="M25" s="87">
        <v>0</v>
      </c>
      <c r="N25" s="88">
        <f t="shared" si="6"/>
        <v>0</v>
      </c>
      <c r="O25" s="87">
        <v>0</v>
      </c>
      <c r="P25" s="87">
        <f t="shared" si="7"/>
        <v>272</v>
      </c>
      <c r="Q25" s="87">
        <v>204</v>
      </c>
      <c r="R25" s="87">
        <v>68</v>
      </c>
      <c r="S25" s="87">
        <v>0</v>
      </c>
      <c r="T25" s="88">
        <f t="shared" si="8"/>
        <v>2.4486856319769537</v>
      </c>
      <c r="U25" s="87">
        <v>195</v>
      </c>
      <c r="V25" s="85" t="s">
        <v>263</v>
      </c>
      <c r="W25" s="85"/>
      <c r="X25" s="85"/>
      <c r="Y25" s="85"/>
      <c r="Z25" s="85"/>
      <c r="AA25" s="85"/>
      <c r="AB25" s="85"/>
      <c r="AC25" s="85" t="s">
        <v>263</v>
      </c>
      <c r="AD25" s="115" t="s">
        <v>262</v>
      </c>
    </row>
    <row r="26" spans="1:30" ht="13.5" customHeight="1" x14ac:dyDescent="0.15">
      <c r="A26" s="85" t="s">
        <v>30</v>
      </c>
      <c r="B26" s="86" t="s">
        <v>298</v>
      </c>
      <c r="C26" s="85" t="s">
        <v>299</v>
      </c>
      <c r="D26" s="87">
        <f t="shared" si="0"/>
        <v>15545</v>
      </c>
      <c r="E26" s="87">
        <f t="shared" si="1"/>
        <v>113</v>
      </c>
      <c r="F26" s="106">
        <f t="shared" si="2"/>
        <v>0.72692183981987779</v>
      </c>
      <c r="G26" s="87">
        <v>113</v>
      </c>
      <c r="H26" s="87">
        <v>0</v>
      </c>
      <c r="I26" s="87">
        <f t="shared" si="3"/>
        <v>15432</v>
      </c>
      <c r="J26" s="88">
        <f t="shared" si="4"/>
        <v>99.27307816018012</v>
      </c>
      <c r="K26" s="87">
        <v>14969</v>
      </c>
      <c r="L26" s="88">
        <f t="shared" si="5"/>
        <v>96.294628497909301</v>
      </c>
      <c r="M26" s="87">
        <v>0</v>
      </c>
      <c r="N26" s="88">
        <f t="shared" si="6"/>
        <v>0</v>
      </c>
      <c r="O26" s="87">
        <v>0</v>
      </c>
      <c r="P26" s="87">
        <f t="shared" si="7"/>
        <v>463</v>
      </c>
      <c r="Q26" s="87">
        <v>372</v>
      </c>
      <c r="R26" s="87">
        <v>51</v>
      </c>
      <c r="S26" s="87">
        <v>40</v>
      </c>
      <c r="T26" s="88">
        <f t="shared" si="8"/>
        <v>2.978449662270827</v>
      </c>
      <c r="U26" s="87">
        <v>585</v>
      </c>
      <c r="V26" s="85" t="s">
        <v>263</v>
      </c>
      <c r="W26" s="85"/>
      <c r="X26" s="85"/>
      <c r="Y26" s="85"/>
      <c r="Z26" s="85"/>
      <c r="AA26" s="85"/>
      <c r="AB26" s="85"/>
      <c r="AC26" s="85" t="s">
        <v>263</v>
      </c>
      <c r="AD26" s="115" t="s">
        <v>262</v>
      </c>
    </row>
    <row r="27" spans="1:30" ht="13.5" customHeight="1" x14ac:dyDescent="0.15">
      <c r="A27" s="85" t="s">
        <v>30</v>
      </c>
      <c r="B27" s="86" t="s">
        <v>300</v>
      </c>
      <c r="C27" s="85" t="s">
        <v>301</v>
      </c>
      <c r="D27" s="87">
        <f t="shared" si="0"/>
        <v>14048</v>
      </c>
      <c r="E27" s="87">
        <f t="shared" si="1"/>
        <v>414</v>
      </c>
      <c r="F27" s="106">
        <f t="shared" si="2"/>
        <v>2.9470387243735763</v>
      </c>
      <c r="G27" s="87">
        <v>414</v>
      </c>
      <c r="H27" s="87">
        <v>0</v>
      </c>
      <c r="I27" s="87">
        <f t="shared" si="3"/>
        <v>13634</v>
      </c>
      <c r="J27" s="88">
        <f t="shared" si="4"/>
        <v>97.05296127562643</v>
      </c>
      <c r="K27" s="87">
        <v>5672</v>
      </c>
      <c r="L27" s="88">
        <f t="shared" si="5"/>
        <v>40.375854214123009</v>
      </c>
      <c r="M27" s="87">
        <v>0</v>
      </c>
      <c r="N27" s="88">
        <f t="shared" si="6"/>
        <v>0</v>
      </c>
      <c r="O27" s="87">
        <v>2397</v>
      </c>
      <c r="P27" s="87">
        <f t="shared" si="7"/>
        <v>5565</v>
      </c>
      <c r="Q27" s="87">
        <v>813</v>
      </c>
      <c r="R27" s="87">
        <v>4752</v>
      </c>
      <c r="S27" s="87">
        <v>0</v>
      </c>
      <c r="T27" s="88">
        <f t="shared" si="8"/>
        <v>39.614179954441916</v>
      </c>
      <c r="U27" s="87">
        <v>167</v>
      </c>
      <c r="V27" s="85" t="s">
        <v>263</v>
      </c>
      <c r="W27" s="85"/>
      <c r="X27" s="85"/>
      <c r="Y27" s="85"/>
      <c r="Z27" s="85" t="s">
        <v>263</v>
      </c>
      <c r="AA27" s="85"/>
      <c r="AB27" s="85"/>
      <c r="AC27" s="85"/>
      <c r="AD27" s="115" t="s">
        <v>262</v>
      </c>
    </row>
    <row r="28" spans="1:30" ht="13.5" customHeight="1" x14ac:dyDescent="0.15">
      <c r="A28" s="85" t="s">
        <v>30</v>
      </c>
      <c r="B28" s="86" t="s">
        <v>302</v>
      </c>
      <c r="C28" s="85" t="s">
        <v>303</v>
      </c>
      <c r="D28" s="87">
        <f t="shared" si="0"/>
        <v>22924</v>
      </c>
      <c r="E28" s="87">
        <f t="shared" si="1"/>
        <v>716</v>
      </c>
      <c r="F28" s="106">
        <f t="shared" si="2"/>
        <v>3.1233641598324899</v>
      </c>
      <c r="G28" s="87">
        <v>716</v>
      </c>
      <c r="H28" s="87">
        <v>0</v>
      </c>
      <c r="I28" s="87">
        <f t="shared" si="3"/>
        <v>22208</v>
      </c>
      <c r="J28" s="88">
        <f t="shared" si="4"/>
        <v>96.876635840167509</v>
      </c>
      <c r="K28" s="87">
        <v>4335</v>
      </c>
      <c r="L28" s="88">
        <f t="shared" si="5"/>
        <v>18.910312336415984</v>
      </c>
      <c r="M28" s="87">
        <v>0</v>
      </c>
      <c r="N28" s="88">
        <f t="shared" si="6"/>
        <v>0</v>
      </c>
      <c r="O28" s="87">
        <v>3437</v>
      </c>
      <c r="P28" s="87">
        <f t="shared" si="7"/>
        <v>14436</v>
      </c>
      <c r="Q28" s="87">
        <v>5190</v>
      </c>
      <c r="R28" s="87">
        <v>9246</v>
      </c>
      <c r="S28" s="87">
        <v>0</v>
      </c>
      <c r="T28" s="88">
        <f t="shared" si="8"/>
        <v>62.973303088466238</v>
      </c>
      <c r="U28" s="87">
        <v>240</v>
      </c>
      <c r="V28" s="85" t="s">
        <v>263</v>
      </c>
      <c r="W28" s="85"/>
      <c r="X28" s="85"/>
      <c r="Y28" s="85"/>
      <c r="Z28" s="85" t="s">
        <v>263</v>
      </c>
      <c r="AA28" s="85"/>
      <c r="AB28" s="85"/>
      <c r="AC28" s="85"/>
      <c r="AD28" s="115" t="s">
        <v>262</v>
      </c>
    </row>
    <row r="29" spans="1:30" ht="13.5" customHeight="1" x14ac:dyDescent="0.15">
      <c r="A29" s="85" t="s">
        <v>30</v>
      </c>
      <c r="B29" s="86" t="s">
        <v>304</v>
      </c>
      <c r="C29" s="85" t="s">
        <v>305</v>
      </c>
      <c r="D29" s="87">
        <f t="shared" si="0"/>
        <v>8621</v>
      </c>
      <c r="E29" s="87">
        <f t="shared" si="1"/>
        <v>1205</v>
      </c>
      <c r="F29" s="106">
        <f t="shared" si="2"/>
        <v>13.977496810114836</v>
      </c>
      <c r="G29" s="87">
        <v>1205</v>
      </c>
      <c r="H29" s="87">
        <v>0</v>
      </c>
      <c r="I29" s="87">
        <f t="shared" si="3"/>
        <v>7416</v>
      </c>
      <c r="J29" s="88">
        <f t="shared" si="4"/>
        <v>86.022503189885171</v>
      </c>
      <c r="K29" s="87">
        <v>1282</v>
      </c>
      <c r="L29" s="88">
        <f t="shared" si="5"/>
        <v>14.870664656072382</v>
      </c>
      <c r="M29" s="87">
        <v>0</v>
      </c>
      <c r="N29" s="88">
        <f t="shared" si="6"/>
        <v>0</v>
      </c>
      <c r="O29" s="87">
        <v>0</v>
      </c>
      <c r="P29" s="87">
        <f t="shared" si="7"/>
        <v>6134</v>
      </c>
      <c r="Q29" s="87">
        <v>1652</v>
      </c>
      <c r="R29" s="87">
        <v>4482</v>
      </c>
      <c r="S29" s="87">
        <v>0</v>
      </c>
      <c r="T29" s="88">
        <f t="shared" si="8"/>
        <v>71.151838533812779</v>
      </c>
      <c r="U29" s="87">
        <v>101</v>
      </c>
      <c r="V29" s="85"/>
      <c r="W29" s="85"/>
      <c r="X29" s="85" t="s">
        <v>263</v>
      </c>
      <c r="Y29" s="85"/>
      <c r="Z29" s="85"/>
      <c r="AA29" s="85"/>
      <c r="AB29" s="85" t="s">
        <v>263</v>
      </c>
      <c r="AC29" s="85"/>
      <c r="AD29" s="115" t="s">
        <v>262</v>
      </c>
    </row>
    <row r="30" spans="1:30" ht="13.5" customHeight="1" x14ac:dyDescent="0.15">
      <c r="A30" s="85" t="s">
        <v>30</v>
      </c>
      <c r="B30" s="86" t="s">
        <v>306</v>
      </c>
      <c r="C30" s="85" t="s">
        <v>307</v>
      </c>
      <c r="D30" s="87">
        <f t="shared" si="0"/>
        <v>15225</v>
      </c>
      <c r="E30" s="87">
        <f t="shared" si="1"/>
        <v>294</v>
      </c>
      <c r="F30" s="106">
        <f t="shared" si="2"/>
        <v>1.9310344827586208</v>
      </c>
      <c r="G30" s="87">
        <v>294</v>
      </c>
      <c r="H30" s="87">
        <v>0</v>
      </c>
      <c r="I30" s="87">
        <f t="shared" si="3"/>
        <v>14931</v>
      </c>
      <c r="J30" s="88">
        <f t="shared" si="4"/>
        <v>98.068965517241381</v>
      </c>
      <c r="K30" s="87">
        <v>10852</v>
      </c>
      <c r="L30" s="88">
        <f t="shared" si="5"/>
        <v>71.277504105090316</v>
      </c>
      <c r="M30" s="87">
        <v>0</v>
      </c>
      <c r="N30" s="88">
        <f t="shared" si="6"/>
        <v>0</v>
      </c>
      <c r="O30" s="87">
        <v>1239</v>
      </c>
      <c r="P30" s="87">
        <f t="shared" si="7"/>
        <v>2840</v>
      </c>
      <c r="Q30" s="87">
        <v>593</v>
      </c>
      <c r="R30" s="87">
        <v>2247</v>
      </c>
      <c r="S30" s="87">
        <v>0</v>
      </c>
      <c r="T30" s="88">
        <f t="shared" si="8"/>
        <v>18.653530377668311</v>
      </c>
      <c r="U30" s="87">
        <v>126</v>
      </c>
      <c r="V30" s="85"/>
      <c r="W30" s="85"/>
      <c r="X30" s="85"/>
      <c r="Y30" s="85" t="s">
        <v>263</v>
      </c>
      <c r="Z30" s="85"/>
      <c r="AA30" s="85"/>
      <c r="AB30" s="85"/>
      <c r="AC30" s="85" t="s">
        <v>263</v>
      </c>
      <c r="AD30" s="115" t="s">
        <v>262</v>
      </c>
    </row>
    <row r="31" spans="1:30" ht="13.5" customHeight="1" x14ac:dyDescent="0.15">
      <c r="A31" s="85" t="s">
        <v>30</v>
      </c>
      <c r="B31" s="86" t="s">
        <v>308</v>
      </c>
      <c r="C31" s="85" t="s">
        <v>309</v>
      </c>
      <c r="D31" s="87">
        <f t="shared" si="0"/>
        <v>7824</v>
      </c>
      <c r="E31" s="87">
        <f t="shared" si="1"/>
        <v>2086</v>
      </c>
      <c r="F31" s="106">
        <f t="shared" si="2"/>
        <v>26.661554192229037</v>
      </c>
      <c r="G31" s="87">
        <v>2086</v>
      </c>
      <c r="H31" s="87">
        <v>0</v>
      </c>
      <c r="I31" s="87">
        <f t="shared" si="3"/>
        <v>5738</v>
      </c>
      <c r="J31" s="88">
        <f t="shared" si="4"/>
        <v>73.338445807770952</v>
      </c>
      <c r="K31" s="87">
        <v>0</v>
      </c>
      <c r="L31" s="88">
        <f t="shared" si="5"/>
        <v>0</v>
      </c>
      <c r="M31" s="87">
        <v>0</v>
      </c>
      <c r="N31" s="88">
        <f t="shared" si="6"/>
        <v>0</v>
      </c>
      <c r="O31" s="87">
        <v>0</v>
      </c>
      <c r="P31" s="87">
        <f t="shared" si="7"/>
        <v>5738</v>
      </c>
      <c r="Q31" s="87">
        <v>0</v>
      </c>
      <c r="R31" s="87">
        <v>4507</v>
      </c>
      <c r="S31" s="87">
        <v>1231</v>
      </c>
      <c r="T31" s="88">
        <f t="shared" si="8"/>
        <v>73.338445807770952</v>
      </c>
      <c r="U31" s="87">
        <v>51</v>
      </c>
      <c r="V31" s="85" t="s">
        <v>263</v>
      </c>
      <c r="W31" s="85"/>
      <c r="X31" s="85"/>
      <c r="Y31" s="85"/>
      <c r="Z31" s="85" t="s">
        <v>263</v>
      </c>
      <c r="AA31" s="85"/>
      <c r="AB31" s="85"/>
      <c r="AC31" s="85"/>
      <c r="AD31" s="115" t="s">
        <v>262</v>
      </c>
    </row>
    <row r="32" spans="1:30" ht="13.5" customHeight="1" x14ac:dyDescent="0.15">
      <c r="A32" s="85" t="s">
        <v>30</v>
      </c>
      <c r="B32" s="86" t="s">
        <v>310</v>
      </c>
      <c r="C32" s="85" t="s">
        <v>311</v>
      </c>
      <c r="D32" s="87">
        <f t="shared" si="0"/>
        <v>7533</v>
      </c>
      <c r="E32" s="87">
        <f t="shared" si="1"/>
        <v>1725</v>
      </c>
      <c r="F32" s="106">
        <f t="shared" si="2"/>
        <v>22.899243329350856</v>
      </c>
      <c r="G32" s="87">
        <v>1725</v>
      </c>
      <c r="H32" s="87">
        <v>0</v>
      </c>
      <c r="I32" s="87">
        <f t="shared" si="3"/>
        <v>5808</v>
      </c>
      <c r="J32" s="88">
        <f t="shared" si="4"/>
        <v>77.100756670649133</v>
      </c>
      <c r="K32" s="87">
        <v>0</v>
      </c>
      <c r="L32" s="88">
        <f t="shared" si="5"/>
        <v>0</v>
      </c>
      <c r="M32" s="87">
        <v>0</v>
      </c>
      <c r="N32" s="88">
        <f t="shared" si="6"/>
        <v>0</v>
      </c>
      <c r="O32" s="87">
        <v>0</v>
      </c>
      <c r="P32" s="87">
        <f t="shared" si="7"/>
        <v>5808</v>
      </c>
      <c r="Q32" s="87">
        <v>1815</v>
      </c>
      <c r="R32" s="87">
        <v>3993</v>
      </c>
      <c r="S32" s="87">
        <v>0</v>
      </c>
      <c r="T32" s="88">
        <f t="shared" si="8"/>
        <v>77.100756670649133</v>
      </c>
      <c r="U32" s="87">
        <v>90</v>
      </c>
      <c r="V32" s="85" t="s">
        <v>263</v>
      </c>
      <c r="W32" s="85"/>
      <c r="X32" s="85"/>
      <c r="Y32" s="85"/>
      <c r="Z32" s="85" t="s">
        <v>263</v>
      </c>
      <c r="AA32" s="85"/>
      <c r="AB32" s="85"/>
      <c r="AC32" s="85"/>
      <c r="AD32" s="115" t="s">
        <v>262</v>
      </c>
    </row>
    <row r="33" spans="1:30" ht="13.5" customHeight="1" x14ac:dyDescent="0.15">
      <c r="A33" s="85" t="s">
        <v>30</v>
      </c>
      <c r="B33" s="86" t="s">
        <v>312</v>
      </c>
      <c r="C33" s="85" t="s">
        <v>313</v>
      </c>
      <c r="D33" s="87">
        <f t="shared" si="0"/>
        <v>11330</v>
      </c>
      <c r="E33" s="87">
        <f t="shared" si="1"/>
        <v>2153</v>
      </c>
      <c r="F33" s="106">
        <f t="shared" si="2"/>
        <v>19.002647837599294</v>
      </c>
      <c r="G33" s="87">
        <v>2153</v>
      </c>
      <c r="H33" s="87">
        <v>0</v>
      </c>
      <c r="I33" s="87">
        <f t="shared" si="3"/>
        <v>9177</v>
      </c>
      <c r="J33" s="88">
        <f t="shared" si="4"/>
        <v>80.997352162400702</v>
      </c>
      <c r="K33" s="87">
        <v>2478</v>
      </c>
      <c r="L33" s="88">
        <f t="shared" si="5"/>
        <v>21.871138570167698</v>
      </c>
      <c r="M33" s="87">
        <v>0</v>
      </c>
      <c r="N33" s="88">
        <f t="shared" si="6"/>
        <v>0</v>
      </c>
      <c r="O33" s="87">
        <v>3947</v>
      </c>
      <c r="P33" s="87">
        <f t="shared" si="7"/>
        <v>2752</v>
      </c>
      <c r="Q33" s="87">
        <v>1117</v>
      </c>
      <c r="R33" s="87">
        <v>1635</v>
      </c>
      <c r="S33" s="87">
        <v>0</v>
      </c>
      <c r="T33" s="88">
        <f t="shared" si="8"/>
        <v>24.289496910856133</v>
      </c>
      <c r="U33" s="87">
        <v>79</v>
      </c>
      <c r="V33" s="85" t="s">
        <v>263</v>
      </c>
      <c r="W33" s="85"/>
      <c r="X33" s="85"/>
      <c r="Y33" s="85"/>
      <c r="Z33" s="85" t="s">
        <v>263</v>
      </c>
      <c r="AA33" s="85"/>
      <c r="AB33" s="85"/>
      <c r="AC33" s="85"/>
      <c r="AD33" s="115" t="s">
        <v>262</v>
      </c>
    </row>
    <row r="34" spans="1:30" ht="13.5" customHeight="1" x14ac:dyDescent="0.15">
      <c r="A34" s="85" t="s">
        <v>30</v>
      </c>
      <c r="B34" s="86" t="s">
        <v>314</v>
      </c>
      <c r="C34" s="85" t="s">
        <v>315</v>
      </c>
      <c r="D34" s="87">
        <f t="shared" si="0"/>
        <v>14534</v>
      </c>
      <c r="E34" s="87">
        <f t="shared" si="1"/>
        <v>2300</v>
      </c>
      <c r="F34" s="106">
        <f t="shared" si="2"/>
        <v>15.824962157699188</v>
      </c>
      <c r="G34" s="87">
        <v>2300</v>
      </c>
      <c r="H34" s="87">
        <v>0</v>
      </c>
      <c r="I34" s="87">
        <f t="shared" si="3"/>
        <v>12234</v>
      </c>
      <c r="J34" s="88">
        <f t="shared" si="4"/>
        <v>84.17503784230081</v>
      </c>
      <c r="K34" s="87">
        <v>0</v>
      </c>
      <c r="L34" s="88">
        <f t="shared" si="5"/>
        <v>0</v>
      </c>
      <c r="M34" s="87">
        <v>0</v>
      </c>
      <c r="N34" s="88">
        <f t="shared" si="6"/>
        <v>0</v>
      </c>
      <c r="O34" s="87">
        <v>0</v>
      </c>
      <c r="P34" s="87">
        <f t="shared" si="7"/>
        <v>12234</v>
      </c>
      <c r="Q34" s="87">
        <v>5757</v>
      </c>
      <c r="R34" s="87">
        <v>6477</v>
      </c>
      <c r="S34" s="87">
        <v>0</v>
      </c>
      <c r="T34" s="88">
        <f t="shared" si="8"/>
        <v>84.17503784230081</v>
      </c>
      <c r="U34" s="87">
        <v>324</v>
      </c>
      <c r="V34" s="85" t="s">
        <v>263</v>
      </c>
      <c r="W34" s="85"/>
      <c r="X34" s="85"/>
      <c r="Y34" s="85"/>
      <c r="Z34" s="85" t="s">
        <v>263</v>
      </c>
      <c r="AA34" s="85"/>
      <c r="AB34" s="85"/>
      <c r="AC34" s="85"/>
      <c r="AD34" s="115" t="s">
        <v>262</v>
      </c>
    </row>
    <row r="35" spans="1:30" ht="13.5" customHeight="1" x14ac:dyDescent="0.15">
      <c r="A35" s="85" t="s">
        <v>30</v>
      </c>
      <c r="B35" s="86" t="s">
        <v>316</v>
      </c>
      <c r="C35" s="85" t="s">
        <v>317</v>
      </c>
      <c r="D35" s="87">
        <f t="shared" si="0"/>
        <v>8022</v>
      </c>
      <c r="E35" s="87">
        <f t="shared" si="1"/>
        <v>1175</v>
      </c>
      <c r="F35" s="106">
        <f t="shared" si="2"/>
        <v>14.647220144602343</v>
      </c>
      <c r="G35" s="87">
        <v>1175</v>
      </c>
      <c r="H35" s="87">
        <v>0</v>
      </c>
      <c r="I35" s="87">
        <f t="shared" si="3"/>
        <v>6847</v>
      </c>
      <c r="J35" s="88">
        <f t="shared" si="4"/>
        <v>85.352779855397657</v>
      </c>
      <c r="K35" s="87">
        <v>2015</v>
      </c>
      <c r="L35" s="88">
        <f t="shared" si="5"/>
        <v>25.118424333084015</v>
      </c>
      <c r="M35" s="87">
        <v>0</v>
      </c>
      <c r="N35" s="88">
        <f t="shared" si="6"/>
        <v>0</v>
      </c>
      <c r="O35" s="87">
        <v>0</v>
      </c>
      <c r="P35" s="87">
        <f t="shared" si="7"/>
        <v>4832</v>
      </c>
      <c r="Q35" s="87">
        <v>1944</v>
      </c>
      <c r="R35" s="87">
        <v>2888</v>
      </c>
      <c r="S35" s="87">
        <v>0</v>
      </c>
      <c r="T35" s="88">
        <f t="shared" si="8"/>
        <v>60.234355522313642</v>
      </c>
      <c r="U35" s="87">
        <v>49</v>
      </c>
      <c r="V35" s="85" t="s">
        <v>263</v>
      </c>
      <c r="W35" s="85"/>
      <c r="X35" s="85"/>
      <c r="Y35" s="85"/>
      <c r="Z35" s="85" t="s">
        <v>263</v>
      </c>
      <c r="AA35" s="85"/>
      <c r="AB35" s="85"/>
      <c r="AC35" s="85"/>
      <c r="AD35" s="115" t="s">
        <v>262</v>
      </c>
    </row>
    <row r="36" spans="1:30" ht="13.5" customHeight="1" x14ac:dyDescent="0.15">
      <c r="A36" s="85" t="s">
        <v>30</v>
      </c>
      <c r="B36" s="86" t="s">
        <v>318</v>
      </c>
      <c r="C36" s="85" t="s">
        <v>319</v>
      </c>
      <c r="D36" s="87">
        <f t="shared" si="0"/>
        <v>10459</v>
      </c>
      <c r="E36" s="87">
        <f t="shared" si="1"/>
        <v>178</v>
      </c>
      <c r="F36" s="106">
        <f t="shared" si="2"/>
        <v>1.7018835452720145</v>
      </c>
      <c r="G36" s="87">
        <v>178</v>
      </c>
      <c r="H36" s="87">
        <v>0</v>
      </c>
      <c r="I36" s="87">
        <f t="shared" si="3"/>
        <v>10281</v>
      </c>
      <c r="J36" s="88">
        <f t="shared" si="4"/>
        <v>98.298116454727989</v>
      </c>
      <c r="K36" s="87">
        <v>0</v>
      </c>
      <c r="L36" s="88">
        <f t="shared" si="5"/>
        <v>0</v>
      </c>
      <c r="M36" s="87">
        <v>0</v>
      </c>
      <c r="N36" s="88">
        <f t="shared" si="6"/>
        <v>0</v>
      </c>
      <c r="O36" s="87">
        <v>0</v>
      </c>
      <c r="P36" s="87">
        <f t="shared" si="7"/>
        <v>10281</v>
      </c>
      <c r="Q36" s="87">
        <v>3717</v>
      </c>
      <c r="R36" s="87">
        <v>6564</v>
      </c>
      <c r="S36" s="87">
        <v>0</v>
      </c>
      <c r="T36" s="88">
        <f t="shared" si="8"/>
        <v>98.298116454727989</v>
      </c>
      <c r="U36" s="87">
        <v>95</v>
      </c>
      <c r="V36" s="85" t="s">
        <v>263</v>
      </c>
      <c r="W36" s="85"/>
      <c r="X36" s="85"/>
      <c r="Y36" s="85"/>
      <c r="Z36" s="85" t="s">
        <v>263</v>
      </c>
      <c r="AA36" s="85"/>
      <c r="AB36" s="85"/>
      <c r="AC36" s="85"/>
      <c r="AD36" s="115" t="s">
        <v>262</v>
      </c>
    </row>
    <row r="37" spans="1:30" ht="13.5" customHeight="1" x14ac:dyDescent="0.15">
      <c r="A37" s="85"/>
      <c r="B37" s="86"/>
      <c r="C37" s="85"/>
      <c r="D37" s="87"/>
      <c r="E37" s="87"/>
      <c r="F37" s="106"/>
      <c r="G37" s="87"/>
      <c r="H37" s="87"/>
      <c r="I37" s="87"/>
      <c r="J37" s="88"/>
      <c r="K37" s="87"/>
      <c r="L37" s="88"/>
      <c r="M37" s="87"/>
      <c r="N37" s="88"/>
      <c r="O37" s="87"/>
      <c r="P37" s="87"/>
      <c r="Q37" s="87"/>
      <c r="R37" s="87"/>
      <c r="S37" s="87"/>
      <c r="T37" s="88"/>
      <c r="U37" s="87"/>
      <c r="V37" s="85"/>
      <c r="W37" s="85"/>
      <c r="X37" s="85"/>
      <c r="Y37" s="85"/>
      <c r="Z37" s="85"/>
      <c r="AA37" s="85"/>
      <c r="AB37" s="85"/>
      <c r="AC37" s="85"/>
    </row>
    <row r="38" spans="1:30" ht="13.5" customHeight="1" x14ac:dyDescent="0.15">
      <c r="A38" s="85"/>
      <c r="B38" s="86"/>
      <c r="C38" s="85"/>
      <c r="D38" s="87"/>
      <c r="E38" s="87"/>
      <c r="F38" s="106"/>
      <c r="G38" s="87"/>
      <c r="H38" s="87"/>
      <c r="I38" s="87"/>
      <c r="J38" s="88"/>
      <c r="K38" s="87"/>
      <c r="L38" s="88"/>
      <c r="M38" s="87"/>
      <c r="N38" s="88"/>
      <c r="O38" s="87"/>
      <c r="P38" s="87"/>
      <c r="Q38" s="87"/>
      <c r="R38" s="87"/>
      <c r="S38" s="87"/>
      <c r="T38" s="88"/>
      <c r="U38" s="87"/>
      <c r="V38" s="85"/>
      <c r="W38" s="85"/>
      <c r="X38" s="85"/>
      <c r="Y38" s="85"/>
      <c r="Z38" s="85"/>
      <c r="AA38" s="85"/>
      <c r="AB38" s="85"/>
      <c r="AC38" s="85"/>
    </row>
    <row r="39" spans="1:30" ht="13.5" customHeight="1" x14ac:dyDescent="0.15">
      <c r="A39" s="85"/>
      <c r="B39" s="86"/>
      <c r="C39" s="85"/>
      <c r="D39" s="87"/>
      <c r="E39" s="87"/>
      <c r="F39" s="106"/>
      <c r="G39" s="87"/>
      <c r="H39" s="87"/>
      <c r="I39" s="87"/>
      <c r="J39" s="88"/>
      <c r="K39" s="87"/>
      <c r="L39" s="88"/>
      <c r="M39" s="87"/>
      <c r="N39" s="88"/>
      <c r="O39" s="87"/>
      <c r="P39" s="87"/>
      <c r="Q39" s="87"/>
      <c r="R39" s="87"/>
      <c r="S39" s="87"/>
      <c r="T39" s="88"/>
      <c r="U39" s="87"/>
      <c r="V39" s="85"/>
      <c r="W39" s="85"/>
      <c r="X39" s="85"/>
      <c r="Y39" s="85"/>
      <c r="Z39" s="85"/>
      <c r="AA39" s="85"/>
      <c r="AB39" s="85"/>
      <c r="AC39" s="85"/>
    </row>
    <row r="40" spans="1:30" ht="13.5" customHeight="1" x14ac:dyDescent="0.15">
      <c r="A40" s="85"/>
      <c r="B40" s="86"/>
      <c r="C40" s="85"/>
      <c r="D40" s="87"/>
      <c r="E40" s="87"/>
      <c r="F40" s="106"/>
      <c r="G40" s="87"/>
      <c r="H40" s="87"/>
      <c r="I40" s="87"/>
      <c r="J40" s="88"/>
      <c r="K40" s="87"/>
      <c r="L40" s="88"/>
      <c r="M40" s="87"/>
      <c r="N40" s="88"/>
      <c r="O40" s="87"/>
      <c r="P40" s="87"/>
      <c r="Q40" s="87"/>
      <c r="R40" s="87"/>
      <c r="S40" s="87"/>
      <c r="T40" s="88"/>
      <c r="U40" s="87"/>
      <c r="V40" s="85"/>
      <c r="W40" s="85"/>
      <c r="X40" s="85"/>
      <c r="Y40" s="85"/>
      <c r="Z40" s="85"/>
      <c r="AA40" s="85"/>
      <c r="AB40" s="85"/>
      <c r="AC40" s="85"/>
    </row>
    <row r="41" spans="1:30" ht="13.5" customHeight="1" x14ac:dyDescent="0.15">
      <c r="A41" s="85"/>
      <c r="B41" s="86"/>
      <c r="C41" s="85"/>
      <c r="D41" s="87"/>
      <c r="E41" s="87"/>
      <c r="F41" s="106"/>
      <c r="G41" s="87"/>
      <c r="H41" s="87"/>
      <c r="I41" s="87"/>
      <c r="J41" s="88"/>
      <c r="K41" s="87"/>
      <c r="L41" s="88"/>
      <c r="M41" s="87"/>
      <c r="N41" s="88"/>
      <c r="O41" s="87"/>
      <c r="P41" s="87"/>
      <c r="Q41" s="87"/>
      <c r="R41" s="87"/>
      <c r="S41" s="87"/>
      <c r="T41" s="88"/>
      <c r="U41" s="87"/>
      <c r="V41" s="85"/>
      <c r="W41" s="85"/>
      <c r="X41" s="85"/>
      <c r="Y41" s="85"/>
      <c r="Z41" s="85"/>
      <c r="AA41" s="85"/>
      <c r="AB41" s="85"/>
      <c r="AC41" s="85"/>
    </row>
    <row r="42" spans="1:30" ht="13.5" customHeight="1" x14ac:dyDescent="0.15">
      <c r="A42" s="85"/>
      <c r="B42" s="86"/>
      <c r="C42" s="85"/>
      <c r="D42" s="87"/>
      <c r="E42" s="87"/>
      <c r="F42" s="106"/>
      <c r="G42" s="87"/>
      <c r="H42" s="87"/>
      <c r="I42" s="87"/>
      <c r="J42" s="88"/>
      <c r="K42" s="87"/>
      <c r="L42" s="88"/>
      <c r="M42" s="87"/>
      <c r="N42" s="88"/>
      <c r="O42" s="87"/>
      <c r="P42" s="87"/>
      <c r="Q42" s="87"/>
      <c r="R42" s="87"/>
      <c r="S42" s="87"/>
      <c r="T42" s="88"/>
      <c r="U42" s="87"/>
      <c r="V42" s="85"/>
      <c r="W42" s="85"/>
      <c r="X42" s="85"/>
      <c r="Y42" s="85"/>
      <c r="Z42" s="85"/>
      <c r="AA42" s="85"/>
      <c r="AB42" s="85"/>
      <c r="AC42" s="85"/>
    </row>
    <row r="43" spans="1:30" ht="13.5" customHeight="1" x14ac:dyDescent="0.15">
      <c r="A43" s="85"/>
      <c r="B43" s="86"/>
      <c r="C43" s="85"/>
      <c r="D43" s="87"/>
      <c r="E43" s="87"/>
      <c r="F43" s="106"/>
      <c r="G43" s="87"/>
      <c r="H43" s="87"/>
      <c r="I43" s="87"/>
      <c r="J43" s="88"/>
      <c r="K43" s="87"/>
      <c r="L43" s="88"/>
      <c r="M43" s="87"/>
      <c r="N43" s="88"/>
      <c r="O43" s="87"/>
      <c r="P43" s="87"/>
      <c r="Q43" s="87"/>
      <c r="R43" s="87"/>
      <c r="S43" s="87"/>
      <c r="T43" s="88"/>
      <c r="U43" s="87"/>
      <c r="V43" s="85"/>
      <c r="W43" s="85"/>
      <c r="X43" s="85"/>
      <c r="Y43" s="85"/>
      <c r="Z43" s="85"/>
      <c r="AA43" s="85"/>
      <c r="AB43" s="85"/>
      <c r="AC43" s="85"/>
    </row>
    <row r="44" spans="1:30" ht="13.5" customHeight="1" x14ac:dyDescent="0.15">
      <c r="A44" s="85"/>
      <c r="B44" s="86"/>
      <c r="C44" s="85"/>
      <c r="D44" s="87"/>
      <c r="E44" s="87"/>
      <c r="F44" s="106"/>
      <c r="G44" s="87"/>
      <c r="H44" s="87"/>
      <c r="I44" s="87"/>
      <c r="J44" s="88"/>
      <c r="K44" s="87"/>
      <c r="L44" s="88"/>
      <c r="M44" s="87"/>
      <c r="N44" s="88"/>
      <c r="O44" s="87"/>
      <c r="P44" s="87"/>
      <c r="Q44" s="87"/>
      <c r="R44" s="87"/>
      <c r="S44" s="87"/>
      <c r="T44" s="88"/>
      <c r="U44" s="87"/>
      <c r="V44" s="85"/>
      <c r="W44" s="85"/>
      <c r="X44" s="85"/>
      <c r="Y44" s="85"/>
      <c r="Z44" s="85"/>
      <c r="AA44" s="85"/>
      <c r="AB44" s="85"/>
      <c r="AC44" s="85"/>
    </row>
    <row r="45" spans="1:30" ht="13.5" customHeight="1" x14ac:dyDescent="0.15">
      <c r="A45" s="85"/>
      <c r="B45" s="86"/>
      <c r="C45" s="85"/>
      <c r="D45" s="87"/>
      <c r="E45" s="87"/>
      <c r="F45" s="106"/>
      <c r="G45" s="87"/>
      <c r="H45" s="87"/>
      <c r="I45" s="87"/>
      <c r="J45" s="88"/>
      <c r="K45" s="87"/>
      <c r="L45" s="88"/>
      <c r="M45" s="87"/>
      <c r="N45" s="88"/>
      <c r="O45" s="87"/>
      <c r="P45" s="87"/>
      <c r="Q45" s="87"/>
      <c r="R45" s="87"/>
      <c r="S45" s="87"/>
      <c r="T45" s="88"/>
      <c r="U45" s="87"/>
      <c r="V45" s="85"/>
      <c r="W45" s="85"/>
      <c r="X45" s="85"/>
      <c r="Y45" s="85"/>
      <c r="Z45" s="85"/>
      <c r="AA45" s="85"/>
      <c r="AB45" s="85"/>
      <c r="AC45" s="85"/>
    </row>
    <row r="46" spans="1:30" ht="13.5" customHeight="1" x14ac:dyDescent="0.15">
      <c r="A46" s="85"/>
      <c r="B46" s="86"/>
      <c r="C46" s="85"/>
      <c r="D46" s="87"/>
      <c r="E46" s="87"/>
      <c r="F46" s="106"/>
      <c r="G46" s="87"/>
      <c r="H46" s="87"/>
      <c r="I46" s="87"/>
      <c r="J46" s="88"/>
      <c r="K46" s="87"/>
      <c r="L46" s="88"/>
      <c r="M46" s="87"/>
      <c r="N46" s="88"/>
      <c r="O46" s="87"/>
      <c r="P46" s="87"/>
      <c r="Q46" s="87"/>
      <c r="R46" s="87"/>
      <c r="S46" s="87"/>
      <c r="T46" s="88"/>
      <c r="U46" s="87"/>
      <c r="V46" s="85"/>
      <c r="W46" s="85"/>
      <c r="X46" s="85"/>
      <c r="Y46" s="85"/>
      <c r="Z46" s="85"/>
      <c r="AA46" s="85"/>
      <c r="AB46" s="85"/>
      <c r="AC46" s="85"/>
    </row>
    <row r="47" spans="1:30" ht="13.5" customHeight="1" x14ac:dyDescent="0.15">
      <c r="A47" s="85"/>
      <c r="B47" s="86"/>
      <c r="C47" s="85"/>
      <c r="D47" s="87"/>
      <c r="E47" s="87"/>
      <c r="F47" s="106"/>
      <c r="G47" s="87"/>
      <c r="H47" s="87"/>
      <c r="I47" s="87"/>
      <c r="J47" s="88"/>
      <c r="K47" s="87"/>
      <c r="L47" s="88"/>
      <c r="M47" s="87"/>
      <c r="N47" s="88"/>
      <c r="O47" s="87"/>
      <c r="P47" s="87"/>
      <c r="Q47" s="87"/>
      <c r="R47" s="87"/>
      <c r="S47" s="87"/>
      <c r="T47" s="88"/>
      <c r="U47" s="87"/>
      <c r="V47" s="85"/>
      <c r="W47" s="85"/>
      <c r="X47" s="85"/>
      <c r="Y47" s="85"/>
      <c r="Z47" s="85"/>
      <c r="AA47" s="85"/>
      <c r="AB47" s="85"/>
      <c r="AC47" s="85"/>
    </row>
    <row r="48" spans="1:30" ht="13.5" customHeight="1" x14ac:dyDescent="0.15">
      <c r="A48" s="85"/>
      <c r="B48" s="86"/>
      <c r="C48" s="85"/>
      <c r="D48" s="87"/>
      <c r="E48" s="87"/>
      <c r="F48" s="106"/>
      <c r="G48" s="87"/>
      <c r="H48" s="87"/>
      <c r="I48" s="87"/>
      <c r="J48" s="88"/>
      <c r="K48" s="87"/>
      <c r="L48" s="88"/>
      <c r="M48" s="87"/>
      <c r="N48" s="88"/>
      <c r="O48" s="87"/>
      <c r="P48" s="87"/>
      <c r="Q48" s="87"/>
      <c r="R48" s="87"/>
      <c r="S48" s="87"/>
      <c r="T48" s="88"/>
      <c r="U48" s="87"/>
      <c r="V48" s="85"/>
      <c r="W48" s="85"/>
      <c r="X48" s="85"/>
      <c r="Y48" s="85"/>
      <c r="Z48" s="85"/>
      <c r="AA48" s="85"/>
      <c r="AB48" s="85"/>
      <c r="AC48" s="85"/>
    </row>
    <row r="49" spans="1:29" ht="13.5" customHeight="1" x14ac:dyDescent="0.15">
      <c r="A49" s="85"/>
      <c r="B49" s="86"/>
      <c r="C49" s="85"/>
      <c r="D49" s="87"/>
      <c r="E49" s="87"/>
      <c r="F49" s="106"/>
      <c r="G49" s="87"/>
      <c r="H49" s="87"/>
      <c r="I49" s="87"/>
      <c r="J49" s="88"/>
      <c r="K49" s="87"/>
      <c r="L49" s="88"/>
      <c r="M49" s="87"/>
      <c r="N49" s="88"/>
      <c r="O49" s="87"/>
      <c r="P49" s="87"/>
      <c r="Q49" s="87"/>
      <c r="R49" s="87"/>
      <c r="S49" s="87"/>
      <c r="T49" s="88"/>
      <c r="U49" s="87"/>
      <c r="V49" s="85"/>
      <c r="W49" s="85"/>
      <c r="X49" s="85"/>
      <c r="Y49" s="85"/>
      <c r="Z49" s="85"/>
      <c r="AA49" s="85"/>
      <c r="AB49" s="85"/>
      <c r="AC49" s="85"/>
    </row>
    <row r="50" spans="1:29" ht="13.5" customHeight="1" x14ac:dyDescent="0.15">
      <c r="A50" s="85"/>
      <c r="B50" s="86"/>
      <c r="C50" s="85"/>
      <c r="D50" s="87"/>
      <c r="E50" s="87"/>
      <c r="F50" s="106"/>
      <c r="G50" s="87"/>
      <c r="H50" s="87"/>
      <c r="I50" s="87"/>
      <c r="J50" s="88"/>
      <c r="K50" s="87"/>
      <c r="L50" s="88"/>
      <c r="M50" s="87"/>
      <c r="N50" s="88"/>
      <c r="O50" s="87"/>
      <c r="P50" s="87"/>
      <c r="Q50" s="87"/>
      <c r="R50" s="87"/>
      <c r="S50" s="87"/>
      <c r="T50" s="88"/>
      <c r="U50" s="87"/>
      <c r="V50" s="85"/>
      <c r="W50" s="85"/>
      <c r="X50" s="85"/>
      <c r="Y50" s="85"/>
      <c r="Z50" s="85"/>
      <c r="AA50" s="85"/>
      <c r="AB50" s="85"/>
      <c r="AC50" s="85"/>
    </row>
    <row r="51" spans="1:29" ht="13.5" customHeight="1" x14ac:dyDescent="0.15">
      <c r="A51" s="85"/>
      <c r="B51" s="86"/>
      <c r="C51" s="85"/>
      <c r="D51" s="87"/>
      <c r="E51" s="87"/>
      <c r="F51" s="106"/>
      <c r="G51" s="87"/>
      <c r="H51" s="87"/>
      <c r="I51" s="87"/>
      <c r="J51" s="88"/>
      <c r="K51" s="87"/>
      <c r="L51" s="88"/>
      <c r="M51" s="87"/>
      <c r="N51" s="88"/>
      <c r="O51" s="87"/>
      <c r="P51" s="87"/>
      <c r="Q51" s="87"/>
      <c r="R51" s="87"/>
      <c r="S51" s="87"/>
      <c r="T51" s="88"/>
      <c r="U51" s="87"/>
      <c r="V51" s="85"/>
      <c r="W51" s="85"/>
      <c r="X51" s="85"/>
      <c r="Y51" s="85"/>
      <c r="Z51" s="85"/>
      <c r="AA51" s="85"/>
      <c r="AB51" s="85"/>
      <c r="AC51" s="85"/>
    </row>
    <row r="52" spans="1:29" ht="13.5" customHeight="1" x14ac:dyDescent="0.15">
      <c r="A52" s="85"/>
      <c r="B52" s="86"/>
      <c r="C52" s="85"/>
      <c r="D52" s="87"/>
      <c r="E52" s="87"/>
      <c r="F52" s="106"/>
      <c r="G52" s="87"/>
      <c r="H52" s="87"/>
      <c r="I52" s="87"/>
      <c r="J52" s="88"/>
      <c r="K52" s="87"/>
      <c r="L52" s="88"/>
      <c r="M52" s="87"/>
      <c r="N52" s="88"/>
      <c r="O52" s="87"/>
      <c r="P52" s="87"/>
      <c r="Q52" s="87"/>
      <c r="R52" s="87"/>
      <c r="S52" s="87"/>
      <c r="T52" s="88"/>
      <c r="U52" s="87"/>
      <c r="V52" s="85"/>
      <c r="W52" s="85"/>
      <c r="X52" s="85"/>
      <c r="Y52" s="85"/>
      <c r="Z52" s="85"/>
      <c r="AA52" s="85"/>
      <c r="AB52" s="85"/>
      <c r="AC52" s="85"/>
    </row>
    <row r="53" spans="1:29" ht="13.5" customHeight="1" x14ac:dyDescent="0.15">
      <c r="A53" s="85"/>
      <c r="B53" s="86"/>
      <c r="C53" s="85"/>
      <c r="D53" s="87"/>
      <c r="E53" s="87"/>
      <c r="F53" s="106"/>
      <c r="G53" s="87"/>
      <c r="H53" s="87"/>
      <c r="I53" s="87"/>
      <c r="J53" s="88"/>
      <c r="K53" s="87"/>
      <c r="L53" s="88"/>
      <c r="M53" s="87"/>
      <c r="N53" s="88"/>
      <c r="O53" s="87"/>
      <c r="P53" s="87"/>
      <c r="Q53" s="87"/>
      <c r="R53" s="87"/>
      <c r="S53" s="87"/>
      <c r="T53" s="88"/>
      <c r="U53" s="87"/>
      <c r="V53" s="85"/>
      <c r="W53" s="85"/>
      <c r="X53" s="85"/>
      <c r="Y53" s="85"/>
      <c r="Z53" s="85"/>
      <c r="AA53" s="85"/>
      <c r="AB53" s="85"/>
      <c r="AC53" s="85"/>
    </row>
    <row r="54" spans="1:29" ht="13.5" customHeight="1" x14ac:dyDescent="0.15">
      <c r="A54" s="85"/>
      <c r="B54" s="86"/>
      <c r="C54" s="85"/>
      <c r="D54" s="87"/>
      <c r="E54" s="87"/>
      <c r="F54" s="106"/>
      <c r="G54" s="87"/>
      <c r="H54" s="87"/>
      <c r="I54" s="87"/>
      <c r="J54" s="88"/>
      <c r="K54" s="87"/>
      <c r="L54" s="88"/>
      <c r="M54" s="87"/>
      <c r="N54" s="88"/>
      <c r="O54" s="87"/>
      <c r="P54" s="87"/>
      <c r="Q54" s="87"/>
      <c r="R54" s="87"/>
      <c r="S54" s="87"/>
      <c r="T54" s="88"/>
      <c r="U54" s="87"/>
      <c r="V54" s="85"/>
      <c r="W54" s="85"/>
      <c r="X54" s="85"/>
      <c r="Y54" s="85"/>
      <c r="Z54" s="85"/>
      <c r="AA54" s="85"/>
      <c r="AB54" s="85"/>
      <c r="AC54" s="85"/>
    </row>
    <row r="55" spans="1:29" ht="13.5" customHeight="1" x14ac:dyDescent="0.15">
      <c r="A55" s="85"/>
      <c r="B55" s="86"/>
      <c r="C55" s="85"/>
      <c r="D55" s="87"/>
      <c r="E55" s="87"/>
      <c r="F55" s="106"/>
      <c r="G55" s="87"/>
      <c r="H55" s="87"/>
      <c r="I55" s="87"/>
      <c r="J55" s="88"/>
      <c r="K55" s="87"/>
      <c r="L55" s="88"/>
      <c r="M55" s="87"/>
      <c r="N55" s="88"/>
      <c r="O55" s="87"/>
      <c r="P55" s="87"/>
      <c r="Q55" s="87"/>
      <c r="R55" s="87"/>
      <c r="S55" s="87"/>
      <c r="T55" s="88"/>
      <c r="U55" s="87"/>
      <c r="V55" s="85"/>
      <c r="W55" s="85"/>
      <c r="X55" s="85"/>
      <c r="Y55" s="85"/>
      <c r="Z55" s="85"/>
      <c r="AA55" s="85"/>
      <c r="AB55" s="85"/>
      <c r="AC55" s="85"/>
    </row>
    <row r="56" spans="1:29" ht="13.5" customHeight="1" x14ac:dyDescent="0.15">
      <c r="A56" s="85"/>
      <c r="B56" s="86"/>
      <c r="C56" s="85"/>
      <c r="D56" s="87"/>
      <c r="E56" s="87"/>
      <c r="F56" s="106"/>
      <c r="G56" s="87"/>
      <c r="H56" s="87"/>
      <c r="I56" s="87"/>
      <c r="J56" s="88"/>
      <c r="K56" s="87"/>
      <c r="L56" s="88"/>
      <c r="M56" s="87"/>
      <c r="N56" s="88"/>
      <c r="O56" s="87"/>
      <c r="P56" s="87"/>
      <c r="Q56" s="87"/>
      <c r="R56" s="87"/>
      <c r="S56" s="87"/>
      <c r="T56" s="88"/>
      <c r="U56" s="87"/>
      <c r="V56" s="85"/>
      <c r="W56" s="85"/>
      <c r="X56" s="85"/>
      <c r="Y56" s="85"/>
      <c r="Z56" s="85"/>
      <c r="AA56" s="85"/>
      <c r="AB56" s="85"/>
      <c r="AC56" s="85"/>
    </row>
    <row r="57" spans="1:29" ht="13.5" customHeight="1" x14ac:dyDescent="0.15">
      <c r="A57" s="85"/>
      <c r="B57" s="86"/>
      <c r="C57" s="85"/>
      <c r="D57" s="87"/>
      <c r="E57" s="87"/>
      <c r="F57" s="106"/>
      <c r="G57" s="87"/>
      <c r="H57" s="87"/>
      <c r="I57" s="87"/>
      <c r="J57" s="88"/>
      <c r="K57" s="87"/>
      <c r="L57" s="88"/>
      <c r="M57" s="87"/>
      <c r="N57" s="88"/>
      <c r="O57" s="87"/>
      <c r="P57" s="87"/>
      <c r="Q57" s="87"/>
      <c r="R57" s="87"/>
      <c r="S57" s="87"/>
      <c r="T57" s="88"/>
      <c r="U57" s="87"/>
      <c r="V57" s="85"/>
      <c r="W57" s="85"/>
      <c r="X57" s="85"/>
      <c r="Y57" s="85"/>
      <c r="Z57" s="85"/>
      <c r="AA57" s="85"/>
      <c r="AB57" s="85"/>
      <c r="AC57" s="85"/>
    </row>
    <row r="58" spans="1:29" ht="13.5" customHeight="1" x14ac:dyDescent="0.15">
      <c r="A58" s="85"/>
      <c r="B58" s="86"/>
      <c r="C58" s="85"/>
      <c r="D58" s="87"/>
      <c r="E58" s="87"/>
      <c r="F58" s="106"/>
      <c r="G58" s="87"/>
      <c r="H58" s="87"/>
      <c r="I58" s="87"/>
      <c r="J58" s="88"/>
      <c r="K58" s="87"/>
      <c r="L58" s="88"/>
      <c r="M58" s="87"/>
      <c r="N58" s="88"/>
      <c r="O58" s="87"/>
      <c r="P58" s="87"/>
      <c r="Q58" s="87"/>
      <c r="R58" s="87"/>
      <c r="S58" s="87"/>
      <c r="T58" s="88"/>
      <c r="U58" s="87"/>
      <c r="V58" s="85"/>
      <c r="W58" s="85"/>
      <c r="X58" s="85"/>
      <c r="Y58" s="85"/>
      <c r="Z58" s="85"/>
      <c r="AA58" s="85"/>
      <c r="AB58" s="85"/>
      <c r="AC58" s="85"/>
    </row>
    <row r="59" spans="1:29" ht="13.5" customHeight="1" x14ac:dyDescent="0.15">
      <c r="A59" s="85"/>
      <c r="B59" s="86"/>
      <c r="C59" s="85"/>
      <c r="D59" s="87"/>
      <c r="E59" s="87"/>
      <c r="F59" s="106"/>
      <c r="G59" s="87"/>
      <c r="H59" s="87"/>
      <c r="I59" s="87"/>
      <c r="J59" s="88"/>
      <c r="K59" s="87"/>
      <c r="L59" s="88"/>
      <c r="M59" s="87"/>
      <c r="N59" s="88"/>
      <c r="O59" s="87"/>
      <c r="P59" s="87"/>
      <c r="Q59" s="87"/>
      <c r="R59" s="87"/>
      <c r="S59" s="87"/>
      <c r="T59" s="88"/>
      <c r="U59" s="87"/>
      <c r="V59" s="85"/>
      <c r="W59" s="85"/>
      <c r="X59" s="85"/>
      <c r="Y59" s="85"/>
      <c r="Z59" s="85"/>
      <c r="AA59" s="85"/>
      <c r="AB59" s="85"/>
      <c r="AC59" s="85"/>
    </row>
    <row r="60" spans="1:29" ht="13.5" customHeight="1" x14ac:dyDescent="0.15">
      <c r="A60" s="85"/>
      <c r="B60" s="86"/>
      <c r="C60" s="85"/>
      <c r="D60" s="87"/>
      <c r="E60" s="87"/>
      <c r="F60" s="106"/>
      <c r="G60" s="87"/>
      <c r="H60" s="87"/>
      <c r="I60" s="87"/>
      <c r="J60" s="88"/>
      <c r="K60" s="87"/>
      <c r="L60" s="88"/>
      <c r="M60" s="87"/>
      <c r="N60" s="88"/>
      <c r="O60" s="87"/>
      <c r="P60" s="87"/>
      <c r="Q60" s="87"/>
      <c r="R60" s="87"/>
      <c r="S60" s="87"/>
      <c r="T60" s="88"/>
      <c r="U60" s="87"/>
      <c r="V60" s="85"/>
      <c r="W60" s="85"/>
      <c r="X60" s="85"/>
      <c r="Y60" s="85"/>
      <c r="Z60" s="85"/>
      <c r="AA60" s="85"/>
      <c r="AB60" s="85"/>
      <c r="AC60" s="85"/>
    </row>
    <row r="61" spans="1:29" ht="13.5" customHeight="1" x14ac:dyDescent="0.15">
      <c r="A61" s="85"/>
      <c r="B61" s="86"/>
      <c r="C61" s="85"/>
      <c r="D61" s="87"/>
      <c r="E61" s="87"/>
      <c r="F61" s="106"/>
      <c r="G61" s="87"/>
      <c r="H61" s="87"/>
      <c r="I61" s="87"/>
      <c r="J61" s="88"/>
      <c r="K61" s="87"/>
      <c r="L61" s="88"/>
      <c r="M61" s="87"/>
      <c r="N61" s="88"/>
      <c r="O61" s="87"/>
      <c r="P61" s="87"/>
      <c r="Q61" s="87"/>
      <c r="R61" s="87"/>
      <c r="S61" s="87"/>
      <c r="T61" s="88"/>
      <c r="U61" s="87"/>
      <c r="V61" s="85"/>
      <c r="W61" s="85"/>
      <c r="X61" s="85"/>
      <c r="Y61" s="85"/>
      <c r="Z61" s="85"/>
      <c r="AA61" s="85"/>
      <c r="AB61" s="85"/>
      <c r="AC61" s="85"/>
    </row>
    <row r="62" spans="1:29" ht="13.5" customHeight="1" x14ac:dyDescent="0.15">
      <c r="A62" s="85"/>
      <c r="B62" s="86"/>
      <c r="C62" s="85"/>
      <c r="D62" s="87"/>
      <c r="E62" s="87"/>
      <c r="F62" s="106"/>
      <c r="G62" s="87"/>
      <c r="H62" s="87"/>
      <c r="I62" s="87"/>
      <c r="J62" s="88"/>
      <c r="K62" s="87"/>
      <c r="L62" s="88"/>
      <c r="M62" s="87"/>
      <c r="N62" s="88"/>
      <c r="O62" s="87"/>
      <c r="P62" s="87"/>
      <c r="Q62" s="87"/>
      <c r="R62" s="87"/>
      <c r="S62" s="87"/>
      <c r="T62" s="88"/>
      <c r="U62" s="87"/>
      <c r="V62" s="85"/>
      <c r="W62" s="85"/>
      <c r="X62" s="85"/>
      <c r="Y62" s="85"/>
      <c r="Z62" s="85"/>
      <c r="AA62" s="85"/>
      <c r="AB62" s="85"/>
      <c r="AC62" s="85"/>
    </row>
    <row r="63" spans="1:29" ht="13.5" customHeight="1" x14ac:dyDescent="0.15">
      <c r="A63" s="85"/>
      <c r="B63" s="86"/>
      <c r="C63" s="85"/>
      <c r="D63" s="87"/>
      <c r="E63" s="87"/>
      <c r="F63" s="106"/>
      <c r="G63" s="87"/>
      <c r="H63" s="87"/>
      <c r="I63" s="87"/>
      <c r="J63" s="88"/>
      <c r="K63" s="87"/>
      <c r="L63" s="88"/>
      <c r="M63" s="87"/>
      <c r="N63" s="88"/>
      <c r="O63" s="87"/>
      <c r="P63" s="87"/>
      <c r="Q63" s="87"/>
      <c r="R63" s="87"/>
      <c r="S63" s="87"/>
      <c r="T63" s="88"/>
      <c r="U63" s="87"/>
      <c r="V63" s="85"/>
      <c r="W63" s="85"/>
      <c r="X63" s="85"/>
      <c r="Y63" s="85"/>
      <c r="Z63" s="85"/>
      <c r="AA63" s="85"/>
      <c r="AB63" s="85"/>
      <c r="AC63" s="85"/>
    </row>
    <row r="64" spans="1:29" ht="13.5" customHeight="1" x14ac:dyDescent="0.15">
      <c r="A64" s="85"/>
      <c r="B64" s="86"/>
      <c r="C64" s="85"/>
      <c r="D64" s="87"/>
      <c r="E64" s="87"/>
      <c r="F64" s="106"/>
      <c r="G64" s="87"/>
      <c r="H64" s="87"/>
      <c r="I64" s="87"/>
      <c r="J64" s="88"/>
      <c r="K64" s="87"/>
      <c r="L64" s="88"/>
      <c r="M64" s="87"/>
      <c r="N64" s="88"/>
      <c r="O64" s="87"/>
      <c r="P64" s="87"/>
      <c r="Q64" s="87"/>
      <c r="R64" s="87"/>
      <c r="S64" s="87"/>
      <c r="T64" s="88"/>
      <c r="U64" s="87"/>
      <c r="V64" s="85"/>
      <c r="W64" s="85"/>
      <c r="X64" s="85"/>
      <c r="Y64" s="85"/>
      <c r="Z64" s="85"/>
      <c r="AA64" s="85"/>
      <c r="AB64" s="85"/>
      <c r="AC64" s="85"/>
    </row>
    <row r="65" spans="1:29" ht="13.5" customHeight="1" x14ac:dyDescent="0.15">
      <c r="A65" s="85"/>
      <c r="B65" s="86"/>
      <c r="C65" s="85"/>
      <c r="D65" s="87"/>
      <c r="E65" s="87"/>
      <c r="F65" s="106"/>
      <c r="G65" s="87"/>
      <c r="H65" s="87"/>
      <c r="I65" s="87"/>
      <c r="J65" s="88"/>
      <c r="K65" s="87"/>
      <c r="L65" s="88"/>
      <c r="M65" s="87"/>
      <c r="N65" s="88"/>
      <c r="O65" s="87"/>
      <c r="P65" s="87"/>
      <c r="Q65" s="87"/>
      <c r="R65" s="87"/>
      <c r="S65" s="87"/>
      <c r="T65" s="88"/>
      <c r="U65" s="87"/>
      <c r="V65" s="85"/>
      <c r="W65" s="85"/>
      <c r="X65" s="85"/>
      <c r="Y65" s="85"/>
      <c r="Z65" s="85"/>
      <c r="AA65" s="85"/>
      <c r="AB65" s="85"/>
      <c r="AC65" s="85"/>
    </row>
    <row r="66" spans="1:29" ht="13.5" customHeight="1" x14ac:dyDescent="0.15">
      <c r="A66" s="85"/>
      <c r="B66" s="86"/>
      <c r="C66" s="85"/>
      <c r="D66" s="87"/>
      <c r="E66" s="87"/>
      <c r="F66" s="106"/>
      <c r="G66" s="87"/>
      <c r="H66" s="87"/>
      <c r="I66" s="87"/>
      <c r="J66" s="88"/>
      <c r="K66" s="87"/>
      <c r="L66" s="88"/>
      <c r="M66" s="87"/>
      <c r="N66" s="88"/>
      <c r="O66" s="87"/>
      <c r="P66" s="87"/>
      <c r="Q66" s="87"/>
      <c r="R66" s="87"/>
      <c r="S66" s="87"/>
      <c r="T66" s="88"/>
      <c r="U66" s="87"/>
      <c r="V66" s="85"/>
      <c r="W66" s="85"/>
      <c r="X66" s="85"/>
      <c r="Y66" s="85"/>
      <c r="Z66" s="85"/>
      <c r="AA66" s="85"/>
      <c r="AB66" s="85"/>
      <c r="AC66" s="85"/>
    </row>
    <row r="67" spans="1:29" ht="13.5" customHeight="1" x14ac:dyDescent="0.15">
      <c r="A67" s="85"/>
      <c r="B67" s="86"/>
      <c r="C67" s="85"/>
      <c r="D67" s="87"/>
      <c r="E67" s="87"/>
      <c r="F67" s="106"/>
      <c r="G67" s="87"/>
      <c r="H67" s="87"/>
      <c r="I67" s="87"/>
      <c r="J67" s="88"/>
      <c r="K67" s="87"/>
      <c r="L67" s="88"/>
      <c r="M67" s="87"/>
      <c r="N67" s="88"/>
      <c r="O67" s="87"/>
      <c r="P67" s="87"/>
      <c r="Q67" s="87"/>
      <c r="R67" s="87"/>
      <c r="S67" s="87"/>
      <c r="T67" s="88"/>
      <c r="U67" s="87"/>
      <c r="V67" s="85"/>
      <c r="W67" s="85"/>
      <c r="X67" s="85"/>
      <c r="Y67" s="85"/>
      <c r="Z67" s="85"/>
      <c r="AA67" s="85"/>
      <c r="AB67" s="85"/>
      <c r="AC67" s="85"/>
    </row>
    <row r="68" spans="1:29" ht="13.5" customHeight="1" x14ac:dyDescent="0.15">
      <c r="A68" s="85"/>
      <c r="B68" s="86"/>
      <c r="C68" s="85"/>
      <c r="D68" s="87"/>
      <c r="E68" s="87"/>
      <c r="F68" s="106"/>
      <c r="G68" s="87"/>
      <c r="H68" s="87"/>
      <c r="I68" s="87"/>
      <c r="J68" s="88"/>
      <c r="K68" s="87"/>
      <c r="L68" s="88"/>
      <c r="M68" s="87"/>
      <c r="N68" s="88"/>
      <c r="O68" s="87"/>
      <c r="P68" s="87"/>
      <c r="Q68" s="87"/>
      <c r="R68" s="87"/>
      <c r="S68" s="87"/>
      <c r="T68" s="88"/>
      <c r="U68" s="87"/>
      <c r="V68" s="85"/>
      <c r="W68" s="85"/>
      <c r="X68" s="85"/>
      <c r="Y68" s="85"/>
      <c r="Z68" s="85"/>
      <c r="AA68" s="85"/>
      <c r="AB68" s="85"/>
      <c r="AC68" s="85"/>
    </row>
    <row r="69" spans="1:29" ht="13.5" customHeight="1" x14ac:dyDescent="0.15">
      <c r="A69" s="85"/>
      <c r="B69" s="86"/>
      <c r="C69" s="85"/>
      <c r="D69" s="87"/>
      <c r="E69" s="87"/>
      <c r="F69" s="106"/>
      <c r="G69" s="87"/>
      <c r="H69" s="87"/>
      <c r="I69" s="87"/>
      <c r="J69" s="88"/>
      <c r="K69" s="87"/>
      <c r="L69" s="88"/>
      <c r="M69" s="87"/>
      <c r="N69" s="88"/>
      <c r="O69" s="87"/>
      <c r="P69" s="87"/>
      <c r="Q69" s="87"/>
      <c r="R69" s="87"/>
      <c r="S69" s="87"/>
      <c r="T69" s="88"/>
      <c r="U69" s="87"/>
      <c r="V69" s="85"/>
      <c r="W69" s="85"/>
      <c r="X69" s="85"/>
      <c r="Y69" s="85"/>
      <c r="Z69" s="85"/>
      <c r="AA69" s="85"/>
      <c r="AB69" s="85"/>
      <c r="AC69" s="85"/>
    </row>
    <row r="70" spans="1:29" ht="13.5" customHeight="1" x14ac:dyDescent="0.15">
      <c r="A70" s="85"/>
      <c r="B70" s="86"/>
      <c r="C70" s="85"/>
      <c r="D70" s="87"/>
      <c r="E70" s="87"/>
      <c r="F70" s="106"/>
      <c r="G70" s="87"/>
      <c r="H70" s="87"/>
      <c r="I70" s="87"/>
      <c r="J70" s="88"/>
      <c r="K70" s="87"/>
      <c r="L70" s="88"/>
      <c r="M70" s="87"/>
      <c r="N70" s="88"/>
      <c r="O70" s="87"/>
      <c r="P70" s="87"/>
      <c r="Q70" s="87"/>
      <c r="R70" s="87"/>
      <c r="S70" s="87"/>
      <c r="T70" s="88"/>
      <c r="U70" s="87"/>
      <c r="V70" s="85"/>
      <c r="W70" s="85"/>
      <c r="X70" s="85"/>
      <c r="Y70" s="85"/>
      <c r="Z70" s="85"/>
      <c r="AA70" s="85"/>
      <c r="AB70" s="85"/>
      <c r="AC70" s="85"/>
    </row>
    <row r="71" spans="1:29" ht="13.5" customHeight="1" x14ac:dyDescent="0.15">
      <c r="A71" s="85"/>
      <c r="B71" s="86"/>
      <c r="C71" s="85"/>
      <c r="D71" s="87"/>
      <c r="E71" s="87"/>
      <c r="F71" s="106"/>
      <c r="G71" s="87"/>
      <c r="H71" s="87"/>
      <c r="I71" s="87"/>
      <c r="J71" s="88"/>
      <c r="K71" s="87"/>
      <c r="L71" s="88"/>
      <c r="M71" s="87"/>
      <c r="N71" s="88"/>
      <c r="O71" s="87"/>
      <c r="P71" s="87"/>
      <c r="Q71" s="87"/>
      <c r="R71" s="87"/>
      <c r="S71" s="87"/>
      <c r="T71" s="88"/>
      <c r="U71" s="87"/>
      <c r="V71" s="85"/>
      <c r="W71" s="85"/>
      <c r="X71" s="85"/>
      <c r="Y71" s="85"/>
      <c r="Z71" s="85"/>
      <c r="AA71" s="85"/>
      <c r="AB71" s="85"/>
      <c r="AC71" s="85"/>
    </row>
    <row r="72" spans="1:29" ht="13.5" customHeight="1" x14ac:dyDescent="0.15">
      <c r="A72" s="85"/>
      <c r="B72" s="86"/>
      <c r="C72" s="85"/>
      <c r="D72" s="87"/>
      <c r="E72" s="87"/>
      <c r="F72" s="106"/>
      <c r="G72" s="87"/>
      <c r="H72" s="87"/>
      <c r="I72" s="87"/>
      <c r="J72" s="88"/>
      <c r="K72" s="87"/>
      <c r="L72" s="88"/>
      <c r="M72" s="87"/>
      <c r="N72" s="88"/>
      <c r="O72" s="87"/>
      <c r="P72" s="87"/>
      <c r="Q72" s="87"/>
      <c r="R72" s="87"/>
      <c r="S72" s="87"/>
      <c r="T72" s="88"/>
      <c r="U72" s="87"/>
      <c r="V72" s="85"/>
      <c r="W72" s="85"/>
      <c r="X72" s="85"/>
      <c r="Y72" s="85"/>
      <c r="Z72" s="85"/>
      <c r="AA72" s="85"/>
      <c r="AB72" s="85"/>
      <c r="AC72" s="85"/>
    </row>
    <row r="73" spans="1:29" ht="13.5" customHeight="1" x14ac:dyDescent="0.15">
      <c r="A73" s="85"/>
      <c r="B73" s="86"/>
      <c r="C73" s="85"/>
      <c r="D73" s="87"/>
      <c r="E73" s="87"/>
      <c r="F73" s="106"/>
      <c r="G73" s="87"/>
      <c r="H73" s="87"/>
      <c r="I73" s="87"/>
      <c r="J73" s="88"/>
      <c r="K73" s="87"/>
      <c r="L73" s="88"/>
      <c r="M73" s="87"/>
      <c r="N73" s="88"/>
      <c r="O73" s="87"/>
      <c r="P73" s="87"/>
      <c r="Q73" s="87"/>
      <c r="R73" s="87"/>
      <c r="S73" s="87"/>
      <c r="T73" s="88"/>
      <c r="U73" s="87"/>
      <c r="V73" s="85"/>
      <c r="W73" s="85"/>
      <c r="X73" s="85"/>
      <c r="Y73" s="85"/>
      <c r="Z73" s="85"/>
      <c r="AA73" s="85"/>
      <c r="AB73" s="85"/>
      <c r="AC73" s="85"/>
    </row>
    <row r="74" spans="1:29" ht="13.5" customHeight="1" x14ac:dyDescent="0.15">
      <c r="A74" s="85"/>
      <c r="B74" s="86"/>
      <c r="C74" s="85"/>
      <c r="D74" s="87"/>
      <c r="E74" s="87"/>
      <c r="F74" s="106"/>
      <c r="G74" s="87"/>
      <c r="H74" s="87"/>
      <c r="I74" s="87"/>
      <c r="J74" s="88"/>
      <c r="K74" s="87"/>
      <c r="L74" s="88"/>
      <c r="M74" s="87"/>
      <c r="N74" s="88"/>
      <c r="O74" s="87"/>
      <c r="P74" s="87"/>
      <c r="Q74" s="87"/>
      <c r="R74" s="87"/>
      <c r="S74" s="87"/>
      <c r="T74" s="88"/>
      <c r="U74" s="87"/>
      <c r="V74" s="85"/>
      <c r="W74" s="85"/>
      <c r="X74" s="85"/>
      <c r="Y74" s="85"/>
      <c r="Z74" s="85"/>
      <c r="AA74" s="85"/>
      <c r="AB74" s="85"/>
      <c r="AC74" s="85"/>
    </row>
    <row r="75" spans="1:29" ht="13.5" customHeight="1" x14ac:dyDescent="0.15">
      <c r="A75" s="85"/>
      <c r="B75" s="86"/>
      <c r="C75" s="85"/>
      <c r="D75" s="87"/>
      <c r="E75" s="87"/>
      <c r="F75" s="106"/>
      <c r="G75" s="87"/>
      <c r="H75" s="87"/>
      <c r="I75" s="87"/>
      <c r="J75" s="88"/>
      <c r="K75" s="87"/>
      <c r="L75" s="88"/>
      <c r="M75" s="87"/>
      <c r="N75" s="88"/>
      <c r="O75" s="87"/>
      <c r="P75" s="87"/>
      <c r="Q75" s="87"/>
      <c r="R75" s="87"/>
      <c r="S75" s="87"/>
      <c r="T75" s="88"/>
      <c r="U75" s="87"/>
      <c r="V75" s="85"/>
      <c r="W75" s="85"/>
      <c r="X75" s="85"/>
      <c r="Y75" s="85"/>
      <c r="Z75" s="85"/>
      <c r="AA75" s="85"/>
      <c r="AB75" s="85"/>
      <c r="AC75" s="85"/>
    </row>
    <row r="76" spans="1:29" ht="13.5" customHeight="1" x14ac:dyDescent="0.15">
      <c r="A76" s="85"/>
      <c r="B76" s="86"/>
      <c r="C76" s="85"/>
      <c r="D76" s="87"/>
      <c r="E76" s="87"/>
      <c r="F76" s="106"/>
      <c r="G76" s="87"/>
      <c r="H76" s="87"/>
      <c r="I76" s="87"/>
      <c r="J76" s="88"/>
      <c r="K76" s="87"/>
      <c r="L76" s="88"/>
      <c r="M76" s="87"/>
      <c r="N76" s="88"/>
      <c r="O76" s="87"/>
      <c r="P76" s="87"/>
      <c r="Q76" s="87"/>
      <c r="R76" s="87"/>
      <c r="S76" s="87"/>
      <c r="T76" s="88"/>
      <c r="U76" s="87"/>
      <c r="V76" s="85"/>
      <c r="W76" s="85"/>
      <c r="X76" s="85"/>
      <c r="Y76" s="85"/>
      <c r="Z76" s="85"/>
      <c r="AA76" s="85"/>
      <c r="AB76" s="85"/>
      <c r="AC76" s="85"/>
    </row>
    <row r="77" spans="1:29" ht="13.5" customHeight="1" x14ac:dyDescent="0.15">
      <c r="A77" s="85"/>
      <c r="B77" s="86"/>
      <c r="C77" s="85"/>
      <c r="D77" s="87"/>
      <c r="E77" s="87"/>
      <c r="F77" s="106"/>
      <c r="G77" s="87"/>
      <c r="H77" s="87"/>
      <c r="I77" s="87"/>
      <c r="J77" s="88"/>
      <c r="K77" s="87"/>
      <c r="L77" s="88"/>
      <c r="M77" s="87"/>
      <c r="N77" s="88"/>
      <c r="O77" s="87"/>
      <c r="P77" s="87"/>
      <c r="Q77" s="87"/>
      <c r="R77" s="87"/>
      <c r="S77" s="87"/>
      <c r="T77" s="88"/>
      <c r="U77" s="87"/>
      <c r="V77" s="85"/>
      <c r="W77" s="85"/>
      <c r="X77" s="85"/>
      <c r="Y77" s="85"/>
      <c r="Z77" s="85"/>
      <c r="AA77" s="85"/>
      <c r="AB77" s="85"/>
      <c r="AC77" s="85"/>
    </row>
    <row r="78" spans="1:29" ht="13.5" customHeight="1" x14ac:dyDescent="0.15">
      <c r="A78" s="85"/>
      <c r="B78" s="86"/>
      <c r="C78" s="85"/>
      <c r="D78" s="87"/>
      <c r="E78" s="87"/>
      <c r="F78" s="106"/>
      <c r="G78" s="87"/>
      <c r="H78" s="87"/>
      <c r="I78" s="87"/>
      <c r="J78" s="88"/>
      <c r="K78" s="87"/>
      <c r="L78" s="88"/>
      <c r="M78" s="87"/>
      <c r="N78" s="88"/>
      <c r="O78" s="87"/>
      <c r="P78" s="87"/>
      <c r="Q78" s="87"/>
      <c r="R78" s="87"/>
      <c r="S78" s="87"/>
      <c r="T78" s="88"/>
      <c r="U78" s="87"/>
      <c r="V78" s="85"/>
      <c r="W78" s="85"/>
      <c r="X78" s="85"/>
      <c r="Y78" s="85"/>
      <c r="Z78" s="85"/>
      <c r="AA78" s="85"/>
      <c r="AB78" s="85"/>
      <c r="AC78" s="85"/>
    </row>
    <row r="79" spans="1:29" ht="13.5" customHeight="1" x14ac:dyDescent="0.15">
      <c r="A79" s="85"/>
      <c r="B79" s="86"/>
      <c r="C79" s="85"/>
      <c r="D79" s="87"/>
      <c r="E79" s="87"/>
      <c r="F79" s="106"/>
      <c r="G79" s="87"/>
      <c r="H79" s="87"/>
      <c r="I79" s="87"/>
      <c r="J79" s="88"/>
      <c r="K79" s="87"/>
      <c r="L79" s="88"/>
      <c r="M79" s="87"/>
      <c r="N79" s="88"/>
      <c r="O79" s="87"/>
      <c r="P79" s="87"/>
      <c r="Q79" s="87"/>
      <c r="R79" s="87"/>
      <c r="S79" s="87"/>
      <c r="T79" s="88"/>
      <c r="U79" s="87"/>
      <c r="V79" s="85"/>
      <c r="W79" s="85"/>
      <c r="X79" s="85"/>
      <c r="Y79" s="85"/>
      <c r="Z79" s="85"/>
      <c r="AA79" s="85"/>
      <c r="AB79" s="85"/>
      <c r="AC79" s="85"/>
    </row>
    <row r="80" spans="1:29" ht="13.5" customHeight="1" x14ac:dyDescent="0.15">
      <c r="A80" s="85"/>
      <c r="B80" s="86"/>
      <c r="C80" s="85"/>
      <c r="D80" s="87"/>
      <c r="E80" s="87"/>
      <c r="F80" s="106"/>
      <c r="G80" s="87"/>
      <c r="H80" s="87"/>
      <c r="I80" s="87"/>
      <c r="J80" s="88"/>
      <c r="K80" s="87"/>
      <c r="L80" s="88"/>
      <c r="M80" s="87"/>
      <c r="N80" s="88"/>
      <c r="O80" s="87"/>
      <c r="P80" s="87"/>
      <c r="Q80" s="87"/>
      <c r="R80" s="87"/>
      <c r="S80" s="87"/>
      <c r="T80" s="88"/>
      <c r="U80" s="87"/>
      <c r="V80" s="85"/>
      <c r="W80" s="85"/>
      <c r="X80" s="85"/>
      <c r="Y80" s="85"/>
      <c r="Z80" s="85"/>
      <c r="AA80" s="85"/>
      <c r="AB80" s="85"/>
      <c r="AC80" s="85"/>
    </row>
    <row r="81" spans="1:29" ht="13.5" customHeight="1" x14ac:dyDescent="0.15">
      <c r="A81" s="85"/>
      <c r="B81" s="86"/>
      <c r="C81" s="85"/>
      <c r="D81" s="87"/>
      <c r="E81" s="87"/>
      <c r="F81" s="106"/>
      <c r="G81" s="87"/>
      <c r="H81" s="87"/>
      <c r="I81" s="87"/>
      <c r="J81" s="88"/>
      <c r="K81" s="87"/>
      <c r="L81" s="88"/>
      <c r="M81" s="87"/>
      <c r="N81" s="88"/>
      <c r="O81" s="87"/>
      <c r="P81" s="87"/>
      <c r="Q81" s="87"/>
      <c r="R81" s="87"/>
      <c r="S81" s="87"/>
      <c r="T81" s="88"/>
      <c r="U81" s="87"/>
      <c r="V81" s="85"/>
      <c r="W81" s="85"/>
      <c r="X81" s="85"/>
      <c r="Y81" s="85"/>
      <c r="Z81" s="85"/>
      <c r="AA81" s="85"/>
      <c r="AB81" s="85"/>
      <c r="AC81" s="85"/>
    </row>
    <row r="82" spans="1:29" ht="13.5" customHeight="1" x14ac:dyDescent="0.15">
      <c r="A82" s="85"/>
      <c r="B82" s="86"/>
      <c r="C82" s="85"/>
      <c r="D82" s="87"/>
      <c r="E82" s="87"/>
      <c r="F82" s="106"/>
      <c r="G82" s="87"/>
      <c r="H82" s="87"/>
      <c r="I82" s="87"/>
      <c r="J82" s="88"/>
      <c r="K82" s="87"/>
      <c r="L82" s="88"/>
      <c r="M82" s="87"/>
      <c r="N82" s="88"/>
      <c r="O82" s="87"/>
      <c r="P82" s="87"/>
      <c r="Q82" s="87"/>
      <c r="R82" s="87"/>
      <c r="S82" s="87"/>
      <c r="T82" s="88"/>
      <c r="U82" s="87"/>
      <c r="V82" s="85"/>
      <c r="W82" s="85"/>
      <c r="X82" s="85"/>
      <c r="Y82" s="85"/>
      <c r="Z82" s="85"/>
      <c r="AA82" s="85"/>
      <c r="AB82" s="85"/>
      <c r="AC82" s="85"/>
    </row>
    <row r="83" spans="1:29" ht="13.5" customHeight="1" x14ac:dyDescent="0.15">
      <c r="A83" s="85"/>
      <c r="B83" s="86"/>
      <c r="C83" s="85"/>
      <c r="D83" s="87"/>
      <c r="E83" s="87"/>
      <c r="F83" s="106"/>
      <c r="G83" s="87"/>
      <c r="H83" s="87"/>
      <c r="I83" s="87"/>
      <c r="J83" s="88"/>
      <c r="K83" s="87"/>
      <c r="L83" s="88"/>
      <c r="M83" s="87"/>
      <c r="N83" s="88"/>
      <c r="O83" s="87"/>
      <c r="P83" s="87"/>
      <c r="Q83" s="87"/>
      <c r="R83" s="87"/>
      <c r="S83" s="87"/>
      <c r="T83" s="88"/>
      <c r="U83" s="87"/>
      <c r="V83" s="85"/>
      <c r="W83" s="85"/>
      <c r="X83" s="85"/>
      <c r="Y83" s="85"/>
      <c r="Z83" s="85"/>
      <c r="AA83" s="85"/>
      <c r="AB83" s="85"/>
      <c r="AC83" s="85"/>
    </row>
    <row r="84" spans="1:29" ht="13.5" customHeight="1" x14ac:dyDescent="0.15">
      <c r="A84" s="85"/>
      <c r="B84" s="86"/>
      <c r="C84" s="85"/>
      <c r="D84" s="87"/>
      <c r="E84" s="87"/>
      <c r="F84" s="106"/>
      <c r="G84" s="87"/>
      <c r="H84" s="87"/>
      <c r="I84" s="87"/>
      <c r="J84" s="88"/>
      <c r="K84" s="87"/>
      <c r="L84" s="88"/>
      <c r="M84" s="87"/>
      <c r="N84" s="88"/>
      <c r="O84" s="87"/>
      <c r="P84" s="87"/>
      <c r="Q84" s="87"/>
      <c r="R84" s="87"/>
      <c r="S84" s="87"/>
      <c r="T84" s="88"/>
      <c r="U84" s="87"/>
      <c r="V84" s="85"/>
      <c r="W84" s="85"/>
      <c r="X84" s="85"/>
      <c r="Y84" s="85"/>
      <c r="Z84" s="85"/>
      <c r="AA84" s="85"/>
      <c r="AB84" s="85"/>
      <c r="AC84" s="85"/>
    </row>
    <row r="85" spans="1:29" ht="13.5" customHeight="1" x14ac:dyDescent="0.15">
      <c r="A85" s="85"/>
      <c r="B85" s="86"/>
      <c r="C85" s="85"/>
      <c r="D85" s="87"/>
      <c r="E85" s="87"/>
      <c r="F85" s="106"/>
      <c r="G85" s="87"/>
      <c r="H85" s="87"/>
      <c r="I85" s="87"/>
      <c r="J85" s="88"/>
      <c r="K85" s="87"/>
      <c r="L85" s="88"/>
      <c r="M85" s="87"/>
      <c r="N85" s="88"/>
      <c r="O85" s="87"/>
      <c r="P85" s="87"/>
      <c r="Q85" s="87"/>
      <c r="R85" s="87"/>
      <c r="S85" s="87"/>
      <c r="T85" s="88"/>
      <c r="U85" s="87"/>
      <c r="V85" s="85"/>
      <c r="W85" s="85"/>
      <c r="X85" s="85"/>
      <c r="Y85" s="85"/>
      <c r="Z85" s="85"/>
      <c r="AA85" s="85"/>
      <c r="AB85" s="85"/>
      <c r="AC85" s="85"/>
    </row>
    <row r="86" spans="1:29" ht="13.5" customHeight="1" x14ac:dyDescent="0.15">
      <c r="A86" s="85"/>
      <c r="B86" s="86"/>
      <c r="C86" s="85"/>
      <c r="D86" s="87"/>
      <c r="E86" s="87"/>
      <c r="F86" s="106"/>
      <c r="G86" s="87"/>
      <c r="H86" s="87"/>
      <c r="I86" s="87"/>
      <c r="J86" s="88"/>
      <c r="K86" s="87"/>
      <c r="L86" s="88"/>
      <c r="M86" s="87"/>
      <c r="N86" s="88"/>
      <c r="O86" s="87"/>
      <c r="P86" s="87"/>
      <c r="Q86" s="87"/>
      <c r="R86" s="87"/>
      <c r="S86" s="87"/>
      <c r="T86" s="88"/>
      <c r="U86" s="87"/>
      <c r="V86" s="85"/>
      <c r="W86" s="85"/>
      <c r="X86" s="85"/>
      <c r="Y86" s="85"/>
      <c r="Z86" s="85"/>
      <c r="AA86" s="85"/>
      <c r="AB86" s="85"/>
      <c r="AC86" s="85"/>
    </row>
    <row r="87" spans="1:29" ht="13.5" customHeight="1" x14ac:dyDescent="0.15">
      <c r="A87" s="85"/>
      <c r="B87" s="86"/>
      <c r="C87" s="85"/>
      <c r="D87" s="87"/>
      <c r="E87" s="87"/>
      <c r="F87" s="106"/>
      <c r="G87" s="87"/>
      <c r="H87" s="87"/>
      <c r="I87" s="87"/>
      <c r="J87" s="88"/>
      <c r="K87" s="87"/>
      <c r="L87" s="88"/>
      <c r="M87" s="87"/>
      <c r="N87" s="88"/>
      <c r="O87" s="87"/>
      <c r="P87" s="87"/>
      <c r="Q87" s="87"/>
      <c r="R87" s="87"/>
      <c r="S87" s="87"/>
      <c r="T87" s="88"/>
      <c r="U87" s="87"/>
      <c r="V87" s="85"/>
      <c r="W87" s="85"/>
      <c r="X87" s="85"/>
      <c r="Y87" s="85"/>
      <c r="Z87" s="85"/>
      <c r="AA87" s="85"/>
      <c r="AB87" s="85"/>
      <c r="AC87" s="85"/>
    </row>
    <row r="88" spans="1:29" ht="13.5" customHeight="1" x14ac:dyDescent="0.15">
      <c r="A88" s="85"/>
      <c r="B88" s="86"/>
      <c r="C88" s="85"/>
      <c r="D88" s="87"/>
      <c r="E88" s="87"/>
      <c r="F88" s="106"/>
      <c r="G88" s="87"/>
      <c r="H88" s="87"/>
      <c r="I88" s="87"/>
      <c r="J88" s="88"/>
      <c r="K88" s="87"/>
      <c r="L88" s="88"/>
      <c r="M88" s="87"/>
      <c r="N88" s="88"/>
      <c r="O88" s="87"/>
      <c r="P88" s="87"/>
      <c r="Q88" s="87"/>
      <c r="R88" s="87"/>
      <c r="S88" s="87"/>
      <c r="T88" s="88"/>
      <c r="U88" s="87"/>
      <c r="V88" s="85"/>
      <c r="W88" s="85"/>
      <c r="X88" s="85"/>
      <c r="Y88" s="85"/>
      <c r="Z88" s="85"/>
      <c r="AA88" s="85"/>
      <c r="AB88" s="85"/>
      <c r="AC88" s="85"/>
    </row>
    <row r="89" spans="1:29" ht="13.5" customHeight="1" x14ac:dyDescent="0.15">
      <c r="A89" s="85"/>
      <c r="B89" s="86"/>
      <c r="C89" s="85"/>
      <c r="D89" s="87"/>
      <c r="E89" s="87"/>
      <c r="F89" s="106"/>
      <c r="G89" s="87"/>
      <c r="H89" s="87"/>
      <c r="I89" s="87"/>
      <c r="J89" s="88"/>
      <c r="K89" s="87"/>
      <c r="L89" s="88"/>
      <c r="M89" s="87"/>
      <c r="N89" s="88"/>
      <c r="O89" s="87"/>
      <c r="P89" s="87"/>
      <c r="Q89" s="87"/>
      <c r="R89" s="87"/>
      <c r="S89" s="87"/>
      <c r="T89" s="88"/>
      <c r="U89" s="87"/>
      <c r="V89" s="85"/>
      <c r="W89" s="85"/>
      <c r="X89" s="85"/>
      <c r="Y89" s="85"/>
      <c r="Z89" s="85"/>
      <c r="AA89" s="85"/>
      <c r="AB89" s="85"/>
      <c r="AC89" s="85"/>
    </row>
    <row r="90" spans="1:29" ht="13.5" customHeight="1" x14ac:dyDescent="0.15">
      <c r="A90" s="85"/>
      <c r="B90" s="86"/>
      <c r="C90" s="85"/>
      <c r="D90" s="87"/>
      <c r="E90" s="87"/>
      <c r="F90" s="106"/>
      <c r="G90" s="87"/>
      <c r="H90" s="87"/>
      <c r="I90" s="87"/>
      <c r="J90" s="88"/>
      <c r="K90" s="87"/>
      <c r="L90" s="88"/>
      <c r="M90" s="87"/>
      <c r="N90" s="88"/>
      <c r="O90" s="87"/>
      <c r="P90" s="87"/>
      <c r="Q90" s="87"/>
      <c r="R90" s="87"/>
      <c r="S90" s="87"/>
      <c r="T90" s="88"/>
      <c r="U90" s="87"/>
      <c r="V90" s="85"/>
      <c r="W90" s="85"/>
      <c r="X90" s="85"/>
      <c r="Y90" s="85"/>
      <c r="Z90" s="85"/>
      <c r="AA90" s="85"/>
      <c r="AB90" s="85"/>
      <c r="AC90" s="85"/>
    </row>
    <row r="91" spans="1:29" ht="13.5" customHeight="1" x14ac:dyDescent="0.15">
      <c r="A91" s="85"/>
      <c r="B91" s="86"/>
      <c r="C91" s="85"/>
      <c r="D91" s="87"/>
      <c r="E91" s="87"/>
      <c r="F91" s="106"/>
      <c r="G91" s="87"/>
      <c r="H91" s="87"/>
      <c r="I91" s="87"/>
      <c r="J91" s="88"/>
      <c r="K91" s="87"/>
      <c r="L91" s="88"/>
      <c r="M91" s="87"/>
      <c r="N91" s="88"/>
      <c r="O91" s="87"/>
      <c r="P91" s="87"/>
      <c r="Q91" s="87"/>
      <c r="R91" s="87"/>
      <c r="S91" s="87"/>
      <c r="T91" s="88"/>
      <c r="U91" s="87"/>
      <c r="V91" s="85"/>
      <c r="W91" s="85"/>
      <c r="X91" s="85"/>
      <c r="Y91" s="85"/>
      <c r="Z91" s="85"/>
      <c r="AA91" s="85"/>
      <c r="AB91" s="85"/>
      <c r="AC91" s="85"/>
    </row>
    <row r="92" spans="1:29" ht="13.5" customHeight="1" x14ac:dyDescent="0.15">
      <c r="A92" s="85"/>
      <c r="B92" s="86"/>
      <c r="C92" s="85"/>
      <c r="D92" s="87"/>
      <c r="E92" s="87"/>
      <c r="F92" s="106"/>
      <c r="G92" s="87"/>
      <c r="H92" s="87"/>
      <c r="I92" s="87"/>
      <c r="J92" s="88"/>
      <c r="K92" s="87"/>
      <c r="L92" s="88"/>
      <c r="M92" s="87"/>
      <c r="N92" s="88"/>
      <c r="O92" s="87"/>
      <c r="P92" s="87"/>
      <c r="Q92" s="87"/>
      <c r="R92" s="87"/>
      <c r="S92" s="87"/>
      <c r="T92" s="88"/>
      <c r="U92" s="87"/>
      <c r="V92" s="85"/>
      <c r="W92" s="85"/>
      <c r="X92" s="85"/>
      <c r="Y92" s="85"/>
      <c r="Z92" s="85"/>
      <c r="AA92" s="85"/>
      <c r="AB92" s="85"/>
      <c r="AC92" s="85"/>
    </row>
    <row r="93" spans="1:29" ht="13.5" customHeight="1" x14ac:dyDescent="0.15">
      <c r="A93" s="85"/>
      <c r="B93" s="86"/>
      <c r="C93" s="85"/>
      <c r="D93" s="87"/>
      <c r="E93" s="87"/>
      <c r="F93" s="106"/>
      <c r="G93" s="87"/>
      <c r="H93" s="87"/>
      <c r="I93" s="87"/>
      <c r="J93" s="88"/>
      <c r="K93" s="87"/>
      <c r="L93" s="88"/>
      <c r="M93" s="87"/>
      <c r="N93" s="88"/>
      <c r="O93" s="87"/>
      <c r="P93" s="87"/>
      <c r="Q93" s="87"/>
      <c r="R93" s="87"/>
      <c r="S93" s="87"/>
      <c r="T93" s="88"/>
      <c r="U93" s="87"/>
      <c r="V93" s="85"/>
      <c r="W93" s="85"/>
      <c r="X93" s="85"/>
      <c r="Y93" s="85"/>
      <c r="Z93" s="85"/>
      <c r="AA93" s="85"/>
      <c r="AB93" s="85"/>
      <c r="AC93" s="85"/>
    </row>
    <row r="94" spans="1:29" ht="13.5" customHeight="1" x14ac:dyDescent="0.15">
      <c r="A94" s="85"/>
      <c r="B94" s="86"/>
      <c r="C94" s="85"/>
      <c r="D94" s="87"/>
      <c r="E94" s="87"/>
      <c r="F94" s="106"/>
      <c r="G94" s="87"/>
      <c r="H94" s="87"/>
      <c r="I94" s="87"/>
      <c r="J94" s="88"/>
      <c r="K94" s="87"/>
      <c r="L94" s="88"/>
      <c r="M94" s="87"/>
      <c r="N94" s="88"/>
      <c r="O94" s="87"/>
      <c r="P94" s="87"/>
      <c r="Q94" s="87"/>
      <c r="R94" s="87"/>
      <c r="S94" s="87"/>
      <c r="T94" s="88"/>
      <c r="U94" s="87"/>
      <c r="V94" s="85"/>
      <c r="W94" s="85"/>
      <c r="X94" s="85"/>
      <c r="Y94" s="85"/>
      <c r="Z94" s="85"/>
      <c r="AA94" s="85"/>
      <c r="AB94" s="85"/>
      <c r="AC94" s="85"/>
    </row>
    <row r="95" spans="1:29" ht="13.5" customHeight="1" x14ac:dyDescent="0.15">
      <c r="A95" s="85"/>
      <c r="B95" s="86"/>
      <c r="C95" s="85"/>
      <c r="D95" s="87"/>
      <c r="E95" s="87"/>
      <c r="F95" s="106"/>
      <c r="G95" s="87"/>
      <c r="H95" s="87"/>
      <c r="I95" s="87"/>
      <c r="J95" s="88"/>
      <c r="K95" s="87"/>
      <c r="L95" s="88"/>
      <c r="M95" s="87"/>
      <c r="N95" s="88"/>
      <c r="O95" s="87"/>
      <c r="P95" s="87"/>
      <c r="Q95" s="87"/>
      <c r="R95" s="87"/>
      <c r="S95" s="87"/>
      <c r="T95" s="88"/>
      <c r="U95" s="87"/>
      <c r="V95" s="85"/>
      <c r="W95" s="85"/>
      <c r="X95" s="85"/>
      <c r="Y95" s="85"/>
      <c r="Z95" s="85"/>
      <c r="AA95" s="85"/>
      <c r="AB95" s="85"/>
      <c r="AC95" s="85"/>
    </row>
    <row r="96" spans="1:29" ht="13.5" customHeight="1" x14ac:dyDescent="0.15">
      <c r="A96" s="85"/>
      <c r="B96" s="86"/>
      <c r="C96" s="85"/>
      <c r="D96" s="87"/>
      <c r="E96" s="87"/>
      <c r="F96" s="106"/>
      <c r="G96" s="87"/>
      <c r="H96" s="87"/>
      <c r="I96" s="87"/>
      <c r="J96" s="88"/>
      <c r="K96" s="87"/>
      <c r="L96" s="88"/>
      <c r="M96" s="87"/>
      <c r="N96" s="88"/>
      <c r="O96" s="87"/>
      <c r="P96" s="87"/>
      <c r="Q96" s="87"/>
      <c r="R96" s="87"/>
      <c r="S96" s="87"/>
      <c r="T96" s="88"/>
      <c r="U96" s="87"/>
      <c r="V96" s="85"/>
      <c r="W96" s="85"/>
      <c r="X96" s="85"/>
      <c r="Y96" s="85"/>
      <c r="Z96" s="85"/>
      <c r="AA96" s="85"/>
      <c r="AB96" s="85"/>
      <c r="AC96" s="85"/>
    </row>
    <row r="97" spans="1:29" ht="13.5" customHeight="1" x14ac:dyDescent="0.15">
      <c r="A97" s="85"/>
      <c r="B97" s="86"/>
      <c r="C97" s="85"/>
      <c r="D97" s="87"/>
      <c r="E97" s="87"/>
      <c r="F97" s="106"/>
      <c r="G97" s="87"/>
      <c r="H97" s="87"/>
      <c r="I97" s="87"/>
      <c r="J97" s="88"/>
      <c r="K97" s="87"/>
      <c r="L97" s="88"/>
      <c r="M97" s="87"/>
      <c r="N97" s="88"/>
      <c r="O97" s="87"/>
      <c r="P97" s="87"/>
      <c r="Q97" s="87"/>
      <c r="R97" s="87"/>
      <c r="S97" s="87"/>
      <c r="T97" s="88"/>
      <c r="U97" s="87"/>
      <c r="V97" s="85"/>
      <c r="W97" s="85"/>
      <c r="X97" s="85"/>
      <c r="Y97" s="85"/>
      <c r="Z97" s="85"/>
      <c r="AA97" s="85"/>
      <c r="AB97" s="85"/>
      <c r="AC97" s="85"/>
    </row>
    <row r="98" spans="1:29" ht="13.5" customHeight="1" x14ac:dyDescent="0.15">
      <c r="A98" s="85"/>
      <c r="B98" s="86"/>
      <c r="C98" s="85"/>
      <c r="D98" s="87"/>
      <c r="E98" s="87"/>
      <c r="F98" s="106"/>
      <c r="G98" s="87"/>
      <c r="H98" s="87"/>
      <c r="I98" s="87"/>
      <c r="J98" s="88"/>
      <c r="K98" s="87"/>
      <c r="L98" s="88"/>
      <c r="M98" s="87"/>
      <c r="N98" s="88"/>
      <c r="O98" s="87"/>
      <c r="P98" s="87"/>
      <c r="Q98" s="87"/>
      <c r="R98" s="87"/>
      <c r="S98" s="87"/>
      <c r="T98" s="88"/>
      <c r="U98" s="87"/>
      <c r="V98" s="85"/>
      <c r="W98" s="85"/>
      <c r="X98" s="85"/>
      <c r="Y98" s="85"/>
      <c r="Z98" s="85"/>
      <c r="AA98" s="85"/>
      <c r="AB98" s="85"/>
      <c r="AC98" s="85"/>
    </row>
    <row r="99" spans="1:29" ht="13.5" customHeight="1" x14ac:dyDescent="0.15">
      <c r="A99" s="85"/>
      <c r="B99" s="86"/>
      <c r="C99" s="85"/>
      <c r="D99" s="87"/>
      <c r="E99" s="87"/>
      <c r="F99" s="106"/>
      <c r="G99" s="87"/>
      <c r="H99" s="87"/>
      <c r="I99" s="87"/>
      <c r="J99" s="88"/>
      <c r="K99" s="87"/>
      <c r="L99" s="88"/>
      <c r="M99" s="87"/>
      <c r="N99" s="88"/>
      <c r="O99" s="87"/>
      <c r="P99" s="87"/>
      <c r="Q99" s="87"/>
      <c r="R99" s="87"/>
      <c r="S99" s="87"/>
      <c r="T99" s="88"/>
      <c r="U99" s="87"/>
      <c r="V99" s="85"/>
      <c r="W99" s="85"/>
      <c r="X99" s="85"/>
      <c r="Y99" s="85"/>
      <c r="Z99" s="85"/>
      <c r="AA99" s="85"/>
      <c r="AB99" s="85"/>
      <c r="AC99" s="85"/>
    </row>
    <row r="100" spans="1:29" ht="13.5" customHeight="1" x14ac:dyDescent="0.15">
      <c r="A100" s="85"/>
      <c r="B100" s="86"/>
      <c r="C100" s="85"/>
      <c r="D100" s="87"/>
      <c r="E100" s="87"/>
      <c r="F100" s="106"/>
      <c r="G100" s="87"/>
      <c r="H100" s="87"/>
      <c r="I100" s="87"/>
      <c r="J100" s="88"/>
      <c r="K100" s="87"/>
      <c r="L100" s="88"/>
      <c r="M100" s="87"/>
      <c r="N100" s="88"/>
      <c r="O100" s="87"/>
      <c r="P100" s="87"/>
      <c r="Q100" s="87"/>
      <c r="R100" s="87"/>
      <c r="S100" s="87"/>
      <c r="T100" s="88"/>
      <c r="U100" s="87"/>
      <c r="V100" s="85"/>
      <c r="W100" s="85"/>
      <c r="X100" s="85"/>
      <c r="Y100" s="85"/>
      <c r="Z100" s="85"/>
      <c r="AA100" s="85"/>
      <c r="AB100" s="85"/>
      <c r="AC100" s="85"/>
    </row>
    <row r="101" spans="1:29" ht="13.5" customHeight="1" x14ac:dyDescent="0.15">
      <c r="A101" s="85"/>
      <c r="B101" s="86"/>
      <c r="C101" s="85"/>
      <c r="D101" s="87"/>
      <c r="E101" s="87"/>
      <c r="F101" s="106"/>
      <c r="G101" s="87"/>
      <c r="H101" s="87"/>
      <c r="I101" s="87"/>
      <c r="J101" s="88"/>
      <c r="K101" s="87"/>
      <c r="L101" s="88"/>
      <c r="M101" s="87"/>
      <c r="N101" s="88"/>
      <c r="O101" s="87"/>
      <c r="P101" s="87"/>
      <c r="Q101" s="87"/>
      <c r="R101" s="87"/>
      <c r="S101" s="87"/>
      <c r="T101" s="88"/>
      <c r="U101" s="87"/>
      <c r="V101" s="85"/>
      <c r="W101" s="85"/>
      <c r="X101" s="85"/>
      <c r="Y101" s="85"/>
      <c r="Z101" s="85"/>
      <c r="AA101" s="85"/>
      <c r="AB101" s="85"/>
      <c r="AC101" s="85"/>
    </row>
    <row r="102" spans="1:29" ht="13.5" customHeight="1" x14ac:dyDescent="0.15">
      <c r="A102" s="85"/>
      <c r="B102" s="86"/>
      <c r="C102" s="85"/>
      <c r="D102" s="87"/>
      <c r="E102" s="87"/>
      <c r="F102" s="106"/>
      <c r="G102" s="87"/>
      <c r="H102" s="87"/>
      <c r="I102" s="87"/>
      <c r="J102" s="88"/>
      <c r="K102" s="87"/>
      <c r="L102" s="88"/>
      <c r="M102" s="87"/>
      <c r="N102" s="88"/>
      <c r="O102" s="87"/>
      <c r="P102" s="87"/>
      <c r="Q102" s="87"/>
      <c r="R102" s="87"/>
      <c r="S102" s="87"/>
      <c r="T102" s="88"/>
      <c r="U102" s="87"/>
      <c r="V102" s="85"/>
      <c r="W102" s="85"/>
      <c r="X102" s="85"/>
      <c r="Y102" s="85"/>
      <c r="Z102" s="85"/>
      <c r="AA102" s="85"/>
      <c r="AB102" s="85"/>
      <c r="AC102" s="85"/>
    </row>
    <row r="103" spans="1:29" ht="13.5" customHeight="1" x14ac:dyDescent="0.15">
      <c r="A103" s="85"/>
      <c r="B103" s="86"/>
      <c r="C103" s="85"/>
      <c r="D103" s="87"/>
      <c r="E103" s="87"/>
      <c r="F103" s="106"/>
      <c r="G103" s="87"/>
      <c r="H103" s="87"/>
      <c r="I103" s="87"/>
      <c r="J103" s="88"/>
      <c r="K103" s="87"/>
      <c r="L103" s="88"/>
      <c r="M103" s="87"/>
      <c r="N103" s="88"/>
      <c r="O103" s="87"/>
      <c r="P103" s="87"/>
      <c r="Q103" s="87"/>
      <c r="R103" s="87"/>
      <c r="S103" s="87"/>
      <c r="T103" s="88"/>
      <c r="U103" s="87"/>
      <c r="V103" s="85"/>
      <c r="W103" s="85"/>
      <c r="X103" s="85"/>
      <c r="Y103" s="85"/>
      <c r="Z103" s="85"/>
      <c r="AA103" s="85"/>
      <c r="AB103" s="85"/>
      <c r="AC103" s="85"/>
    </row>
    <row r="104" spans="1:29" ht="13.5" customHeight="1" x14ac:dyDescent="0.15">
      <c r="A104" s="85"/>
      <c r="B104" s="86"/>
      <c r="C104" s="85"/>
      <c r="D104" s="87"/>
      <c r="E104" s="87"/>
      <c r="F104" s="106"/>
      <c r="G104" s="87"/>
      <c r="H104" s="87"/>
      <c r="I104" s="87"/>
      <c r="J104" s="88"/>
      <c r="K104" s="87"/>
      <c r="L104" s="88"/>
      <c r="M104" s="87"/>
      <c r="N104" s="88"/>
      <c r="O104" s="87"/>
      <c r="P104" s="87"/>
      <c r="Q104" s="87"/>
      <c r="R104" s="87"/>
      <c r="S104" s="87"/>
      <c r="T104" s="88"/>
      <c r="U104" s="87"/>
      <c r="V104" s="85"/>
      <c r="W104" s="85"/>
      <c r="X104" s="85"/>
      <c r="Y104" s="85"/>
      <c r="Z104" s="85"/>
      <c r="AA104" s="85"/>
      <c r="AB104" s="85"/>
      <c r="AC104" s="85"/>
    </row>
    <row r="105" spans="1:29" ht="13.5" customHeight="1" x14ac:dyDescent="0.15">
      <c r="A105" s="85"/>
      <c r="B105" s="86"/>
      <c r="C105" s="85"/>
      <c r="D105" s="87"/>
      <c r="E105" s="87"/>
      <c r="F105" s="106"/>
      <c r="G105" s="87"/>
      <c r="H105" s="87"/>
      <c r="I105" s="87"/>
      <c r="J105" s="88"/>
      <c r="K105" s="87"/>
      <c r="L105" s="88"/>
      <c r="M105" s="87"/>
      <c r="N105" s="88"/>
      <c r="O105" s="87"/>
      <c r="P105" s="87"/>
      <c r="Q105" s="87"/>
      <c r="R105" s="87"/>
      <c r="S105" s="87"/>
      <c r="T105" s="88"/>
      <c r="U105" s="87"/>
      <c r="V105" s="85"/>
      <c r="W105" s="85"/>
      <c r="X105" s="85"/>
      <c r="Y105" s="85"/>
      <c r="Z105" s="85"/>
      <c r="AA105" s="85"/>
      <c r="AB105" s="85"/>
      <c r="AC105" s="85"/>
    </row>
    <row r="106" spans="1:29" ht="13.5" customHeight="1" x14ac:dyDescent="0.15">
      <c r="A106" s="85"/>
      <c r="B106" s="86"/>
      <c r="C106" s="85"/>
      <c r="D106" s="87"/>
      <c r="E106" s="87"/>
      <c r="F106" s="106"/>
      <c r="G106" s="87"/>
      <c r="H106" s="87"/>
      <c r="I106" s="87"/>
      <c r="J106" s="88"/>
      <c r="K106" s="87"/>
      <c r="L106" s="88"/>
      <c r="M106" s="87"/>
      <c r="N106" s="88"/>
      <c r="O106" s="87"/>
      <c r="P106" s="87"/>
      <c r="Q106" s="87"/>
      <c r="R106" s="87"/>
      <c r="S106" s="87"/>
      <c r="T106" s="88"/>
      <c r="U106" s="87"/>
      <c r="V106" s="85"/>
      <c r="W106" s="85"/>
      <c r="X106" s="85"/>
      <c r="Y106" s="85"/>
      <c r="Z106" s="85"/>
      <c r="AA106" s="85"/>
      <c r="AB106" s="85"/>
      <c r="AC106" s="85"/>
    </row>
    <row r="107" spans="1:29" ht="13.5" customHeight="1" x14ac:dyDescent="0.15">
      <c r="A107" s="85"/>
      <c r="B107" s="86"/>
      <c r="C107" s="85"/>
      <c r="D107" s="87"/>
      <c r="E107" s="87"/>
      <c r="F107" s="106"/>
      <c r="G107" s="87"/>
      <c r="H107" s="87"/>
      <c r="I107" s="87"/>
      <c r="J107" s="88"/>
      <c r="K107" s="87"/>
      <c r="L107" s="88"/>
      <c r="M107" s="87"/>
      <c r="N107" s="88"/>
      <c r="O107" s="87"/>
      <c r="P107" s="87"/>
      <c r="Q107" s="87"/>
      <c r="R107" s="87"/>
      <c r="S107" s="87"/>
      <c r="T107" s="88"/>
      <c r="U107" s="87"/>
      <c r="V107" s="85"/>
      <c r="W107" s="85"/>
      <c r="X107" s="85"/>
      <c r="Y107" s="85"/>
      <c r="Z107" s="85"/>
      <c r="AA107" s="85"/>
      <c r="AB107" s="85"/>
      <c r="AC107" s="85"/>
    </row>
    <row r="108" spans="1:29" ht="13.5" customHeight="1" x14ac:dyDescent="0.15">
      <c r="A108" s="85"/>
      <c r="B108" s="86"/>
      <c r="C108" s="85"/>
      <c r="D108" s="87"/>
      <c r="E108" s="87"/>
      <c r="F108" s="106"/>
      <c r="G108" s="87"/>
      <c r="H108" s="87"/>
      <c r="I108" s="87"/>
      <c r="J108" s="88"/>
      <c r="K108" s="87"/>
      <c r="L108" s="88"/>
      <c r="M108" s="87"/>
      <c r="N108" s="88"/>
      <c r="O108" s="87"/>
      <c r="P108" s="87"/>
      <c r="Q108" s="87"/>
      <c r="R108" s="87"/>
      <c r="S108" s="87"/>
      <c r="T108" s="88"/>
      <c r="U108" s="87"/>
      <c r="V108" s="85"/>
      <c r="W108" s="85"/>
      <c r="X108" s="85"/>
      <c r="Y108" s="85"/>
      <c r="Z108" s="85"/>
      <c r="AA108" s="85"/>
      <c r="AB108" s="85"/>
      <c r="AC108" s="85"/>
    </row>
    <row r="109" spans="1:29" ht="13.5" customHeight="1" x14ac:dyDescent="0.15">
      <c r="A109" s="85"/>
      <c r="B109" s="86"/>
      <c r="C109" s="85"/>
      <c r="D109" s="87"/>
      <c r="E109" s="87"/>
      <c r="F109" s="106"/>
      <c r="G109" s="87"/>
      <c r="H109" s="87"/>
      <c r="I109" s="87"/>
      <c r="J109" s="88"/>
      <c r="K109" s="87"/>
      <c r="L109" s="88"/>
      <c r="M109" s="87"/>
      <c r="N109" s="88"/>
      <c r="O109" s="87"/>
      <c r="P109" s="87"/>
      <c r="Q109" s="87"/>
      <c r="R109" s="87"/>
      <c r="S109" s="87"/>
      <c r="T109" s="88"/>
      <c r="U109" s="87"/>
      <c r="V109" s="85"/>
      <c r="W109" s="85"/>
      <c r="X109" s="85"/>
      <c r="Y109" s="85"/>
      <c r="Z109" s="85"/>
      <c r="AA109" s="85"/>
      <c r="AB109" s="85"/>
      <c r="AC109" s="85"/>
    </row>
    <row r="110" spans="1:29" ht="13.5" customHeight="1" x14ac:dyDescent="0.15">
      <c r="A110" s="85"/>
      <c r="B110" s="86"/>
      <c r="C110" s="85"/>
      <c r="D110" s="87"/>
      <c r="E110" s="87"/>
      <c r="F110" s="106"/>
      <c r="G110" s="87"/>
      <c r="H110" s="87"/>
      <c r="I110" s="87"/>
      <c r="J110" s="88"/>
      <c r="K110" s="87"/>
      <c r="L110" s="88"/>
      <c r="M110" s="87"/>
      <c r="N110" s="88"/>
      <c r="O110" s="87"/>
      <c r="P110" s="87"/>
      <c r="Q110" s="87"/>
      <c r="R110" s="87"/>
      <c r="S110" s="87"/>
      <c r="T110" s="88"/>
      <c r="U110" s="87"/>
      <c r="V110" s="85"/>
      <c r="W110" s="85"/>
      <c r="X110" s="85"/>
      <c r="Y110" s="85"/>
      <c r="Z110" s="85"/>
      <c r="AA110" s="85"/>
      <c r="AB110" s="85"/>
      <c r="AC110" s="85"/>
    </row>
    <row r="111" spans="1:29" ht="13.5" customHeight="1" x14ac:dyDescent="0.15">
      <c r="A111" s="85"/>
      <c r="B111" s="86"/>
      <c r="C111" s="85"/>
      <c r="D111" s="87"/>
      <c r="E111" s="87"/>
      <c r="F111" s="106"/>
      <c r="G111" s="87"/>
      <c r="H111" s="87"/>
      <c r="I111" s="87"/>
      <c r="J111" s="88"/>
      <c r="K111" s="87"/>
      <c r="L111" s="88"/>
      <c r="M111" s="87"/>
      <c r="N111" s="88"/>
      <c r="O111" s="87"/>
      <c r="P111" s="87"/>
      <c r="Q111" s="87"/>
      <c r="R111" s="87"/>
      <c r="S111" s="87"/>
      <c r="T111" s="88"/>
      <c r="U111" s="87"/>
      <c r="V111" s="85"/>
      <c r="W111" s="85"/>
      <c r="X111" s="85"/>
      <c r="Y111" s="85"/>
      <c r="Z111" s="85"/>
      <c r="AA111" s="85"/>
      <c r="AB111" s="85"/>
      <c r="AC111" s="85"/>
    </row>
    <row r="112" spans="1:29" ht="13.5" customHeight="1" x14ac:dyDescent="0.15">
      <c r="A112" s="85"/>
      <c r="B112" s="86"/>
      <c r="C112" s="85"/>
      <c r="D112" s="87"/>
      <c r="E112" s="87"/>
      <c r="F112" s="106"/>
      <c r="G112" s="87"/>
      <c r="H112" s="87"/>
      <c r="I112" s="87"/>
      <c r="J112" s="88"/>
      <c r="K112" s="87"/>
      <c r="L112" s="88"/>
      <c r="M112" s="87"/>
      <c r="N112" s="88"/>
      <c r="O112" s="87"/>
      <c r="P112" s="87"/>
      <c r="Q112" s="87"/>
      <c r="R112" s="87"/>
      <c r="S112" s="87"/>
      <c r="T112" s="88"/>
      <c r="U112" s="87"/>
      <c r="V112" s="85"/>
      <c r="W112" s="85"/>
      <c r="X112" s="85"/>
      <c r="Y112" s="85"/>
      <c r="Z112" s="85"/>
      <c r="AA112" s="85"/>
      <c r="AB112" s="85"/>
      <c r="AC112" s="85"/>
    </row>
    <row r="113" spans="1:29" ht="13.5" customHeight="1" x14ac:dyDescent="0.15">
      <c r="A113" s="85"/>
      <c r="B113" s="86"/>
      <c r="C113" s="85"/>
      <c r="D113" s="87"/>
      <c r="E113" s="87"/>
      <c r="F113" s="106"/>
      <c r="G113" s="87"/>
      <c r="H113" s="87"/>
      <c r="I113" s="87"/>
      <c r="J113" s="88"/>
      <c r="K113" s="87"/>
      <c r="L113" s="88"/>
      <c r="M113" s="87"/>
      <c r="N113" s="88"/>
      <c r="O113" s="87"/>
      <c r="P113" s="87"/>
      <c r="Q113" s="87"/>
      <c r="R113" s="87"/>
      <c r="S113" s="87"/>
      <c r="T113" s="88"/>
      <c r="U113" s="87"/>
      <c r="V113" s="85"/>
      <c r="W113" s="85"/>
      <c r="X113" s="85"/>
      <c r="Y113" s="85"/>
      <c r="Z113" s="85"/>
      <c r="AA113" s="85"/>
      <c r="AB113" s="85"/>
      <c r="AC113" s="85"/>
    </row>
    <row r="114" spans="1:29" ht="13.5" customHeight="1" x14ac:dyDescent="0.15">
      <c r="A114" s="85"/>
      <c r="B114" s="86"/>
      <c r="C114" s="85"/>
      <c r="D114" s="87"/>
      <c r="E114" s="87"/>
      <c r="F114" s="106"/>
      <c r="G114" s="87"/>
      <c r="H114" s="87"/>
      <c r="I114" s="87"/>
      <c r="J114" s="88"/>
      <c r="K114" s="87"/>
      <c r="L114" s="88"/>
      <c r="M114" s="87"/>
      <c r="N114" s="88"/>
      <c r="O114" s="87"/>
      <c r="P114" s="87"/>
      <c r="Q114" s="87"/>
      <c r="R114" s="87"/>
      <c r="S114" s="87"/>
      <c r="T114" s="88"/>
      <c r="U114" s="87"/>
      <c r="V114" s="85"/>
      <c r="W114" s="85"/>
      <c r="X114" s="85"/>
      <c r="Y114" s="85"/>
      <c r="Z114" s="85"/>
      <c r="AA114" s="85"/>
      <c r="AB114" s="85"/>
      <c r="AC114" s="85"/>
    </row>
    <row r="115" spans="1:29" ht="13.5" customHeight="1" x14ac:dyDescent="0.15">
      <c r="A115" s="85"/>
      <c r="B115" s="86"/>
      <c r="C115" s="85"/>
      <c r="D115" s="87"/>
      <c r="E115" s="87"/>
      <c r="F115" s="106"/>
      <c r="G115" s="87"/>
      <c r="H115" s="87"/>
      <c r="I115" s="87"/>
      <c r="J115" s="88"/>
      <c r="K115" s="87"/>
      <c r="L115" s="88"/>
      <c r="M115" s="87"/>
      <c r="N115" s="88"/>
      <c r="O115" s="87"/>
      <c r="P115" s="87"/>
      <c r="Q115" s="87"/>
      <c r="R115" s="87"/>
      <c r="S115" s="87"/>
      <c r="T115" s="88"/>
      <c r="U115" s="87"/>
      <c r="V115" s="85"/>
      <c r="W115" s="85"/>
      <c r="X115" s="85"/>
      <c r="Y115" s="85"/>
      <c r="Z115" s="85"/>
      <c r="AA115" s="85"/>
      <c r="AB115" s="85"/>
      <c r="AC115" s="85"/>
    </row>
    <row r="116" spans="1:29" ht="13.5" customHeight="1" x14ac:dyDescent="0.15">
      <c r="A116" s="85"/>
      <c r="B116" s="86"/>
      <c r="C116" s="85"/>
      <c r="D116" s="87"/>
      <c r="E116" s="87"/>
      <c r="F116" s="106"/>
      <c r="G116" s="87"/>
      <c r="H116" s="87"/>
      <c r="I116" s="87"/>
      <c r="J116" s="88"/>
      <c r="K116" s="87"/>
      <c r="L116" s="88"/>
      <c r="M116" s="87"/>
      <c r="N116" s="88"/>
      <c r="O116" s="87"/>
      <c r="P116" s="87"/>
      <c r="Q116" s="87"/>
      <c r="R116" s="87"/>
      <c r="S116" s="87"/>
      <c r="T116" s="88"/>
      <c r="U116" s="87"/>
      <c r="V116" s="85"/>
      <c r="W116" s="85"/>
      <c r="X116" s="85"/>
      <c r="Y116" s="85"/>
      <c r="Z116" s="85"/>
      <c r="AA116" s="85"/>
      <c r="AB116" s="85"/>
      <c r="AC116" s="85"/>
    </row>
    <row r="117" spans="1:29" ht="13.5" customHeight="1" x14ac:dyDescent="0.15">
      <c r="A117" s="85"/>
      <c r="B117" s="86"/>
      <c r="C117" s="85"/>
      <c r="D117" s="87"/>
      <c r="E117" s="87"/>
      <c r="F117" s="106"/>
      <c r="G117" s="87"/>
      <c r="H117" s="87"/>
      <c r="I117" s="87"/>
      <c r="J117" s="88"/>
      <c r="K117" s="87"/>
      <c r="L117" s="88"/>
      <c r="M117" s="87"/>
      <c r="N117" s="88"/>
      <c r="O117" s="87"/>
      <c r="P117" s="87"/>
      <c r="Q117" s="87"/>
      <c r="R117" s="87"/>
      <c r="S117" s="87"/>
      <c r="T117" s="88"/>
      <c r="U117" s="87"/>
      <c r="V117" s="85"/>
      <c r="W117" s="85"/>
      <c r="X117" s="85"/>
      <c r="Y117" s="85"/>
      <c r="Z117" s="85"/>
      <c r="AA117" s="85"/>
      <c r="AB117" s="85"/>
      <c r="AC117" s="85"/>
    </row>
    <row r="118" spans="1:29" ht="13.5" customHeight="1" x14ac:dyDescent="0.15">
      <c r="A118" s="85"/>
      <c r="B118" s="86"/>
      <c r="C118" s="85"/>
      <c r="D118" s="87"/>
      <c r="E118" s="87"/>
      <c r="F118" s="106"/>
      <c r="G118" s="87"/>
      <c r="H118" s="87"/>
      <c r="I118" s="87"/>
      <c r="J118" s="88"/>
      <c r="K118" s="87"/>
      <c r="L118" s="88"/>
      <c r="M118" s="87"/>
      <c r="N118" s="88"/>
      <c r="O118" s="87"/>
      <c r="P118" s="87"/>
      <c r="Q118" s="87"/>
      <c r="R118" s="87"/>
      <c r="S118" s="87"/>
      <c r="T118" s="88"/>
      <c r="U118" s="87"/>
      <c r="V118" s="85"/>
      <c r="W118" s="85"/>
      <c r="X118" s="85"/>
      <c r="Y118" s="85"/>
      <c r="Z118" s="85"/>
      <c r="AA118" s="85"/>
      <c r="AB118" s="85"/>
      <c r="AC118" s="85"/>
    </row>
    <row r="119" spans="1:29" ht="13.5" customHeight="1" x14ac:dyDescent="0.15">
      <c r="A119" s="85"/>
      <c r="B119" s="86"/>
      <c r="C119" s="85"/>
      <c r="D119" s="87"/>
      <c r="E119" s="87"/>
      <c r="F119" s="106"/>
      <c r="G119" s="87"/>
      <c r="H119" s="87"/>
      <c r="I119" s="87"/>
      <c r="J119" s="88"/>
      <c r="K119" s="87"/>
      <c r="L119" s="88"/>
      <c r="M119" s="87"/>
      <c r="N119" s="88"/>
      <c r="O119" s="87"/>
      <c r="P119" s="87"/>
      <c r="Q119" s="87"/>
      <c r="R119" s="87"/>
      <c r="S119" s="87"/>
      <c r="T119" s="88"/>
      <c r="U119" s="87"/>
      <c r="V119" s="85"/>
      <c r="W119" s="85"/>
      <c r="X119" s="85"/>
      <c r="Y119" s="85"/>
      <c r="Z119" s="85"/>
      <c r="AA119" s="85"/>
      <c r="AB119" s="85"/>
      <c r="AC119" s="85"/>
    </row>
    <row r="120" spans="1:29" ht="13.5" customHeight="1" x14ac:dyDescent="0.15">
      <c r="A120" s="85"/>
      <c r="B120" s="86"/>
      <c r="C120" s="85"/>
      <c r="D120" s="87"/>
      <c r="E120" s="87"/>
      <c r="F120" s="106"/>
      <c r="G120" s="87"/>
      <c r="H120" s="87"/>
      <c r="I120" s="87"/>
      <c r="J120" s="88"/>
      <c r="K120" s="87"/>
      <c r="L120" s="88"/>
      <c r="M120" s="87"/>
      <c r="N120" s="88"/>
      <c r="O120" s="87"/>
      <c r="P120" s="87"/>
      <c r="Q120" s="87"/>
      <c r="R120" s="87"/>
      <c r="S120" s="87"/>
      <c r="T120" s="88"/>
      <c r="U120" s="87"/>
      <c r="V120" s="85"/>
      <c r="W120" s="85"/>
      <c r="X120" s="85"/>
      <c r="Y120" s="85"/>
      <c r="Z120" s="85"/>
      <c r="AA120" s="85"/>
      <c r="AB120" s="85"/>
      <c r="AC120" s="85"/>
    </row>
    <row r="121" spans="1:29" ht="13.5" customHeight="1" x14ac:dyDescent="0.15">
      <c r="A121" s="85"/>
      <c r="B121" s="86"/>
      <c r="C121" s="85"/>
      <c r="D121" s="87"/>
      <c r="E121" s="87"/>
      <c r="F121" s="106"/>
      <c r="G121" s="87"/>
      <c r="H121" s="87"/>
      <c r="I121" s="87"/>
      <c r="J121" s="88"/>
      <c r="K121" s="87"/>
      <c r="L121" s="88"/>
      <c r="M121" s="87"/>
      <c r="N121" s="88"/>
      <c r="O121" s="87"/>
      <c r="P121" s="87"/>
      <c r="Q121" s="87"/>
      <c r="R121" s="87"/>
      <c r="S121" s="87"/>
      <c r="T121" s="88"/>
      <c r="U121" s="87"/>
      <c r="V121" s="85"/>
      <c r="W121" s="85"/>
      <c r="X121" s="85"/>
      <c r="Y121" s="85"/>
      <c r="Z121" s="85"/>
      <c r="AA121" s="85"/>
      <c r="AB121" s="85"/>
      <c r="AC121" s="85"/>
    </row>
    <row r="122" spans="1:29" ht="13.5" customHeight="1" x14ac:dyDescent="0.15">
      <c r="A122" s="85"/>
      <c r="B122" s="86"/>
      <c r="C122" s="85"/>
      <c r="D122" s="87"/>
      <c r="E122" s="87"/>
      <c r="F122" s="106"/>
      <c r="G122" s="87"/>
      <c r="H122" s="87"/>
      <c r="I122" s="87"/>
      <c r="J122" s="88"/>
      <c r="K122" s="87"/>
      <c r="L122" s="88"/>
      <c r="M122" s="87"/>
      <c r="N122" s="88"/>
      <c r="O122" s="87"/>
      <c r="P122" s="87"/>
      <c r="Q122" s="87"/>
      <c r="R122" s="87"/>
      <c r="S122" s="87"/>
      <c r="T122" s="88"/>
      <c r="U122" s="87"/>
      <c r="V122" s="85"/>
      <c r="W122" s="85"/>
      <c r="X122" s="85"/>
      <c r="Y122" s="85"/>
      <c r="Z122" s="85"/>
      <c r="AA122" s="85"/>
      <c r="AB122" s="85"/>
      <c r="AC122" s="85"/>
    </row>
    <row r="123" spans="1:29" ht="13.5" customHeight="1" x14ac:dyDescent="0.15">
      <c r="A123" s="85"/>
      <c r="B123" s="86"/>
      <c r="C123" s="85"/>
      <c r="D123" s="87"/>
      <c r="E123" s="87"/>
      <c r="F123" s="106"/>
      <c r="G123" s="87"/>
      <c r="H123" s="87"/>
      <c r="I123" s="87"/>
      <c r="J123" s="88"/>
      <c r="K123" s="87"/>
      <c r="L123" s="88"/>
      <c r="M123" s="87"/>
      <c r="N123" s="88"/>
      <c r="O123" s="87"/>
      <c r="P123" s="87"/>
      <c r="Q123" s="87"/>
      <c r="R123" s="87"/>
      <c r="S123" s="87"/>
      <c r="T123" s="88"/>
      <c r="U123" s="87"/>
      <c r="V123" s="85"/>
      <c r="W123" s="85"/>
      <c r="X123" s="85"/>
      <c r="Y123" s="85"/>
      <c r="Z123" s="85"/>
      <c r="AA123" s="85"/>
      <c r="AB123" s="85"/>
      <c r="AC123" s="85"/>
    </row>
    <row r="124" spans="1:29" ht="13.5" customHeight="1" x14ac:dyDescent="0.15">
      <c r="A124" s="85"/>
      <c r="B124" s="86"/>
      <c r="C124" s="85"/>
      <c r="D124" s="87"/>
      <c r="E124" s="87"/>
      <c r="F124" s="106"/>
      <c r="G124" s="87"/>
      <c r="H124" s="87"/>
      <c r="I124" s="87"/>
      <c r="J124" s="88"/>
      <c r="K124" s="87"/>
      <c r="L124" s="88"/>
      <c r="M124" s="87"/>
      <c r="N124" s="88"/>
      <c r="O124" s="87"/>
      <c r="P124" s="87"/>
      <c r="Q124" s="87"/>
      <c r="R124" s="87"/>
      <c r="S124" s="87"/>
      <c r="T124" s="88"/>
      <c r="U124" s="87"/>
      <c r="V124" s="85"/>
      <c r="W124" s="85"/>
      <c r="X124" s="85"/>
      <c r="Y124" s="85"/>
      <c r="Z124" s="85"/>
      <c r="AA124" s="85"/>
      <c r="AB124" s="85"/>
      <c r="AC124" s="85"/>
    </row>
    <row r="125" spans="1:29" ht="13.5" customHeight="1" x14ac:dyDescent="0.15">
      <c r="A125" s="85"/>
      <c r="B125" s="86"/>
      <c r="C125" s="85"/>
      <c r="D125" s="87"/>
      <c r="E125" s="87"/>
      <c r="F125" s="106"/>
      <c r="G125" s="87"/>
      <c r="H125" s="87"/>
      <c r="I125" s="87"/>
      <c r="J125" s="88"/>
      <c r="K125" s="87"/>
      <c r="L125" s="88"/>
      <c r="M125" s="87"/>
      <c r="N125" s="88"/>
      <c r="O125" s="87"/>
      <c r="P125" s="87"/>
      <c r="Q125" s="87"/>
      <c r="R125" s="87"/>
      <c r="S125" s="87"/>
      <c r="T125" s="88"/>
      <c r="U125" s="87"/>
      <c r="V125" s="85"/>
      <c r="W125" s="85"/>
      <c r="X125" s="85"/>
      <c r="Y125" s="85"/>
      <c r="Z125" s="85"/>
      <c r="AA125" s="85"/>
      <c r="AB125" s="85"/>
      <c r="AC125" s="85"/>
    </row>
    <row r="126" spans="1:29" ht="13.5" customHeight="1" x14ac:dyDescent="0.15">
      <c r="A126" s="85"/>
      <c r="B126" s="86"/>
      <c r="C126" s="85"/>
      <c r="D126" s="87"/>
      <c r="E126" s="87"/>
      <c r="F126" s="106"/>
      <c r="G126" s="87"/>
      <c r="H126" s="87"/>
      <c r="I126" s="87"/>
      <c r="J126" s="88"/>
      <c r="K126" s="87"/>
      <c r="L126" s="88"/>
      <c r="M126" s="87"/>
      <c r="N126" s="88"/>
      <c r="O126" s="87"/>
      <c r="P126" s="87"/>
      <c r="Q126" s="87"/>
      <c r="R126" s="87"/>
      <c r="S126" s="87"/>
      <c r="T126" s="88"/>
      <c r="U126" s="87"/>
      <c r="V126" s="85"/>
      <c r="W126" s="85"/>
      <c r="X126" s="85"/>
      <c r="Y126" s="85"/>
      <c r="Z126" s="85"/>
      <c r="AA126" s="85"/>
      <c r="AB126" s="85"/>
      <c r="AC126" s="85"/>
    </row>
    <row r="127" spans="1:29" ht="13.5" customHeight="1" x14ac:dyDescent="0.15">
      <c r="A127" s="85"/>
      <c r="B127" s="86"/>
      <c r="C127" s="85"/>
      <c r="D127" s="87"/>
      <c r="E127" s="87"/>
      <c r="F127" s="106"/>
      <c r="G127" s="87"/>
      <c r="H127" s="87"/>
      <c r="I127" s="87"/>
      <c r="J127" s="88"/>
      <c r="K127" s="87"/>
      <c r="L127" s="88"/>
      <c r="M127" s="87"/>
      <c r="N127" s="88"/>
      <c r="O127" s="87"/>
      <c r="P127" s="87"/>
      <c r="Q127" s="87"/>
      <c r="R127" s="87"/>
      <c r="S127" s="87"/>
      <c r="T127" s="88"/>
      <c r="U127" s="87"/>
      <c r="V127" s="85"/>
      <c r="W127" s="85"/>
      <c r="X127" s="85"/>
      <c r="Y127" s="85"/>
      <c r="Z127" s="85"/>
      <c r="AA127" s="85"/>
      <c r="AB127" s="85"/>
      <c r="AC127" s="85"/>
    </row>
    <row r="128" spans="1:29" ht="13.5" customHeight="1" x14ac:dyDescent="0.15">
      <c r="A128" s="85"/>
      <c r="B128" s="86"/>
      <c r="C128" s="85"/>
      <c r="D128" s="87"/>
      <c r="E128" s="87"/>
      <c r="F128" s="106"/>
      <c r="G128" s="87"/>
      <c r="H128" s="87"/>
      <c r="I128" s="87"/>
      <c r="J128" s="88"/>
      <c r="K128" s="87"/>
      <c r="L128" s="88"/>
      <c r="M128" s="87"/>
      <c r="N128" s="88"/>
      <c r="O128" s="87"/>
      <c r="P128" s="87"/>
      <c r="Q128" s="87"/>
      <c r="R128" s="87"/>
      <c r="S128" s="87"/>
      <c r="T128" s="88"/>
      <c r="U128" s="87"/>
      <c r="V128" s="85"/>
      <c r="W128" s="85"/>
      <c r="X128" s="85"/>
      <c r="Y128" s="85"/>
      <c r="Z128" s="85"/>
      <c r="AA128" s="85"/>
      <c r="AB128" s="85"/>
      <c r="AC128" s="85"/>
    </row>
    <row r="129" spans="1:29" ht="13.5" customHeight="1" x14ac:dyDescent="0.15">
      <c r="A129" s="85"/>
      <c r="B129" s="86"/>
      <c r="C129" s="85"/>
      <c r="D129" s="87"/>
      <c r="E129" s="87"/>
      <c r="F129" s="106"/>
      <c r="G129" s="87"/>
      <c r="H129" s="87"/>
      <c r="I129" s="87"/>
      <c r="J129" s="88"/>
      <c r="K129" s="87"/>
      <c r="L129" s="88"/>
      <c r="M129" s="87"/>
      <c r="N129" s="88"/>
      <c r="O129" s="87"/>
      <c r="P129" s="87"/>
      <c r="Q129" s="87"/>
      <c r="R129" s="87"/>
      <c r="S129" s="87"/>
      <c r="T129" s="88"/>
      <c r="U129" s="87"/>
      <c r="V129" s="85"/>
      <c r="W129" s="85"/>
      <c r="X129" s="85"/>
      <c r="Y129" s="85"/>
      <c r="Z129" s="85"/>
      <c r="AA129" s="85"/>
      <c r="AB129" s="85"/>
      <c r="AC129" s="85"/>
    </row>
    <row r="130" spans="1:29" ht="13.5" customHeight="1" x14ac:dyDescent="0.15">
      <c r="A130" s="85"/>
      <c r="B130" s="86"/>
      <c r="C130" s="85"/>
      <c r="D130" s="87"/>
      <c r="E130" s="87"/>
      <c r="F130" s="106"/>
      <c r="G130" s="87"/>
      <c r="H130" s="87"/>
      <c r="I130" s="87"/>
      <c r="J130" s="88"/>
      <c r="K130" s="87"/>
      <c r="L130" s="88"/>
      <c r="M130" s="87"/>
      <c r="N130" s="88"/>
      <c r="O130" s="87"/>
      <c r="P130" s="87"/>
      <c r="Q130" s="87"/>
      <c r="R130" s="87"/>
      <c r="S130" s="87"/>
      <c r="T130" s="88"/>
      <c r="U130" s="87"/>
      <c r="V130" s="85"/>
      <c r="W130" s="85"/>
      <c r="X130" s="85"/>
      <c r="Y130" s="85"/>
      <c r="Z130" s="85"/>
      <c r="AA130" s="85"/>
      <c r="AB130" s="85"/>
      <c r="AC130" s="85"/>
    </row>
    <row r="131" spans="1:29" ht="13.5" customHeight="1" x14ac:dyDescent="0.15">
      <c r="A131" s="85"/>
      <c r="B131" s="86"/>
      <c r="C131" s="85"/>
      <c r="D131" s="87"/>
      <c r="E131" s="87"/>
      <c r="F131" s="106"/>
      <c r="G131" s="87"/>
      <c r="H131" s="87"/>
      <c r="I131" s="87"/>
      <c r="J131" s="88"/>
      <c r="K131" s="87"/>
      <c r="L131" s="88"/>
      <c r="M131" s="87"/>
      <c r="N131" s="88"/>
      <c r="O131" s="87"/>
      <c r="P131" s="87"/>
      <c r="Q131" s="87"/>
      <c r="R131" s="87"/>
      <c r="S131" s="87"/>
      <c r="T131" s="88"/>
      <c r="U131" s="87"/>
      <c r="V131" s="85"/>
      <c r="W131" s="85"/>
      <c r="X131" s="85"/>
      <c r="Y131" s="85"/>
      <c r="Z131" s="85"/>
      <c r="AA131" s="85"/>
      <c r="AB131" s="85"/>
      <c r="AC131" s="85"/>
    </row>
    <row r="132" spans="1:29" ht="13.5" customHeight="1" x14ac:dyDescent="0.15">
      <c r="A132" s="85"/>
      <c r="B132" s="86"/>
      <c r="C132" s="85"/>
      <c r="D132" s="87"/>
      <c r="E132" s="87"/>
      <c r="F132" s="106"/>
      <c r="G132" s="87"/>
      <c r="H132" s="87"/>
      <c r="I132" s="87"/>
      <c r="J132" s="88"/>
      <c r="K132" s="87"/>
      <c r="L132" s="88"/>
      <c r="M132" s="87"/>
      <c r="N132" s="88"/>
      <c r="O132" s="87"/>
      <c r="P132" s="87"/>
      <c r="Q132" s="87"/>
      <c r="R132" s="87"/>
      <c r="S132" s="87"/>
      <c r="T132" s="88"/>
      <c r="U132" s="87"/>
      <c r="V132" s="85"/>
      <c r="W132" s="85"/>
      <c r="X132" s="85"/>
      <c r="Y132" s="85"/>
      <c r="Z132" s="85"/>
      <c r="AA132" s="85"/>
      <c r="AB132" s="85"/>
      <c r="AC132" s="85"/>
    </row>
    <row r="133" spans="1:29" ht="13.5" customHeight="1" x14ac:dyDescent="0.15">
      <c r="A133" s="85"/>
      <c r="B133" s="86"/>
      <c r="C133" s="85"/>
      <c r="D133" s="87"/>
      <c r="E133" s="87"/>
      <c r="F133" s="106"/>
      <c r="G133" s="87"/>
      <c r="H133" s="87"/>
      <c r="I133" s="87"/>
      <c r="J133" s="88"/>
      <c r="K133" s="87"/>
      <c r="L133" s="88"/>
      <c r="M133" s="87"/>
      <c r="N133" s="88"/>
      <c r="O133" s="87"/>
      <c r="P133" s="87"/>
      <c r="Q133" s="87"/>
      <c r="R133" s="87"/>
      <c r="S133" s="87"/>
      <c r="T133" s="88"/>
      <c r="U133" s="87"/>
      <c r="V133" s="85"/>
      <c r="W133" s="85"/>
      <c r="X133" s="85"/>
      <c r="Y133" s="85"/>
      <c r="Z133" s="85"/>
      <c r="AA133" s="85"/>
      <c r="AB133" s="85"/>
      <c r="AC133" s="85"/>
    </row>
    <row r="134" spans="1:29" ht="13.5" customHeight="1" x14ac:dyDescent="0.15">
      <c r="A134" s="85"/>
      <c r="B134" s="86"/>
      <c r="C134" s="85"/>
      <c r="D134" s="87"/>
      <c r="E134" s="87"/>
      <c r="F134" s="106"/>
      <c r="G134" s="87"/>
      <c r="H134" s="87"/>
      <c r="I134" s="87"/>
      <c r="J134" s="88"/>
      <c r="K134" s="87"/>
      <c r="L134" s="88"/>
      <c r="M134" s="87"/>
      <c r="N134" s="88"/>
      <c r="O134" s="87"/>
      <c r="P134" s="87"/>
      <c r="Q134" s="87"/>
      <c r="R134" s="87"/>
      <c r="S134" s="87"/>
      <c r="T134" s="88"/>
      <c r="U134" s="87"/>
      <c r="V134" s="85"/>
      <c r="W134" s="85"/>
      <c r="X134" s="85"/>
      <c r="Y134" s="85"/>
      <c r="Z134" s="85"/>
      <c r="AA134" s="85"/>
      <c r="AB134" s="85"/>
      <c r="AC134" s="85"/>
    </row>
    <row r="135" spans="1:29" ht="13.5" customHeight="1" x14ac:dyDescent="0.15">
      <c r="A135" s="85"/>
      <c r="B135" s="86"/>
      <c r="C135" s="85"/>
      <c r="D135" s="87"/>
      <c r="E135" s="87"/>
      <c r="F135" s="106"/>
      <c r="G135" s="87"/>
      <c r="H135" s="87"/>
      <c r="I135" s="87"/>
      <c r="J135" s="88"/>
      <c r="K135" s="87"/>
      <c r="L135" s="88"/>
      <c r="M135" s="87"/>
      <c r="N135" s="88"/>
      <c r="O135" s="87"/>
      <c r="P135" s="87"/>
      <c r="Q135" s="87"/>
      <c r="R135" s="87"/>
      <c r="S135" s="87"/>
      <c r="T135" s="88"/>
      <c r="U135" s="87"/>
      <c r="V135" s="85"/>
      <c r="W135" s="85"/>
      <c r="X135" s="85"/>
      <c r="Y135" s="85"/>
      <c r="Z135" s="85"/>
      <c r="AA135" s="85"/>
      <c r="AB135" s="85"/>
      <c r="AC135" s="85"/>
    </row>
    <row r="136" spans="1:29" ht="13.5" customHeight="1" x14ac:dyDescent="0.15">
      <c r="A136" s="85"/>
      <c r="B136" s="86"/>
      <c r="C136" s="85"/>
      <c r="D136" s="87"/>
      <c r="E136" s="87"/>
      <c r="F136" s="106"/>
      <c r="G136" s="87"/>
      <c r="H136" s="87"/>
      <c r="I136" s="87"/>
      <c r="J136" s="88"/>
      <c r="K136" s="87"/>
      <c r="L136" s="88"/>
      <c r="M136" s="87"/>
      <c r="N136" s="88"/>
      <c r="O136" s="87"/>
      <c r="P136" s="87"/>
      <c r="Q136" s="87"/>
      <c r="R136" s="87"/>
      <c r="S136" s="87"/>
      <c r="T136" s="88"/>
      <c r="U136" s="87"/>
      <c r="V136" s="85"/>
      <c r="W136" s="85"/>
      <c r="X136" s="85"/>
      <c r="Y136" s="85"/>
      <c r="Z136" s="85"/>
      <c r="AA136" s="85"/>
      <c r="AB136" s="85"/>
      <c r="AC136" s="85"/>
    </row>
    <row r="137" spans="1:29" ht="13.5" customHeight="1" x14ac:dyDescent="0.15">
      <c r="A137" s="85"/>
      <c r="B137" s="86"/>
      <c r="C137" s="85"/>
      <c r="D137" s="87"/>
      <c r="E137" s="87"/>
      <c r="F137" s="106"/>
      <c r="G137" s="87"/>
      <c r="H137" s="87"/>
      <c r="I137" s="87"/>
      <c r="J137" s="88"/>
      <c r="K137" s="87"/>
      <c r="L137" s="88"/>
      <c r="M137" s="87"/>
      <c r="N137" s="88"/>
      <c r="O137" s="87"/>
      <c r="P137" s="87"/>
      <c r="Q137" s="87"/>
      <c r="R137" s="87"/>
      <c r="S137" s="87"/>
      <c r="T137" s="88"/>
      <c r="U137" s="87"/>
      <c r="V137" s="85"/>
      <c r="W137" s="85"/>
      <c r="X137" s="85"/>
      <c r="Y137" s="85"/>
      <c r="Z137" s="85"/>
      <c r="AA137" s="85"/>
      <c r="AB137" s="85"/>
      <c r="AC137" s="85"/>
    </row>
    <row r="138" spans="1:29" ht="13.5" customHeight="1" x14ac:dyDescent="0.15">
      <c r="A138" s="85"/>
      <c r="B138" s="86"/>
      <c r="C138" s="85"/>
      <c r="D138" s="87"/>
      <c r="E138" s="87"/>
      <c r="F138" s="106"/>
      <c r="G138" s="87"/>
      <c r="H138" s="87"/>
      <c r="I138" s="87"/>
      <c r="J138" s="88"/>
      <c r="K138" s="87"/>
      <c r="L138" s="88"/>
      <c r="M138" s="87"/>
      <c r="N138" s="88"/>
      <c r="O138" s="87"/>
      <c r="P138" s="87"/>
      <c r="Q138" s="87"/>
      <c r="R138" s="87"/>
      <c r="S138" s="87"/>
      <c r="T138" s="88"/>
      <c r="U138" s="87"/>
      <c r="V138" s="85"/>
      <c r="W138" s="85"/>
      <c r="X138" s="85"/>
      <c r="Y138" s="85"/>
      <c r="Z138" s="85"/>
      <c r="AA138" s="85"/>
      <c r="AB138" s="85"/>
      <c r="AC138" s="85"/>
    </row>
    <row r="139" spans="1:29" ht="13.5" customHeight="1" x14ac:dyDescent="0.15">
      <c r="A139" s="85"/>
      <c r="B139" s="86"/>
      <c r="C139" s="85"/>
      <c r="D139" s="87"/>
      <c r="E139" s="87"/>
      <c r="F139" s="106"/>
      <c r="G139" s="87"/>
      <c r="H139" s="87"/>
      <c r="I139" s="87"/>
      <c r="J139" s="88"/>
      <c r="K139" s="87"/>
      <c r="L139" s="88"/>
      <c r="M139" s="87"/>
      <c r="N139" s="88"/>
      <c r="O139" s="87"/>
      <c r="P139" s="87"/>
      <c r="Q139" s="87"/>
      <c r="R139" s="87"/>
      <c r="S139" s="87"/>
      <c r="T139" s="88"/>
      <c r="U139" s="87"/>
      <c r="V139" s="85"/>
      <c r="W139" s="85"/>
      <c r="X139" s="85"/>
      <c r="Y139" s="85"/>
      <c r="Z139" s="85"/>
      <c r="AA139" s="85"/>
      <c r="AB139" s="85"/>
      <c r="AC139" s="85"/>
    </row>
    <row r="140" spans="1:29" ht="13.5" customHeight="1" x14ac:dyDescent="0.15">
      <c r="A140" s="85"/>
      <c r="B140" s="86"/>
      <c r="C140" s="85"/>
      <c r="D140" s="87"/>
      <c r="E140" s="87"/>
      <c r="F140" s="106"/>
      <c r="G140" s="87"/>
      <c r="H140" s="87"/>
      <c r="I140" s="87"/>
      <c r="J140" s="88"/>
      <c r="K140" s="87"/>
      <c r="L140" s="88"/>
      <c r="M140" s="87"/>
      <c r="N140" s="88"/>
      <c r="O140" s="87"/>
      <c r="P140" s="87"/>
      <c r="Q140" s="87"/>
      <c r="R140" s="87"/>
      <c r="S140" s="87"/>
      <c r="T140" s="88"/>
      <c r="U140" s="87"/>
      <c r="V140" s="85"/>
      <c r="W140" s="85"/>
      <c r="X140" s="85"/>
      <c r="Y140" s="85"/>
      <c r="Z140" s="85"/>
      <c r="AA140" s="85"/>
      <c r="AB140" s="85"/>
      <c r="AC140" s="85"/>
    </row>
    <row r="141" spans="1:29" ht="13.5" customHeight="1" x14ac:dyDescent="0.15">
      <c r="A141" s="85"/>
      <c r="B141" s="86"/>
      <c r="C141" s="85"/>
      <c r="D141" s="87"/>
      <c r="E141" s="87"/>
      <c r="F141" s="106"/>
      <c r="G141" s="87"/>
      <c r="H141" s="87"/>
      <c r="I141" s="87"/>
      <c r="J141" s="88"/>
      <c r="K141" s="87"/>
      <c r="L141" s="88"/>
      <c r="M141" s="87"/>
      <c r="N141" s="88"/>
      <c r="O141" s="87"/>
      <c r="P141" s="87"/>
      <c r="Q141" s="87"/>
      <c r="R141" s="87"/>
      <c r="S141" s="87"/>
      <c r="T141" s="88"/>
      <c r="U141" s="87"/>
      <c r="V141" s="85"/>
      <c r="W141" s="85"/>
      <c r="X141" s="85"/>
      <c r="Y141" s="85"/>
      <c r="Z141" s="85"/>
      <c r="AA141" s="85"/>
      <c r="AB141" s="85"/>
      <c r="AC141" s="85"/>
    </row>
    <row r="142" spans="1:29" ht="13.5" customHeight="1" x14ac:dyDescent="0.15">
      <c r="A142" s="85"/>
      <c r="B142" s="86"/>
      <c r="C142" s="85"/>
      <c r="D142" s="87"/>
      <c r="E142" s="87"/>
      <c r="F142" s="106"/>
      <c r="G142" s="87"/>
      <c r="H142" s="87"/>
      <c r="I142" s="87"/>
      <c r="J142" s="88"/>
      <c r="K142" s="87"/>
      <c r="L142" s="88"/>
      <c r="M142" s="87"/>
      <c r="N142" s="88"/>
      <c r="O142" s="87"/>
      <c r="P142" s="87"/>
      <c r="Q142" s="87"/>
      <c r="R142" s="87"/>
      <c r="S142" s="87"/>
      <c r="T142" s="88"/>
      <c r="U142" s="87"/>
      <c r="V142" s="85"/>
      <c r="W142" s="85"/>
      <c r="X142" s="85"/>
      <c r="Y142" s="85"/>
      <c r="Z142" s="85"/>
      <c r="AA142" s="85"/>
      <c r="AB142" s="85"/>
      <c r="AC142" s="85"/>
    </row>
    <row r="143" spans="1:29" ht="13.5" customHeight="1" x14ac:dyDescent="0.15">
      <c r="A143" s="85"/>
      <c r="B143" s="86"/>
      <c r="C143" s="85"/>
      <c r="D143" s="87"/>
      <c r="E143" s="87"/>
      <c r="F143" s="106"/>
      <c r="G143" s="87"/>
      <c r="H143" s="87"/>
      <c r="I143" s="87"/>
      <c r="J143" s="88"/>
      <c r="K143" s="87"/>
      <c r="L143" s="88"/>
      <c r="M143" s="87"/>
      <c r="N143" s="88"/>
      <c r="O143" s="87"/>
      <c r="P143" s="87"/>
      <c r="Q143" s="87"/>
      <c r="R143" s="87"/>
      <c r="S143" s="87"/>
      <c r="T143" s="88"/>
      <c r="U143" s="87"/>
      <c r="V143" s="85"/>
      <c r="W143" s="85"/>
      <c r="X143" s="85"/>
      <c r="Y143" s="85"/>
      <c r="Z143" s="85"/>
      <c r="AA143" s="85"/>
      <c r="AB143" s="85"/>
      <c r="AC143" s="85"/>
    </row>
    <row r="144" spans="1:29" ht="13.5" customHeight="1" x14ac:dyDescent="0.15">
      <c r="A144" s="85"/>
      <c r="B144" s="86"/>
      <c r="C144" s="85"/>
      <c r="D144" s="87"/>
      <c r="E144" s="87"/>
      <c r="F144" s="106"/>
      <c r="G144" s="87"/>
      <c r="H144" s="87"/>
      <c r="I144" s="87"/>
      <c r="J144" s="88"/>
      <c r="K144" s="87"/>
      <c r="L144" s="88"/>
      <c r="M144" s="87"/>
      <c r="N144" s="88"/>
      <c r="O144" s="87"/>
      <c r="P144" s="87"/>
      <c r="Q144" s="87"/>
      <c r="R144" s="87"/>
      <c r="S144" s="87"/>
      <c r="T144" s="88"/>
      <c r="U144" s="87"/>
      <c r="V144" s="85"/>
      <c r="W144" s="85"/>
      <c r="X144" s="85"/>
      <c r="Y144" s="85"/>
      <c r="Z144" s="85"/>
      <c r="AA144" s="85"/>
      <c r="AB144" s="85"/>
      <c r="AC144" s="85"/>
    </row>
    <row r="145" spans="1:29" ht="13.5" customHeight="1" x14ac:dyDescent="0.15">
      <c r="A145" s="85"/>
      <c r="B145" s="86"/>
      <c r="C145" s="85"/>
      <c r="D145" s="87"/>
      <c r="E145" s="87"/>
      <c r="F145" s="106"/>
      <c r="G145" s="87"/>
      <c r="H145" s="87"/>
      <c r="I145" s="87"/>
      <c r="J145" s="88"/>
      <c r="K145" s="87"/>
      <c r="L145" s="88"/>
      <c r="M145" s="87"/>
      <c r="N145" s="88"/>
      <c r="O145" s="87"/>
      <c r="P145" s="87"/>
      <c r="Q145" s="87"/>
      <c r="R145" s="87"/>
      <c r="S145" s="87"/>
      <c r="T145" s="88"/>
      <c r="U145" s="87"/>
      <c r="V145" s="85"/>
      <c r="W145" s="85"/>
      <c r="X145" s="85"/>
      <c r="Y145" s="85"/>
      <c r="Z145" s="85"/>
      <c r="AA145" s="85"/>
      <c r="AB145" s="85"/>
      <c r="AC145" s="85"/>
    </row>
    <row r="146" spans="1:29" ht="13.5" customHeight="1" x14ac:dyDescent="0.15">
      <c r="A146" s="85"/>
      <c r="B146" s="86"/>
      <c r="C146" s="85"/>
      <c r="D146" s="87"/>
      <c r="E146" s="87"/>
      <c r="F146" s="106"/>
      <c r="G146" s="87"/>
      <c r="H146" s="87"/>
      <c r="I146" s="87"/>
      <c r="J146" s="88"/>
      <c r="K146" s="87"/>
      <c r="L146" s="88"/>
      <c r="M146" s="87"/>
      <c r="N146" s="88"/>
      <c r="O146" s="87"/>
      <c r="P146" s="87"/>
      <c r="Q146" s="87"/>
      <c r="R146" s="87"/>
      <c r="S146" s="87"/>
      <c r="T146" s="88"/>
      <c r="U146" s="87"/>
      <c r="V146" s="85"/>
      <c r="W146" s="85"/>
      <c r="X146" s="85"/>
      <c r="Y146" s="85"/>
      <c r="Z146" s="85"/>
      <c r="AA146" s="85"/>
      <c r="AB146" s="85"/>
      <c r="AC146" s="85"/>
    </row>
    <row r="147" spans="1:29" ht="13.5" customHeight="1" x14ac:dyDescent="0.15">
      <c r="A147" s="85"/>
      <c r="B147" s="86"/>
      <c r="C147" s="85"/>
      <c r="D147" s="87"/>
      <c r="E147" s="87"/>
      <c r="F147" s="106"/>
      <c r="G147" s="87"/>
      <c r="H147" s="87"/>
      <c r="I147" s="87"/>
      <c r="J147" s="88"/>
      <c r="K147" s="87"/>
      <c r="L147" s="88"/>
      <c r="M147" s="87"/>
      <c r="N147" s="88"/>
      <c r="O147" s="87"/>
      <c r="P147" s="87"/>
      <c r="Q147" s="87"/>
      <c r="R147" s="87"/>
      <c r="S147" s="87"/>
      <c r="T147" s="88"/>
      <c r="U147" s="87"/>
      <c r="V147" s="85"/>
      <c r="W147" s="85"/>
      <c r="X147" s="85"/>
      <c r="Y147" s="85"/>
      <c r="Z147" s="85"/>
      <c r="AA147" s="85"/>
      <c r="AB147" s="85"/>
      <c r="AC147" s="85"/>
    </row>
    <row r="148" spans="1:29" ht="13.5" customHeight="1" x14ac:dyDescent="0.15">
      <c r="A148" s="85"/>
      <c r="B148" s="86"/>
      <c r="C148" s="85"/>
      <c r="D148" s="87"/>
      <c r="E148" s="87"/>
      <c r="F148" s="106"/>
      <c r="G148" s="87"/>
      <c r="H148" s="87"/>
      <c r="I148" s="87"/>
      <c r="J148" s="88"/>
      <c r="K148" s="87"/>
      <c r="L148" s="88"/>
      <c r="M148" s="87"/>
      <c r="N148" s="88"/>
      <c r="O148" s="87"/>
      <c r="P148" s="87"/>
      <c r="Q148" s="87"/>
      <c r="R148" s="87"/>
      <c r="S148" s="87"/>
      <c r="T148" s="88"/>
      <c r="U148" s="87"/>
      <c r="V148" s="85"/>
      <c r="W148" s="85"/>
      <c r="X148" s="85"/>
      <c r="Y148" s="85"/>
      <c r="Z148" s="85"/>
      <c r="AA148" s="85"/>
      <c r="AB148" s="85"/>
      <c r="AC148" s="85"/>
    </row>
    <row r="149" spans="1:29" ht="13.5" customHeight="1" x14ac:dyDescent="0.15">
      <c r="A149" s="85"/>
      <c r="B149" s="86"/>
      <c r="C149" s="85"/>
      <c r="D149" s="87"/>
      <c r="E149" s="87"/>
      <c r="F149" s="106"/>
      <c r="G149" s="87"/>
      <c r="H149" s="87"/>
      <c r="I149" s="87"/>
      <c r="J149" s="88"/>
      <c r="K149" s="87"/>
      <c r="L149" s="88"/>
      <c r="M149" s="87"/>
      <c r="N149" s="88"/>
      <c r="O149" s="87"/>
      <c r="P149" s="87"/>
      <c r="Q149" s="87"/>
      <c r="R149" s="87"/>
      <c r="S149" s="87"/>
      <c r="T149" s="88"/>
      <c r="U149" s="87"/>
      <c r="V149" s="85"/>
      <c r="W149" s="85"/>
      <c r="X149" s="85"/>
      <c r="Y149" s="85"/>
      <c r="Z149" s="85"/>
      <c r="AA149" s="85"/>
      <c r="AB149" s="85"/>
      <c r="AC149" s="85"/>
    </row>
    <row r="150" spans="1:29" ht="13.5" customHeight="1" x14ac:dyDescent="0.15">
      <c r="A150" s="85"/>
      <c r="B150" s="86"/>
      <c r="C150" s="85"/>
      <c r="D150" s="87"/>
      <c r="E150" s="87"/>
      <c r="F150" s="106"/>
      <c r="G150" s="87"/>
      <c r="H150" s="87"/>
      <c r="I150" s="87"/>
      <c r="J150" s="88"/>
      <c r="K150" s="87"/>
      <c r="L150" s="88"/>
      <c r="M150" s="87"/>
      <c r="N150" s="88"/>
      <c r="O150" s="87"/>
      <c r="P150" s="87"/>
      <c r="Q150" s="87"/>
      <c r="R150" s="87"/>
      <c r="S150" s="87"/>
      <c r="T150" s="88"/>
      <c r="U150" s="87"/>
      <c r="V150" s="85"/>
      <c r="W150" s="85"/>
      <c r="X150" s="85"/>
      <c r="Y150" s="85"/>
      <c r="Z150" s="85"/>
      <c r="AA150" s="85"/>
      <c r="AB150" s="85"/>
      <c r="AC150" s="85"/>
    </row>
    <row r="151" spans="1:29" ht="13.5" customHeight="1" x14ac:dyDescent="0.15">
      <c r="A151" s="85"/>
      <c r="B151" s="86"/>
      <c r="C151" s="85"/>
      <c r="D151" s="87"/>
      <c r="E151" s="87"/>
      <c r="F151" s="106"/>
      <c r="G151" s="87"/>
      <c r="H151" s="87"/>
      <c r="I151" s="87"/>
      <c r="J151" s="88"/>
      <c r="K151" s="87"/>
      <c r="L151" s="88"/>
      <c r="M151" s="87"/>
      <c r="N151" s="88"/>
      <c r="O151" s="87"/>
      <c r="P151" s="87"/>
      <c r="Q151" s="87"/>
      <c r="R151" s="87"/>
      <c r="S151" s="87"/>
      <c r="T151" s="88"/>
      <c r="U151" s="87"/>
      <c r="V151" s="85"/>
      <c r="W151" s="85"/>
      <c r="X151" s="85"/>
      <c r="Y151" s="85"/>
      <c r="Z151" s="85"/>
      <c r="AA151" s="85"/>
      <c r="AB151" s="85"/>
      <c r="AC151" s="85"/>
    </row>
    <row r="152" spans="1:29" ht="13.5" customHeight="1" x14ac:dyDescent="0.15">
      <c r="A152" s="85"/>
      <c r="B152" s="86"/>
      <c r="C152" s="85"/>
      <c r="D152" s="87"/>
      <c r="E152" s="87"/>
      <c r="F152" s="106"/>
      <c r="G152" s="87"/>
      <c r="H152" s="87"/>
      <c r="I152" s="87"/>
      <c r="J152" s="88"/>
      <c r="K152" s="87"/>
      <c r="L152" s="88"/>
      <c r="M152" s="87"/>
      <c r="N152" s="88"/>
      <c r="O152" s="87"/>
      <c r="P152" s="87"/>
      <c r="Q152" s="87"/>
      <c r="R152" s="87"/>
      <c r="S152" s="87"/>
      <c r="T152" s="88"/>
      <c r="U152" s="87"/>
      <c r="V152" s="85"/>
      <c r="W152" s="85"/>
      <c r="X152" s="85"/>
      <c r="Y152" s="85"/>
      <c r="Z152" s="85"/>
      <c r="AA152" s="85"/>
      <c r="AB152" s="85"/>
      <c r="AC152" s="85"/>
    </row>
    <row r="153" spans="1:29" ht="13.5" customHeight="1" x14ac:dyDescent="0.15">
      <c r="A153" s="85"/>
      <c r="B153" s="86"/>
      <c r="C153" s="85"/>
      <c r="D153" s="87"/>
      <c r="E153" s="87"/>
      <c r="F153" s="106"/>
      <c r="G153" s="87"/>
      <c r="H153" s="87"/>
      <c r="I153" s="87"/>
      <c r="J153" s="88"/>
      <c r="K153" s="87"/>
      <c r="L153" s="88"/>
      <c r="M153" s="87"/>
      <c r="N153" s="88"/>
      <c r="O153" s="87"/>
      <c r="P153" s="87"/>
      <c r="Q153" s="87"/>
      <c r="R153" s="87"/>
      <c r="S153" s="87"/>
      <c r="T153" s="88"/>
      <c r="U153" s="87"/>
      <c r="V153" s="85"/>
      <c r="W153" s="85"/>
      <c r="X153" s="85"/>
      <c r="Y153" s="85"/>
      <c r="Z153" s="85"/>
      <c r="AA153" s="85"/>
      <c r="AB153" s="85"/>
      <c r="AC153" s="85"/>
    </row>
    <row r="154" spans="1:29" ht="13.5" customHeight="1" x14ac:dyDescent="0.15">
      <c r="A154" s="85"/>
      <c r="B154" s="86"/>
      <c r="C154" s="85"/>
      <c r="D154" s="87"/>
      <c r="E154" s="87"/>
      <c r="F154" s="106"/>
      <c r="G154" s="87"/>
      <c r="H154" s="87"/>
      <c r="I154" s="87"/>
      <c r="J154" s="88"/>
      <c r="K154" s="87"/>
      <c r="L154" s="88"/>
      <c r="M154" s="87"/>
      <c r="N154" s="88"/>
      <c r="O154" s="87"/>
      <c r="P154" s="87"/>
      <c r="Q154" s="87"/>
      <c r="R154" s="87"/>
      <c r="S154" s="87"/>
      <c r="T154" s="88"/>
      <c r="U154" s="87"/>
      <c r="V154" s="85"/>
      <c r="W154" s="85"/>
      <c r="X154" s="85"/>
      <c r="Y154" s="85"/>
      <c r="Z154" s="85"/>
      <c r="AA154" s="85"/>
      <c r="AB154" s="85"/>
      <c r="AC154" s="85"/>
    </row>
    <row r="155" spans="1:29" ht="13.5" customHeight="1" x14ac:dyDescent="0.15">
      <c r="A155" s="85"/>
      <c r="B155" s="86"/>
      <c r="C155" s="85"/>
      <c r="D155" s="87"/>
      <c r="E155" s="87"/>
      <c r="F155" s="106"/>
      <c r="G155" s="87"/>
      <c r="H155" s="87"/>
      <c r="I155" s="87"/>
      <c r="J155" s="88"/>
      <c r="K155" s="87"/>
      <c r="L155" s="88"/>
      <c r="M155" s="87"/>
      <c r="N155" s="88"/>
      <c r="O155" s="87"/>
      <c r="P155" s="87"/>
      <c r="Q155" s="87"/>
      <c r="R155" s="87"/>
      <c r="S155" s="87"/>
      <c r="T155" s="88"/>
      <c r="U155" s="87"/>
      <c r="V155" s="85"/>
      <c r="W155" s="85"/>
      <c r="X155" s="85"/>
      <c r="Y155" s="85"/>
      <c r="Z155" s="85"/>
      <c r="AA155" s="85"/>
      <c r="AB155" s="85"/>
      <c r="AC155" s="85"/>
    </row>
    <row r="156" spans="1:29" ht="13.5" customHeight="1" x14ac:dyDescent="0.15">
      <c r="A156" s="85"/>
      <c r="B156" s="86"/>
      <c r="C156" s="85"/>
      <c r="D156" s="87"/>
      <c r="E156" s="87"/>
      <c r="F156" s="106"/>
      <c r="G156" s="87"/>
      <c r="H156" s="87"/>
      <c r="I156" s="87"/>
      <c r="J156" s="88"/>
      <c r="K156" s="87"/>
      <c r="L156" s="88"/>
      <c r="M156" s="87"/>
      <c r="N156" s="88"/>
      <c r="O156" s="87"/>
      <c r="P156" s="87"/>
      <c r="Q156" s="87"/>
      <c r="R156" s="87"/>
      <c r="S156" s="87"/>
      <c r="T156" s="88"/>
      <c r="U156" s="87"/>
      <c r="V156" s="85"/>
      <c r="W156" s="85"/>
      <c r="X156" s="85"/>
      <c r="Y156" s="85"/>
      <c r="Z156" s="85"/>
      <c r="AA156" s="85"/>
      <c r="AB156" s="85"/>
      <c r="AC156" s="85"/>
    </row>
    <row r="157" spans="1:29" ht="13.5" customHeight="1" x14ac:dyDescent="0.15">
      <c r="A157" s="85"/>
      <c r="B157" s="86"/>
      <c r="C157" s="85"/>
      <c r="D157" s="87"/>
      <c r="E157" s="87"/>
      <c r="F157" s="106"/>
      <c r="G157" s="87"/>
      <c r="H157" s="87"/>
      <c r="I157" s="87"/>
      <c r="J157" s="88"/>
      <c r="K157" s="87"/>
      <c r="L157" s="88"/>
      <c r="M157" s="87"/>
      <c r="N157" s="88"/>
      <c r="O157" s="87"/>
      <c r="P157" s="87"/>
      <c r="Q157" s="87"/>
      <c r="R157" s="87"/>
      <c r="S157" s="87"/>
      <c r="T157" s="88"/>
      <c r="U157" s="87"/>
      <c r="V157" s="85"/>
      <c r="W157" s="85"/>
      <c r="X157" s="85"/>
      <c r="Y157" s="85"/>
      <c r="Z157" s="85"/>
      <c r="AA157" s="85"/>
      <c r="AB157" s="85"/>
      <c r="AC157" s="85"/>
    </row>
    <row r="158" spans="1:29" ht="13.5" customHeight="1" x14ac:dyDescent="0.15">
      <c r="A158" s="85"/>
      <c r="B158" s="86"/>
      <c r="C158" s="85"/>
      <c r="D158" s="87"/>
      <c r="E158" s="87"/>
      <c r="F158" s="106"/>
      <c r="G158" s="87"/>
      <c r="H158" s="87"/>
      <c r="I158" s="87"/>
      <c r="J158" s="88"/>
      <c r="K158" s="87"/>
      <c r="L158" s="88"/>
      <c r="M158" s="87"/>
      <c r="N158" s="88"/>
      <c r="O158" s="87"/>
      <c r="P158" s="87"/>
      <c r="Q158" s="87"/>
      <c r="R158" s="87"/>
      <c r="S158" s="87"/>
      <c r="T158" s="88"/>
      <c r="U158" s="87"/>
      <c r="V158" s="85"/>
      <c r="W158" s="85"/>
      <c r="X158" s="85"/>
      <c r="Y158" s="85"/>
      <c r="Z158" s="85"/>
      <c r="AA158" s="85"/>
      <c r="AB158" s="85"/>
      <c r="AC158" s="85"/>
    </row>
    <row r="159" spans="1:29" ht="13.5" customHeight="1" x14ac:dyDescent="0.15">
      <c r="A159" s="85"/>
      <c r="B159" s="86"/>
      <c r="C159" s="85"/>
      <c r="D159" s="87"/>
      <c r="E159" s="87"/>
      <c r="F159" s="106"/>
      <c r="G159" s="87"/>
      <c r="H159" s="87"/>
      <c r="I159" s="87"/>
      <c r="J159" s="88"/>
      <c r="K159" s="87"/>
      <c r="L159" s="88"/>
      <c r="M159" s="87"/>
      <c r="N159" s="88"/>
      <c r="O159" s="87"/>
      <c r="P159" s="87"/>
      <c r="Q159" s="87"/>
      <c r="R159" s="87"/>
      <c r="S159" s="87"/>
      <c r="T159" s="88"/>
      <c r="U159" s="87"/>
      <c r="V159" s="85"/>
      <c r="W159" s="85"/>
      <c r="X159" s="85"/>
      <c r="Y159" s="85"/>
      <c r="Z159" s="85"/>
      <c r="AA159" s="85"/>
      <c r="AB159" s="85"/>
      <c r="AC159" s="85"/>
    </row>
    <row r="160" spans="1:29" ht="13.5" customHeight="1" x14ac:dyDescent="0.15">
      <c r="A160" s="85"/>
      <c r="B160" s="86"/>
      <c r="C160" s="85"/>
      <c r="D160" s="87"/>
      <c r="E160" s="87"/>
      <c r="F160" s="106"/>
      <c r="G160" s="87"/>
      <c r="H160" s="87"/>
      <c r="I160" s="87"/>
      <c r="J160" s="88"/>
      <c r="K160" s="87"/>
      <c r="L160" s="88"/>
      <c r="M160" s="87"/>
      <c r="N160" s="88"/>
      <c r="O160" s="87"/>
      <c r="P160" s="87"/>
      <c r="Q160" s="87"/>
      <c r="R160" s="87"/>
      <c r="S160" s="87"/>
      <c r="T160" s="88"/>
      <c r="U160" s="87"/>
      <c r="V160" s="85"/>
      <c r="W160" s="85"/>
      <c r="X160" s="85"/>
      <c r="Y160" s="85"/>
      <c r="Z160" s="85"/>
      <c r="AA160" s="85"/>
      <c r="AB160" s="85"/>
      <c r="AC160" s="85"/>
    </row>
    <row r="161" spans="1:29" ht="13.5" customHeight="1" x14ac:dyDescent="0.15">
      <c r="A161" s="85"/>
      <c r="B161" s="86"/>
      <c r="C161" s="85"/>
      <c r="D161" s="87"/>
      <c r="E161" s="87"/>
      <c r="F161" s="106"/>
      <c r="G161" s="87"/>
      <c r="H161" s="87"/>
      <c r="I161" s="87"/>
      <c r="J161" s="88"/>
      <c r="K161" s="87"/>
      <c r="L161" s="88"/>
      <c r="M161" s="87"/>
      <c r="N161" s="88"/>
      <c r="O161" s="87"/>
      <c r="P161" s="87"/>
      <c r="Q161" s="87"/>
      <c r="R161" s="87"/>
      <c r="S161" s="87"/>
      <c r="T161" s="88"/>
      <c r="U161" s="87"/>
      <c r="V161" s="85"/>
      <c r="W161" s="85"/>
      <c r="X161" s="85"/>
      <c r="Y161" s="85"/>
      <c r="Z161" s="85"/>
      <c r="AA161" s="85"/>
      <c r="AB161" s="85"/>
      <c r="AC161" s="85"/>
    </row>
    <row r="162" spans="1:29" ht="13.5" customHeight="1" x14ac:dyDescent="0.15">
      <c r="A162" s="85"/>
      <c r="B162" s="86"/>
      <c r="C162" s="85"/>
      <c r="D162" s="87"/>
      <c r="E162" s="87"/>
      <c r="F162" s="106"/>
      <c r="G162" s="87"/>
      <c r="H162" s="87"/>
      <c r="I162" s="87"/>
      <c r="J162" s="88"/>
      <c r="K162" s="87"/>
      <c r="L162" s="88"/>
      <c r="M162" s="87"/>
      <c r="N162" s="88"/>
      <c r="O162" s="87"/>
      <c r="P162" s="87"/>
      <c r="Q162" s="87"/>
      <c r="R162" s="87"/>
      <c r="S162" s="87"/>
      <c r="T162" s="88"/>
      <c r="U162" s="87"/>
      <c r="V162" s="85"/>
      <c r="W162" s="85"/>
      <c r="X162" s="85"/>
      <c r="Y162" s="85"/>
      <c r="Z162" s="85"/>
      <c r="AA162" s="85"/>
      <c r="AB162" s="85"/>
      <c r="AC162" s="85"/>
    </row>
    <row r="163" spans="1:29" ht="13.5" customHeight="1" x14ac:dyDescent="0.15">
      <c r="A163" s="85"/>
      <c r="B163" s="86"/>
      <c r="C163" s="85"/>
      <c r="D163" s="87"/>
      <c r="E163" s="87"/>
      <c r="F163" s="106"/>
      <c r="G163" s="87"/>
      <c r="H163" s="87"/>
      <c r="I163" s="87"/>
      <c r="J163" s="88"/>
      <c r="K163" s="87"/>
      <c r="L163" s="88"/>
      <c r="M163" s="87"/>
      <c r="N163" s="88"/>
      <c r="O163" s="87"/>
      <c r="P163" s="87"/>
      <c r="Q163" s="87"/>
      <c r="R163" s="87"/>
      <c r="S163" s="87"/>
      <c r="T163" s="88"/>
      <c r="U163" s="87"/>
      <c r="V163" s="85"/>
      <c r="W163" s="85"/>
      <c r="X163" s="85"/>
      <c r="Y163" s="85"/>
      <c r="Z163" s="85"/>
      <c r="AA163" s="85"/>
      <c r="AB163" s="85"/>
      <c r="AC163" s="85"/>
    </row>
    <row r="164" spans="1:29" ht="13.5" customHeight="1" x14ac:dyDescent="0.15">
      <c r="A164" s="85"/>
      <c r="B164" s="86"/>
      <c r="C164" s="85"/>
      <c r="D164" s="87"/>
      <c r="E164" s="87"/>
      <c r="F164" s="106"/>
      <c r="G164" s="87"/>
      <c r="H164" s="87"/>
      <c r="I164" s="87"/>
      <c r="J164" s="88"/>
      <c r="K164" s="87"/>
      <c r="L164" s="88"/>
      <c r="M164" s="87"/>
      <c r="N164" s="88"/>
      <c r="O164" s="87"/>
      <c r="P164" s="87"/>
      <c r="Q164" s="87"/>
      <c r="R164" s="87"/>
      <c r="S164" s="87"/>
      <c r="T164" s="88"/>
      <c r="U164" s="87"/>
      <c r="V164" s="85"/>
      <c r="W164" s="85"/>
      <c r="X164" s="85"/>
      <c r="Y164" s="85"/>
      <c r="Z164" s="85"/>
      <c r="AA164" s="85"/>
      <c r="AB164" s="85"/>
      <c r="AC164" s="85"/>
    </row>
    <row r="165" spans="1:29" ht="13.5" customHeight="1" x14ac:dyDescent="0.15">
      <c r="A165" s="85"/>
      <c r="B165" s="86"/>
      <c r="C165" s="85"/>
      <c r="D165" s="87"/>
      <c r="E165" s="87"/>
      <c r="F165" s="106"/>
      <c r="G165" s="87"/>
      <c r="H165" s="87"/>
      <c r="I165" s="87"/>
      <c r="J165" s="88"/>
      <c r="K165" s="87"/>
      <c r="L165" s="88"/>
      <c r="M165" s="87"/>
      <c r="N165" s="88"/>
      <c r="O165" s="87"/>
      <c r="P165" s="87"/>
      <c r="Q165" s="87"/>
      <c r="R165" s="87"/>
      <c r="S165" s="87"/>
      <c r="T165" s="88"/>
      <c r="U165" s="87"/>
      <c r="V165" s="85"/>
      <c r="W165" s="85"/>
      <c r="X165" s="85"/>
      <c r="Y165" s="85"/>
      <c r="Z165" s="85"/>
      <c r="AA165" s="85"/>
      <c r="AB165" s="85"/>
      <c r="AC165" s="85"/>
    </row>
    <row r="166" spans="1:29" ht="13.5" customHeight="1" x14ac:dyDescent="0.15">
      <c r="A166" s="85"/>
      <c r="B166" s="86"/>
      <c r="C166" s="85"/>
      <c r="D166" s="87"/>
      <c r="E166" s="87"/>
      <c r="F166" s="106"/>
      <c r="G166" s="87"/>
      <c r="H166" s="87"/>
      <c r="I166" s="87"/>
      <c r="J166" s="88"/>
      <c r="K166" s="87"/>
      <c r="L166" s="88"/>
      <c r="M166" s="87"/>
      <c r="N166" s="88"/>
      <c r="O166" s="87"/>
      <c r="P166" s="87"/>
      <c r="Q166" s="87"/>
      <c r="R166" s="87"/>
      <c r="S166" s="87"/>
      <c r="T166" s="88"/>
      <c r="U166" s="87"/>
      <c r="V166" s="85"/>
      <c r="W166" s="85"/>
      <c r="X166" s="85"/>
      <c r="Y166" s="85"/>
      <c r="Z166" s="85"/>
      <c r="AA166" s="85"/>
      <c r="AB166" s="85"/>
      <c r="AC166" s="85"/>
    </row>
    <row r="167" spans="1:29" ht="13.5" customHeight="1" x14ac:dyDescent="0.15">
      <c r="A167" s="85"/>
      <c r="B167" s="86"/>
      <c r="C167" s="85"/>
      <c r="D167" s="87"/>
      <c r="E167" s="87"/>
      <c r="F167" s="106"/>
      <c r="G167" s="87"/>
      <c r="H167" s="87"/>
      <c r="I167" s="87"/>
      <c r="J167" s="88"/>
      <c r="K167" s="87"/>
      <c r="L167" s="88"/>
      <c r="M167" s="87"/>
      <c r="N167" s="88"/>
      <c r="O167" s="87"/>
      <c r="P167" s="87"/>
      <c r="Q167" s="87"/>
      <c r="R167" s="87"/>
      <c r="S167" s="87"/>
      <c r="T167" s="88"/>
      <c r="U167" s="87"/>
      <c r="V167" s="85"/>
      <c r="W167" s="85"/>
      <c r="X167" s="85"/>
      <c r="Y167" s="85"/>
      <c r="Z167" s="85"/>
      <c r="AA167" s="85"/>
      <c r="AB167" s="85"/>
      <c r="AC167" s="85"/>
    </row>
    <row r="168" spans="1:29" ht="13.5" customHeight="1" x14ac:dyDescent="0.15">
      <c r="A168" s="85"/>
      <c r="B168" s="86"/>
      <c r="C168" s="85"/>
      <c r="D168" s="87"/>
      <c r="E168" s="87"/>
      <c r="F168" s="106"/>
      <c r="G168" s="87"/>
      <c r="H168" s="87"/>
      <c r="I168" s="87"/>
      <c r="J168" s="88"/>
      <c r="K168" s="87"/>
      <c r="L168" s="88"/>
      <c r="M168" s="87"/>
      <c r="N168" s="88"/>
      <c r="O168" s="87"/>
      <c r="P168" s="87"/>
      <c r="Q168" s="87"/>
      <c r="R168" s="87"/>
      <c r="S168" s="87"/>
      <c r="T168" s="88"/>
      <c r="U168" s="87"/>
      <c r="V168" s="85"/>
      <c r="W168" s="85"/>
      <c r="X168" s="85"/>
      <c r="Y168" s="85"/>
      <c r="Z168" s="85"/>
      <c r="AA168" s="85"/>
      <c r="AB168" s="85"/>
      <c r="AC168" s="85"/>
    </row>
    <row r="169" spans="1:29" ht="13.5" customHeight="1" x14ac:dyDescent="0.15">
      <c r="A169" s="85"/>
      <c r="B169" s="86"/>
      <c r="C169" s="85"/>
      <c r="D169" s="87"/>
      <c r="E169" s="87"/>
      <c r="F169" s="106"/>
      <c r="G169" s="87"/>
      <c r="H169" s="87"/>
      <c r="I169" s="87"/>
      <c r="J169" s="88"/>
      <c r="K169" s="87"/>
      <c r="L169" s="88"/>
      <c r="M169" s="87"/>
      <c r="N169" s="88"/>
      <c r="O169" s="87"/>
      <c r="P169" s="87"/>
      <c r="Q169" s="87"/>
      <c r="R169" s="87"/>
      <c r="S169" s="87"/>
      <c r="T169" s="88"/>
      <c r="U169" s="87"/>
      <c r="V169" s="85"/>
      <c r="W169" s="85"/>
      <c r="X169" s="85"/>
      <c r="Y169" s="85"/>
      <c r="Z169" s="85"/>
      <c r="AA169" s="85"/>
      <c r="AB169" s="85"/>
      <c r="AC169" s="85"/>
    </row>
    <row r="170" spans="1:29" ht="13.5" customHeight="1" x14ac:dyDescent="0.15">
      <c r="A170" s="85"/>
      <c r="B170" s="86"/>
      <c r="C170" s="85"/>
      <c r="D170" s="87"/>
      <c r="E170" s="87"/>
      <c r="F170" s="106"/>
      <c r="G170" s="87"/>
      <c r="H170" s="87"/>
      <c r="I170" s="87"/>
      <c r="J170" s="88"/>
      <c r="K170" s="87"/>
      <c r="L170" s="88"/>
      <c r="M170" s="87"/>
      <c r="N170" s="88"/>
      <c r="O170" s="87"/>
      <c r="P170" s="87"/>
      <c r="Q170" s="87"/>
      <c r="R170" s="87"/>
      <c r="S170" s="87"/>
      <c r="T170" s="88"/>
      <c r="U170" s="87"/>
      <c r="V170" s="85"/>
      <c r="W170" s="85"/>
      <c r="X170" s="85"/>
      <c r="Y170" s="85"/>
      <c r="Z170" s="85"/>
      <c r="AA170" s="85"/>
      <c r="AB170" s="85"/>
      <c r="AC170" s="85"/>
    </row>
    <row r="171" spans="1:29" ht="13.5" customHeight="1" x14ac:dyDescent="0.15">
      <c r="A171" s="85"/>
      <c r="B171" s="86"/>
      <c r="C171" s="85"/>
      <c r="D171" s="87"/>
      <c r="E171" s="87"/>
      <c r="F171" s="106"/>
      <c r="G171" s="87"/>
      <c r="H171" s="87"/>
      <c r="I171" s="87"/>
      <c r="J171" s="88"/>
      <c r="K171" s="87"/>
      <c r="L171" s="88"/>
      <c r="M171" s="87"/>
      <c r="N171" s="88"/>
      <c r="O171" s="87"/>
      <c r="P171" s="87"/>
      <c r="Q171" s="87"/>
      <c r="R171" s="87"/>
      <c r="S171" s="87"/>
      <c r="T171" s="88"/>
      <c r="U171" s="87"/>
      <c r="V171" s="85"/>
      <c r="W171" s="85"/>
      <c r="X171" s="85"/>
      <c r="Y171" s="85"/>
      <c r="Z171" s="85"/>
      <c r="AA171" s="85"/>
      <c r="AB171" s="85"/>
      <c r="AC171" s="85"/>
    </row>
    <row r="172" spans="1:29" ht="13.5" customHeight="1" x14ac:dyDescent="0.15">
      <c r="A172" s="85"/>
      <c r="B172" s="86"/>
      <c r="C172" s="85"/>
      <c r="D172" s="87"/>
      <c r="E172" s="87"/>
      <c r="F172" s="106"/>
      <c r="G172" s="87"/>
      <c r="H172" s="87"/>
      <c r="I172" s="87"/>
      <c r="J172" s="88"/>
      <c r="K172" s="87"/>
      <c r="L172" s="88"/>
      <c r="M172" s="87"/>
      <c r="N172" s="88"/>
      <c r="O172" s="87"/>
      <c r="P172" s="87"/>
      <c r="Q172" s="87"/>
      <c r="R172" s="87"/>
      <c r="S172" s="87"/>
      <c r="T172" s="88"/>
      <c r="U172" s="87"/>
      <c r="V172" s="85"/>
      <c r="W172" s="85"/>
      <c r="X172" s="85"/>
      <c r="Y172" s="85"/>
      <c r="Z172" s="85"/>
      <c r="AA172" s="85"/>
      <c r="AB172" s="85"/>
      <c r="AC172" s="85"/>
    </row>
    <row r="173" spans="1:29" ht="13.5" customHeight="1" x14ac:dyDescent="0.15">
      <c r="A173" s="85"/>
      <c r="B173" s="86"/>
      <c r="C173" s="85"/>
      <c r="D173" s="87"/>
      <c r="E173" s="87"/>
      <c r="F173" s="106"/>
      <c r="G173" s="87"/>
      <c r="H173" s="87"/>
      <c r="I173" s="87"/>
      <c r="J173" s="88"/>
      <c r="K173" s="87"/>
      <c r="L173" s="88"/>
      <c r="M173" s="87"/>
      <c r="N173" s="88"/>
      <c r="O173" s="87"/>
      <c r="P173" s="87"/>
      <c r="Q173" s="87"/>
      <c r="R173" s="87"/>
      <c r="S173" s="87"/>
      <c r="T173" s="88"/>
      <c r="U173" s="87"/>
      <c r="V173" s="85"/>
      <c r="W173" s="85"/>
      <c r="X173" s="85"/>
      <c r="Y173" s="85"/>
      <c r="Z173" s="85"/>
      <c r="AA173" s="85"/>
      <c r="AB173" s="85"/>
      <c r="AC173" s="85"/>
    </row>
    <row r="174" spans="1:29" ht="13.5" customHeight="1" x14ac:dyDescent="0.15">
      <c r="A174" s="85"/>
      <c r="B174" s="86"/>
      <c r="C174" s="85"/>
      <c r="D174" s="87"/>
      <c r="E174" s="87"/>
      <c r="F174" s="106"/>
      <c r="G174" s="87"/>
      <c r="H174" s="87"/>
      <c r="I174" s="87"/>
      <c r="J174" s="88"/>
      <c r="K174" s="87"/>
      <c r="L174" s="88"/>
      <c r="M174" s="87"/>
      <c r="N174" s="88"/>
      <c r="O174" s="87"/>
      <c r="P174" s="87"/>
      <c r="Q174" s="87"/>
      <c r="R174" s="87"/>
      <c r="S174" s="87"/>
      <c r="T174" s="88"/>
      <c r="U174" s="87"/>
      <c r="V174" s="85"/>
      <c r="W174" s="85"/>
      <c r="X174" s="85"/>
      <c r="Y174" s="85"/>
      <c r="Z174" s="85"/>
      <c r="AA174" s="85"/>
      <c r="AB174" s="85"/>
      <c r="AC174" s="85"/>
    </row>
    <row r="175" spans="1:29" ht="13.5" customHeight="1" x14ac:dyDescent="0.15">
      <c r="A175" s="85"/>
      <c r="B175" s="86"/>
      <c r="C175" s="85"/>
      <c r="D175" s="87"/>
      <c r="E175" s="87"/>
      <c r="F175" s="106"/>
      <c r="G175" s="87"/>
      <c r="H175" s="87"/>
      <c r="I175" s="87"/>
      <c r="J175" s="88"/>
      <c r="K175" s="87"/>
      <c r="L175" s="88"/>
      <c r="M175" s="87"/>
      <c r="N175" s="88"/>
      <c r="O175" s="87"/>
      <c r="P175" s="87"/>
      <c r="Q175" s="87"/>
      <c r="R175" s="87"/>
      <c r="S175" s="87"/>
      <c r="T175" s="88"/>
      <c r="U175" s="87"/>
      <c r="V175" s="85"/>
      <c r="W175" s="85"/>
      <c r="X175" s="85"/>
      <c r="Y175" s="85"/>
      <c r="Z175" s="85"/>
      <c r="AA175" s="85"/>
      <c r="AB175" s="85"/>
      <c r="AC175" s="85"/>
    </row>
    <row r="176" spans="1:29" ht="13.5" customHeight="1" x14ac:dyDescent="0.15">
      <c r="A176" s="85"/>
      <c r="B176" s="86"/>
      <c r="C176" s="85"/>
      <c r="D176" s="87"/>
      <c r="E176" s="87"/>
      <c r="F176" s="106"/>
      <c r="G176" s="87"/>
      <c r="H176" s="87"/>
      <c r="I176" s="87"/>
      <c r="J176" s="88"/>
      <c r="K176" s="87"/>
      <c r="L176" s="88"/>
      <c r="M176" s="87"/>
      <c r="N176" s="88"/>
      <c r="O176" s="87"/>
      <c r="P176" s="87"/>
      <c r="Q176" s="87"/>
      <c r="R176" s="87"/>
      <c r="S176" s="87"/>
      <c r="T176" s="88"/>
      <c r="U176" s="87"/>
      <c r="V176" s="85"/>
      <c r="W176" s="85"/>
      <c r="X176" s="85"/>
      <c r="Y176" s="85"/>
      <c r="Z176" s="85"/>
      <c r="AA176" s="85"/>
      <c r="AB176" s="85"/>
      <c r="AC176" s="85"/>
    </row>
    <row r="177" spans="1:29" ht="13.5" customHeight="1" x14ac:dyDescent="0.15">
      <c r="A177" s="85"/>
      <c r="B177" s="86"/>
      <c r="C177" s="85"/>
      <c r="D177" s="87"/>
      <c r="E177" s="87"/>
      <c r="F177" s="106"/>
      <c r="G177" s="87"/>
      <c r="H177" s="87"/>
      <c r="I177" s="87"/>
      <c r="J177" s="88"/>
      <c r="K177" s="87"/>
      <c r="L177" s="88"/>
      <c r="M177" s="87"/>
      <c r="N177" s="88"/>
      <c r="O177" s="87"/>
      <c r="P177" s="87"/>
      <c r="Q177" s="87"/>
      <c r="R177" s="87"/>
      <c r="S177" s="87"/>
      <c r="T177" s="88"/>
      <c r="U177" s="87"/>
      <c r="V177" s="85"/>
      <c r="W177" s="85"/>
      <c r="X177" s="85"/>
      <c r="Y177" s="85"/>
      <c r="Z177" s="85"/>
      <c r="AA177" s="85"/>
      <c r="AB177" s="85"/>
      <c r="AC177" s="85"/>
    </row>
    <row r="178" spans="1:29" ht="13.5" customHeight="1" x14ac:dyDescent="0.15">
      <c r="A178" s="85"/>
      <c r="B178" s="86"/>
      <c r="C178" s="85"/>
      <c r="D178" s="87"/>
      <c r="E178" s="87"/>
      <c r="F178" s="106"/>
      <c r="G178" s="87"/>
      <c r="H178" s="87"/>
      <c r="I178" s="87"/>
      <c r="J178" s="88"/>
      <c r="K178" s="87"/>
      <c r="L178" s="88"/>
      <c r="M178" s="87"/>
      <c r="N178" s="88"/>
      <c r="O178" s="87"/>
      <c r="P178" s="87"/>
      <c r="Q178" s="87"/>
      <c r="R178" s="87"/>
      <c r="S178" s="87"/>
      <c r="T178" s="88"/>
      <c r="U178" s="87"/>
      <c r="V178" s="85"/>
      <c r="W178" s="85"/>
      <c r="X178" s="85"/>
      <c r="Y178" s="85"/>
      <c r="Z178" s="85"/>
      <c r="AA178" s="85"/>
      <c r="AB178" s="85"/>
      <c r="AC178" s="85"/>
    </row>
    <row r="179" spans="1:29" ht="13.5" customHeight="1" x14ac:dyDescent="0.15">
      <c r="A179" s="85"/>
      <c r="B179" s="86"/>
      <c r="C179" s="85"/>
      <c r="D179" s="87"/>
      <c r="E179" s="87"/>
      <c r="F179" s="106"/>
      <c r="G179" s="87"/>
      <c r="H179" s="87"/>
      <c r="I179" s="87"/>
      <c r="J179" s="88"/>
      <c r="K179" s="87"/>
      <c r="L179" s="88"/>
      <c r="M179" s="87"/>
      <c r="N179" s="88"/>
      <c r="O179" s="87"/>
      <c r="P179" s="87"/>
      <c r="Q179" s="87"/>
      <c r="R179" s="87"/>
      <c r="S179" s="87"/>
      <c r="T179" s="88"/>
      <c r="U179" s="87"/>
      <c r="V179" s="85"/>
      <c r="W179" s="85"/>
      <c r="X179" s="85"/>
      <c r="Y179" s="85"/>
      <c r="Z179" s="85"/>
      <c r="AA179" s="85"/>
      <c r="AB179" s="85"/>
      <c r="AC179" s="85"/>
    </row>
    <row r="180" spans="1:29" ht="13.5" customHeight="1" x14ac:dyDescent="0.15">
      <c r="A180" s="85"/>
      <c r="B180" s="86"/>
      <c r="C180" s="85"/>
      <c r="D180" s="87"/>
      <c r="E180" s="87"/>
      <c r="F180" s="106"/>
      <c r="G180" s="87"/>
      <c r="H180" s="87"/>
      <c r="I180" s="87"/>
      <c r="J180" s="88"/>
      <c r="K180" s="87"/>
      <c r="L180" s="88"/>
      <c r="M180" s="87"/>
      <c r="N180" s="88"/>
      <c r="O180" s="87"/>
      <c r="P180" s="87"/>
      <c r="Q180" s="87"/>
      <c r="R180" s="87"/>
      <c r="S180" s="87"/>
      <c r="T180" s="88"/>
      <c r="U180" s="87"/>
      <c r="V180" s="85"/>
      <c r="W180" s="85"/>
      <c r="X180" s="85"/>
      <c r="Y180" s="85"/>
      <c r="Z180" s="85"/>
      <c r="AA180" s="85"/>
      <c r="AB180" s="85"/>
      <c r="AC180" s="85"/>
    </row>
    <row r="181" spans="1:29" ht="13.5" customHeight="1" x14ac:dyDescent="0.15">
      <c r="A181" s="85"/>
      <c r="B181" s="86"/>
      <c r="C181" s="85"/>
      <c r="D181" s="87"/>
      <c r="E181" s="87"/>
      <c r="F181" s="106"/>
      <c r="G181" s="87"/>
      <c r="H181" s="87"/>
      <c r="I181" s="87"/>
      <c r="J181" s="88"/>
      <c r="K181" s="87"/>
      <c r="L181" s="88"/>
      <c r="M181" s="87"/>
      <c r="N181" s="88"/>
      <c r="O181" s="87"/>
      <c r="P181" s="87"/>
      <c r="Q181" s="87"/>
      <c r="R181" s="87"/>
      <c r="S181" s="87"/>
      <c r="T181" s="88"/>
      <c r="U181" s="87"/>
      <c r="V181" s="85"/>
      <c r="W181" s="85"/>
      <c r="X181" s="85"/>
      <c r="Y181" s="85"/>
      <c r="Z181" s="85"/>
      <c r="AA181" s="85"/>
      <c r="AB181" s="85"/>
      <c r="AC181" s="85"/>
    </row>
    <row r="182" spans="1:29" ht="13.5" customHeight="1" x14ac:dyDescent="0.15">
      <c r="A182" s="85"/>
      <c r="B182" s="86"/>
      <c r="C182" s="85"/>
      <c r="D182" s="87"/>
      <c r="E182" s="87"/>
      <c r="F182" s="106"/>
      <c r="G182" s="87"/>
      <c r="H182" s="87"/>
      <c r="I182" s="87"/>
      <c r="J182" s="88"/>
      <c r="K182" s="87"/>
      <c r="L182" s="88"/>
      <c r="M182" s="87"/>
      <c r="N182" s="88"/>
      <c r="O182" s="87"/>
      <c r="P182" s="87"/>
      <c r="Q182" s="87"/>
      <c r="R182" s="87"/>
      <c r="S182" s="87"/>
      <c r="T182" s="88"/>
      <c r="U182" s="87"/>
      <c r="V182" s="85"/>
      <c r="W182" s="85"/>
      <c r="X182" s="85"/>
      <c r="Y182" s="85"/>
      <c r="Z182" s="85"/>
      <c r="AA182" s="85"/>
      <c r="AB182" s="85"/>
      <c r="AC182" s="85"/>
    </row>
    <row r="183" spans="1:29" ht="13.5" customHeight="1" x14ac:dyDescent="0.15">
      <c r="A183" s="85"/>
      <c r="B183" s="86"/>
      <c r="C183" s="85"/>
      <c r="D183" s="87"/>
      <c r="E183" s="87"/>
      <c r="F183" s="106"/>
      <c r="G183" s="87"/>
      <c r="H183" s="87"/>
      <c r="I183" s="87"/>
      <c r="J183" s="88"/>
      <c r="K183" s="87"/>
      <c r="L183" s="88"/>
      <c r="M183" s="87"/>
      <c r="N183" s="88"/>
      <c r="O183" s="87"/>
      <c r="P183" s="87"/>
      <c r="Q183" s="87"/>
      <c r="R183" s="87"/>
      <c r="S183" s="87"/>
      <c r="T183" s="88"/>
      <c r="U183" s="87"/>
      <c r="V183" s="85"/>
      <c r="W183" s="85"/>
      <c r="X183" s="85"/>
      <c r="Y183" s="85"/>
      <c r="Z183" s="85"/>
      <c r="AA183" s="85"/>
      <c r="AB183" s="85"/>
      <c r="AC183" s="85"/>
    </row>
    <row r="184" spans="1:29" ht="13.5" customHeight="1" x14ac:dyDescent="0.15">
      <c r="A184" s="85"/>
      <c r="B184" s="86"/>
      <c r="C184" s="85"/>
      <c r="D184" s="87"/>
      <c r="E184" s="87"/>
      <c r="F184" s="106"/>
      <c r="G184" s="87"/>
      <c r="H184" s="87"/>
      <c r="I184" s="87"/>
      <c r="J184" s="88"/>
      <c r="K184" s="87"/>
      <c r="L184" s="88"/>
      <c r="M184" s="87"/>
      <c r="N184" s="88"/>
      <c r="O184" s="87"/>
      <c r="P184" s="87"/>
      <c r="Q184" s="87"/>
      <c r="R184" s="87"/>
      <c r="S184" s="87"/>
      <c r="T184" s="88"/>
      <c r="U184" s="87"/>
      <c r="V184" s="85"/>
      <c r="W184" s="85"/>
      <c r="X184" s="85"/>
      <c r="Y184" s="85"/>
      <c r="Z184" s="85"/>
      <c r="AA184" s="85"/>
      <c r="AB184" s="85"/>
      <c r="AC184" s="85"/>
    </row>
    <row r="185" spans="1:29" ht="13.5" customHeight="1" x14ac:dyDescent="0.15">
      <c r="A185" s="85"/>
      <c r="B185" s="86"/>
      <c r="C185" s="85"/>
      <c r="D185" s="87"/>
      <c r="E185" s="87"/>
      <c r="F185" s="106"/>
      <c r="G185" s="87"/>
      <c r="H185" s="87"/>
      <c r="I185" s="87"/>
      <c r="J185" s="88"/>
      <c r="K185" s="87"/>
      <c r="L185" s="88"/>
      <c r="M185" s="87"/>
      <c r="N185" s="88"/>
      <c r="O185" s="87"/>
      <c r="P185" s="87"/>
      <c r="Q185" s="87"/>
      <c r="R185" s="87"/>
      <c r="S185" s="87"/>
      <c r="T185" s="88"/>
      <c r="U185" s="87"/>
      <c r="V185" s="85"/>
      <c r="W185" s="85"/>
      <c r="X185" s="85"/>
      <c r="Y185" s="85"/>
      <c r="Z185" s="85"/>
      <c r="AA185" s="85"/>
      <c r="AB185" s="85"/>
      <c r="AC185" s="85"/>
    </row>
    <row r="186" spans="1:29" ht="13.5" customHeight="1" x14ac:dyDescent="0.15">
      <c r="A186" s="85"/>
      <c r="B186" s="86"/>
      <c r="C186" s="85"/>
      <c r="D186" s="87"/>
      <c r="E186" s="87"/>
      <c r="F186" s="106"/>
      <c r="G186" s="87"/>
      <c r="H186" s="87"/>
      <c r="I186" s="87"/>
      <c r="J186" s="88"/>
      <c r="K186" s="87"/>
      <c r="L186" s="88"/>
      <c r="M186" s="87"/>
      <c r="N186" s="88"/>
      <c r="O186" s="87"/>
      <c r="P186" s="87"/>
      <c r="Q186" s="87"/>
      <c r="R186" s="87"/>
      <c r="S186" s="87"/>
      <c r="T186" s="88"/>
      <c r="U186" s="87"/>
      <c r="V186" s="85"/>
      <c r="W186" s="85"/>
      <c r="X186" s="85"/>
      <c r="Y186" s="85"/>
      <c r="Z186" s="85"/>
      <c r="AA186" s="85"/>
      <c r="AB186" s="85"/>
      <c r="AC186" s="85"/>
    </row>
    <row r="187" spans="1:29" ht="13.5" customHeight="1" x14ac:dyDescent="0.15">
      <c r="A187" s="85"/>
      <c r="B187" s="86"/>
      <c r="C187" s="85"/>
      <c r="D187" s="87"/>
      <c r="E187" s="87"/>
      <c r="F187" s="106"/>
      <c r="G187" s="87"/>
      <c r="H187" s="87"/>
      <c r="I187" s="87"/>
      <c r="J187" s="88"/>
      <c r="K187" s="87"/>
      <c r="L187" s="88"/>
      <c r="M187" s="87"/>
      <c r="N187" s="88"/>
      <c r="O187" s="87"/>
      <c r="P187" s="87"/>
      <c r="Q187" s="87"/>
      <c r="R187" s="87"/>
      <c r="S187" s="87"/>
      <c r="T187" s="88"/>
      <c r="U187" s="87"/>
      <c r="V187" s="85"/>
      <c r="W187" s="85"/>
      <c r="X187" s="85"/>
      <c r="Y187" s="85"/>
      <c r="Z187" s="85"/>
      <c r="AA187" s="85"/>
      <c r="AB187" s="85"/>
      <c r="AC187" s="85"/>
    </row>
    <row r="188" spans="1:29" ht="13.5" customHeight="1" x14ac:dyDescent="0.15">
      <c r="A188" s="85"/>
      <c r="B188" s="86"/>
      <c r="C188" s="85"/>
      <c r="D188" s="87"/>
      <c r="E188" s="87"/>
      <c r="F188" s="106"/>
      <c r="G188" s="87"/>
      <c r="H188" s="87"/>
      <c r="I188" s="87"/>
      <c r="J188" s="88"/>
      <c r="K188" s="87"/>
      <c r="L188" s="88"/>
      <c r="M188" s="87"/>
      <c r="N188" s="88"/>
      <c r="O188" s="87"/>
      <c r="P188" s="87"/>
      <c r="Q188" s="87"/>
      <c r="R188" s="87"/>
      <c r="S188" s="87"/>
      <c r="T188" s="88"/>
      <c r="U188" s="87"/>
      <c r="V188" s="85"/>
      <c r="W188" s="85"/>
      <c r="X188" s="85"/>
      <c r="Y188" s="85"/>
      <c r="Z188" s="85"/>
      <c r="AA188" s="85"/>
      <c r="AB188" s="85"/>
      <c r="AC188" s="85"/>
    </row>
    <row r="189" spans="1:29" ht="13.5" customHeight="1" x14ac:dyDescent="0.15">
      <c r="A189" s="85"/>
      <c r="B189" s="86"/>
      <c r="C189" s="85"/>
      <c r="D189" s="87"/>
      <c r="E189" s="87"/>
      <c r="F189" s="106"/>
      <c r="G189" s="87"/>
      <c r="H189" s="87"/>
      <c r="I189" s="87"/>
      <c r="J189" s="88"/>
      <c r="K189" s="87"/>
      <c r="L189" s="88"/>
      <c r="M189" s="87"/>
      <c r="N189" s="88"/>
      <c r="O189" s="87"/>
      <c r="P189" s="87"/>
      <c r="Q189" s="87"/>
      <c r="R189" s="87"/>
      <c r="S189" s="87"/>
      <c r="T189" s="88"/>
      <c r="U189" s="87"/>
      <c r="V189" s="85"/>
      <c r="W189" s="85"/>
      <c r="X189" s="85"/>
      <c r="Y189" s="85"/>
      <c r="Z189" s="85"/>
      <c r="AA189" s="85"/>
      <c r="AB189" s="85"/>
      <c r="AC189" s="85"/>
    </row>
    <row r="190" spans="1:29" ht="13.5" customHeight="1" x14ac:dyDescent="0.15">
      <c r="A190" s="85"/>
      <c r="B190" s="86"/>
      <c r="C190" s="85"/>
      <c r="D190" s="87"/>
      <c r="E190" s="87"/>
      <c r="F190" s="106"/>
      <c r="G190" s="87"/>
      <c r="H190" s="87"/>
      <c r="I190" s="87"/>
      <c r="J190" s="88"/>
      <c r="K190" s="87"/>
      <c r="L190" s="88"/>
      <c r="M190" s="87"/>
      <c r="N190" s="88"/>
      <c r="O190" s="87"/>
      <c r="P190" s="87"/>
      <c r="Q190" s="87"/>
      <c r="R190" s="87"/>
      <c r="S190" s="87"/>
      <c r="T190" s="88"/>
      <c r="U190" s="87"/>
      <c r="V190" s="85"/>
      <c r="W190" s="85"/>
      <c r="X190" s="85"/>
      <c r="Y190" s="85"/>
      <c r="Z190" s="85"/>
      <c r="AA190" s="85"/>
      <c r="AB190" s="85"/>
      <c r="AC190" s="85"/>
    </row>
    <row r="191" spans="1:29" ht="13.5" customHeight="1" x14ac:dyDescent="0.15">
      <c r="A191" s="85"/>
      <c r="B191" s="86"/>
      <c r="C191" s="85"/>
      <c r="D191" s="87"/>
      <c r="E191" s="87"/>
      <c r="F191" s="106"/>
      <c r="G191" s="87"/>
      <c r="H191" s="87"/>
      <c r="I191" s="87"/>
      <c r="J191" s="88"/>
      <c r="K191" s="87"/>
      <c r="L191" s="88"/>
      <c r="M191" s="87"/>
      <c r="N191" s="88"/>
      <c r="O191" s="87"/>
      <c r="P191" s="87"/>
      <c r="Q191" s="87"/>
      <c r="R191" s="87"/>
      <c r="S191" s="87"/>
      <c r="T191" s="88"/>
      <c r="U191" s="87"/>
      <c r="V191" s="85"/>
      <c r="W191" s="85"/>
      <c r="X191" s="85"/>
      <c r="Y191" s="85"/>
      <c r="Z191" s="85"/>
      <c r="AA191" s="85"/>
      <c r="AB191" s="85"/>
      <c r="AC191" s="85"/>
    </row>
    <row r="192" spans="1:29" ht="13.5" customHeight="1" x14ac:dyDescent="0.15">
      <c r="A192" s="85"/>
      <c r="B192" s="86"/>
      <c r="C192" s="85"/>
      <c r="D192" s="87"/>
      <c r="E192" s="87"/>
      <c r="F192" s="106"/>
      <c r="G192" s="87"/>
      <c r="H192" s="87"/>
      <c r="I192" s="87"/>
      <c r="J192" s="88"/>
      <c r="K192" s="87"/>
      <c r="L192" s="88"/>
      <c r="M192" s="87"/>
      <c r="N192" s="88"/>
      <c r="O192" s="87"/>
      <c r="P192" s="87"/>
      <c r="Q192" s="87"/>
      <c r="R192" s="87"/>
      <c r="S192" s="87"/>
      <c r="T192" s="88"/>
      <c r="U192" s="87"/>
      <c r="V192" s="85"/>
      <c r="W192" s="85"/>
      <c r="X192" s="85"/>
      <c r="Y192" s="85"/>
      <c r="Z192" s="85"/>
      <c r="AA192" s="85"/>
      <c r="AB192" s="85"/>
      <c r="AC192" s="85"/>
    </row>
    <row r="193" spans="1:29" ht="13.5" customHeight="1" x14ac:dyDescent="0.15">
      <c r="A193" s="85"/>
      <c r="B193" s="86"/>
      <c r="C193" s="85"/>
      <c r="D193" s="87"/>
      <c r="E193" s="87"/>
      <c r="F193" s="106"/>
      <c r="G193" s="87"/>
      <c r="H193" s="87"/>
      <c r="I193" s="87"/>
      <c r="J193" s="88"/>
      <c r="K193" s="87"/>
      <c r="L193" s="88"/>
      <c r="M193" s="87"/>
      <c r="N193" s="88"/>
      <c r="O193" s="87"/>
      <c r="P193" s="87"/>
      <c r="Q193" s="87"/>
      <c r="R193" s="87"/>
      <c r="S193" s="87"/>
      <c r="T193" s="88"/>
      <c r="U193" s="87"/>
      <c r="V193" s="85"/>
      <c r="W193" s="85"/>
      <c r="X193" s="85"/>
      <c r="Y193" s="85"/>
      <c r="Z193" s="85"/>
      <c r="AA193" s="85"/>
      <c r="AB193" s="85"/>
      <c r="AC193" s="85"/>
    </row>
    <row r="194" spans="1:29" ht="13.5" customHeight="1" x14ac:dyDescent="0.15">
      <c r="A194" s="85"/>
      <c r="B194" s="86"/>
      <c r="C194" s="85"/>
      <c r="D194" s="87"/>
      <c r="E194" s="87"/>
      <c r="F194" s="106"/>
      <c r="G194" s="87"/>
      <c r="H194" s="87"/>
      <c r="I194" s="87"/>
      <c r="J194" s="88"/>
      <c r="K194" s="87"/>
      <c r="L194" s="88"/>
      <c r="M194" s="87"/>
      <c r="N194" s="88"/>
      <c r="O194" s="87"/>
      <c r="P194" s="87"/>
      <c r="Q194" s="87"/>
      <c r="R194" s="87"/>
      <c r="S194" s="87"/>
      <c r="T194" s="88"/>
      <c r="U194" s="87"/>
      <c r="V194" s="85"/>
      <c r="W194" s="85"/>
      <c r="X194" s="85"/>
      <c r="Y194" s="85"/>
      <c r="Z194" s="85"/>
      <c r="AA194" s="85"/>
      <c r="AB194" s="85"/>
      <c r="AC194" s="85"/>
    </row>
    <row r="195" spans="1:29" ht="13.5" customHeight="1" x14ac:dyDescent="0.15">
      <c r="A195" s="85"/>
      <c r="B195" s="86"/>
      <c r="C195" s="85"/>
      <c r="D195" s="87"/>
      <c r="E195" s="87"/>
      <c r="F195" s="106"/>
      <c r="G195" s="87"/>
      <c r="H195" s="87"/>
      <c r="I195" s="87"/>
      <c r="J195" s="88"/>
      <c r="K195" s="87"/>
      <c r="L195" s="88"/>
      <c r="M195" s="87"/>
      <c r="N195" s="88"/>
      <c r="O195" s="87"/>
      <c r="P195" s="87"/>
      <c r="Q195" s="87"/>
      <c r="R195" s="87"/>
      <c r="S195" s="87"/>
      <c r="T195" s="88"/>
      <c r="U195" s="87"/>
      <c r="V195" s="85"/>
      <c r="W195" s="85"/>
      <c r="X195" s="85"/>
      <c r="Y195" s="85"/>
      <c r="Z195" s="85"/>
      <c r="AA195" s="85"/>
      <c r="AB195" s="85"/>
      <c r="AC195" s="85"/>
    </row>
    <row r="196" spans="1:29" ht="13.5" customHeight="1" x14ac:dyDescent="0.15">
      <c r="A196" s="85"/>
      <c r="B196" s="86"/>
      <c r="C196" s="85"/>
      <c r="D196" s="87"/>
      <c r="E196" s="87"/>
      <c r="F196" s="106"/>
      <c r="G196" s="87"/>
      <c r="H196" s="87"/>
      <c r="I196" s="87"/>
      <c r="J196" s="88"/>
      <c r="K196" s="87"/>
      <c r="L196" s="88"/>
      <c r="M196" s="87"/>
      <c r="N196" s="88"/>
      <c r="O196" s="87"/>
      <c r="P196" s="87"/>
      <c r="Q196" s="87"/>
      <c r="R196" s="87"/>
      <c r="S196" s="87"/>
      <c r="T196" s="88"/>
      <c r="U196" s="87"/>
      <c r="V196" s="85"/>
      <c r="W196" s="85"/>
      <c r="X196" s="85"/>
      <c r="Y196" s="85"/>
      <c r="Z196" s="85"/>
      <c r="AA196" s="85"/>
      <c r="AB196" s="85"/>
      <c r="AC196" s="85"/>
    </row>
    <row r="197" spans="1:29" ht="13.5" customHeight="1" x14ac:dyDescent="0.15">
      <c r="A197" s="85"/>
      <c r="B197" s="86"/>
      <c r="C197" s="85"/>
      <c r="D197" s="87"/>
      <c r="E197" s="87"/>
      <c r="F197" s="106"/>
      <c r="G197" s="87"/>
      <c r="H197" s="87"/>
      <c r="I197" s="87"/>
      <c r="J197" s="88"/>
      <c r="K197" s="87"/>
      <c r="L197" s="88"/>
      <c r="M197" s="87"/>
      <c r="N197" s="88"/>
      <c r="O197" s="87"/>
      <c r="P197" s="87"/>
      <c r="Q197" s="87"/>
      <c r="R197" s="87"/>
      <c r="S197" s="87"/>
      <c r="T197" s="88"/>
      <c r="U197" s="87"/>
      <c r="V197" s="85"/>
      <c r="W197" s="85"/>
      <c r="X197" s="85"/>
      <c r="Y197" s="85"/>
      <c r="Z197" s="85"/>
      <c r="AA197" s="85"/>
      <c r="AB197" s="85"/>
      <c r="AC197" s="85"/>
    </row>
    <row r="198" spans="1:29" ht="13.5" customHeight="1" x14ac:dyDescent="0.15">
      <c r="A198" s="85"/>
      <c r="B198" s="86"/>
      <c r="C198" s="85"/>
      <c r="D198" s="87"/>
      <c r="E198" s="87"/>
      <c r="F198" s="106"/>
      <c r="G198" s="87"/>
      <c r="H198" s="87"/>
      <c r="I198" s="87"/>
      <c r="J198" s="88"/>
      <c r="K198" s="87"/>
      <c r="L198" s="88"/>
      <c r="M198" s="87"/>
      <c r="N198" s="88"/>
      <c r="O198" s="87"/>
      <c r="P198" s="87"/>
      <c r="Q198" s="87"/>
      <c r="R198" s="87"/>
      <c r="S198" s="87"/>
      <c r="T198" s="88"/>
      <c r="U198" s="87"/>
      <c r="V198" s="85"/>
      <c r="W198" s="85"/>
      <c r="X198" s="85"/>
      <c r="Y198" s="85"/>
      <c r="Z198" s="85"/>
      <c r="AA198" s="85"/>
      <c r="AB198" s="85"/>
      <c r="AC198" s="85"/>
    </row>
    <row r="199" spans="1:29" ht="13.5" customHeight="1" x14ac:dyDescent="0.15">
      <c r="A199" s="85"/>
      <c r="B199" s="86"/>
      <c r="C199" s="85"/>
      <c r="D199" s="87"/>
      <c r="E199" s="87"/>
      <c r="F199" s="106"/>
      <c r="G199" s="87"/>
      <c r="H199" s="87"/>
      <c r="I199" s="87"/>
      <c r="J199" s="88"/>
      <c r="K199" s="87"/>
      <c r="L199" s="88"/>
      <c r="M199" s="87"/>
      <c r="N199" s="88"/>
      <c r="O199" s="87"/>
      <c r="P199" s="87"/>
      <c r="Q199" s="87"/>
      <c r="R199" s="87"/>
      <c r="S199" s="87"/>
      <c r="T199" s="88"/>
      <c r="U199" s="87"/>
      <c r="V199" s="85"/>
      <c r="W199" s="85"/>
      <c r="X199" s="85"/>
      <c r="Y199" s="85"/>
      <c r="Z199" s="85"/>
      <c r="AA199" s="85"/>
      <c r="AB199" s="85"/>
      <c r="AC199" s="85"/>
    </row>
    <row r="200" spans="1:29" ht="13.5" customHeight="1" x14ac:dyDescent="0.15">
      <c r="A200" s="85"/>
      <c r="B200" s="86"/>
      <c r="C200" s="85"/>
      <c r="D200" s="87"/>
      <c r="E200" s="87"/>
      <c r="F200" s="106"/>
      <c r="G200" s="87"/>
      <c r="H200" s="87"/>
      <c r="I200" s="87"/>
      <c r="J200" s="88"/>
      <c r="K200" s="87"/>
      <c r="L200" s="88"/>
      <c r="M200" s="87"/>
      <c r="N200" s="88"/>
      <c r="O200" s="87"/>
      <c r="P200" s="87"/>
      <c r="Q200" s="87"/>
      <c r="R200" s="87"/>
      <c r="S200" s="87"/>
      <c r="T200" s="88"/>
      <c r="U200" s="87"/>
      <c r="V200" s="85"/>
      <c r="W200" s="85"/>
      <c r="X200" s="85"/>
      <c r="Y200" s="85"/>
      <c r="Z200" s="85"/>
      <c r="AA200" s="85"/>
      <c r="AB200" s="85"/>
      <c r="AC200" s="85"/>
    </row>
    <row r="201" spans="1:29" ht="13.5" customHeight="1" x14ac:dyDescent="0.15">
      <c r="A201" s="85"/>
      <c r="B201" s="86"/>
      <c r="C201" s="85"/>
      <c r="D201" s="87"/>
      <c r="E201" s="87"/>
      <c r="F201" s="106"/>
      <c r="G201" s="87"/>
      <c r="H201" s="87"/>
      <c r="I201" s="87"/>
      <c r="J201" s="88"/>
      <c r="K201" s="87"/>
      <c r="L201" s="88"/>
      <c r="M201" s="87"/>
      <c r="N201" s="88"/>
      <c r="O201" s="87"/>
      <c r="P201" s="87"/>
      <c r="Q201" s="87"/>
      <c r="R201" s="87"/>
      <c r="S201" s="87"/>
      <c r="T201" s="88"/>
      <c r="U201" s="87"/>
      <c r="V201" s="85"/>
      <c r="W201" s="85"/>
      <c r="X201" s="85"/>
      <c r="Y201" s="85"/>
      <c r="Z201" s="85"/>
      <c r="AA201" s="85"/>
      <c r="AB201" s="85"/>
      <c r="AC201" s="85"/>
    </row>
    <row r="202" spans="1:29" ht="13.5" customHeight="1" x14ac:dyDescent="0.15">
      <c r="A202" s="85"/>
      <c r="B202" s="86"/>
      <c r="C202" s="85"/>
      <c r="D202" s="87"/>
      <c r="E202" s="87"/>
      <c r="F202" s="106"/>
      <c r="G202" s="87"/>
      <c r="H202" s="87"/>
      <c r="I202" s="87"/>
      <c r="J202" s="88"/>
      <c r="K202" s="87"/>
      <c r="L202" s="88"/>
      <c r="M202" s="87"/>
      <c r="N202" s="88"/>
      <c r="O202" s="87"/>
      <c r="P202" s="87"/>
      <c r="Q202" s="87"/>
      <c r="R202" s="87"/>
      <c r="S202" s="87"/>
      <c r="T202" s="88"/>
      <c r="U202" s="87"/>
      <c r="V202" s="85"/>
      <c r="W202" s="85"/>
      <c r="X202" s="85"/>
      <c r="Y202" s="85"/>
      <c r="Z202" s="85"/>
      <c r="AA202" s="85"/>
      <c r="AB202" s="85"/>
      <c r="AC202" s="85"/>
    </row>
    <row r="203" spans="1:29" ht="13.5" customHeight="1" x14ac:dyDescent="0.15">
      <c r="A203" s="85"/>
      <c r="B203" s="86"/>
      <c r="C203" s="85"/>
      <c r="D203" s="87"/>
      <c r="E203" s="87"/>
      <c r="F203" s="106"/>
      <c r="G203" s="87"/>
      <c r="H203" s="87"/>
      <c r="I203" s="87"/>
      <c r="J203" s="88"/>
      <c r="K203" s="87"/>
      <c r="L203" s="88"/>
      <c r="M203" s="87"/>
      <c r="N203" s="88"/>
      <c r="O203" s="87"/>
      <c r="P203" s="87"/>
      <c r="Q203" s="87"/>
      <c r="R203" s="87"/>
      <c r="S203" s="87"/>
      <c r="T203" s="88"/>
      <c r="U203" s="87"/>
      <c r="V203" s="85"/>
      <c r="W203" s="85"/>
      <c r="X203" s="85"/>
      <c r="Y203" s="85"/>
      <c r="Z203" s="85"/>
      <c r="AA203" s="85"/>
      <c r="AB203" s="85"/>
      <c r="AC203" s="85"/>
    </row>
    <row r="204" spans="1:29" ht="13.5" customHeight="1" x14ac:dyDescent="0.15">
      <c r="A204" s="85"/>
      <c r="B204" s="86"/>
      <c r="C204" s="85"/>
      <c r="D204" s="87"/>
      <c r="E204" s="87"/>
      <c r="F204" s="106"/>
      <c r="G204" s="87"/>
      <c r="H204" s="87"/>
      <c r="I204" s="87"/>
      <c r="J204" s="88"/>
      <c r="K204" s="87"/>
      <c r="L204" s="88"/>
      <c r="M204" s="87"/>
      <c r="N204" s="88"/>
      <c r="O204" s="87"/>
      <c r="P204" s="87"/>
      <c r="Q204" s="87"/>
      <c r="R204" s="87"/>
      <c r="S204" s="87"/>
      <c r="T204" s="88"/>
      <c r="U204" s="87"/>
      <c r="V204" s="85"/>
      <c r="W204" s="85"/>
      <c r="X204" s="85"/>
      <c r="Y204" s="85"/>
      <c r="Z204" s="85"/>
      <c r="AA204" s="85"/>
      <c r="AB204" s="85"/>
      <c r="AC204" s="85"/>
    </row>
    <row r="205" spans="1:29" ht="13.5" customHeight="1" x14ac:dyDescent="0.15">
      <c r="A205" s="85"/>
      <c r="B205" s="86"/>
      <c r="C205" s="85"/>
      <c r="D205" s="87"/>
      <c r="E205" s="87"/>
      <c r="F205" s="106"/>
      <c r="G205" s="87"/>
      <c r="H205" s="87"/>
      <c r="I205" s="87"/>
      <c r="J205" s="88"/>
      <c r="K205" s="87"/>
      <c r="L205" s="88"/>
      <c r="M205" s="87"/>
      <c r="N205" s="88"/>
      <c r="O205" s="87"/>
      <c r="P205" s="87"/>
      <c r="Q205" s="87"/>
      <c r="R205" s="87"/>
      <c r="S205" s="87"/>
      <c r="T205" s="88"/>
      <c r="U205" s="87"/>
      <c r="V205" s="85"/>
      <c r="W205" s="85"/>
      <c r="X205" s="85"/>
      <c r="Y205" s="85"/>
      <c r="Z205" s="85"/>
      <c r="AA205" s="85"/>
      <c r="AB205" s="85"/>
      <c r="AC205" s="85"/>
    </row>
    <row r="206" spans="1:29" ht="13.5" customHeight="1" x14ac:dyDescent="0.15">
      <c r="A206" s="85"/>
      <c r="B206" s="86"/>
      <c r="C206" s="85"/>
      <c r="D206" s="87"/>
      <c r="E206" s="87"/>
      <c r="F206" s="106"/>
      <c r="G206" s="87"/>
      <c r="H206" s="87"/>
      <c r="I206" s="87"/>
      <c r="J206" s="88"/>
      <c r="K206" s="87"/>
      <c r="L206" s="88"/>
      <c r="M206" s="87"/>
      <c r="N206" s="88"/>
      <c r="O206" s="87"/>
      <c r="P206" s="87"/>
      <c r="Q206" s="87"/>
      <c r="R206" s="87"/>
      <c r="S206" s="87"/>
      <c r="T206" s="88"/>
      <c r="U206" s="87"/>
      <c r="V206" s="85"/>
      <c r="W206" s="85"/>
      <c r="X206" s="85"/>
      <c r="Y206" s="85"/>
      <c r="Z206" s="85"/>
      <c r="AA206" s="85"/>
      <c r="AB206" s="85"/>
      <c r="AC206" s="85"/>
    </row>
    <row r="207" spans="1:29" ht="13.5" customHeight="1" x14ac:dyDescent="0.15">
      <c r="A207" s="85"/>
      <c r="B207" s="86"/>
      <c r="C207" s="85"/>
      <c r="D207" s="87"/>
      <c r="E207" s="87"/>
      <c r="F207" s="106"/>
      <c r="G207" s="87"/>
      <c r="H207" s="87"/>
      <c r="I207" s="87"/>
      <c r="J207" s="88"/>
      <c r="K207" s="87"/>
      <c r="L207" s="88"/>
      <c r="M207" s="87"/>
      <c r="N207" s="88"/>
      <c r="O207" s="87"/>
      <c r="P207" s="87"/>
      <c r="Q207" s="87"/>
      <c r="R207" s="87"/>
      <c r="S207" s="87"/>
      <c r="T207" s="88"/>
      <c r="U207" s="87"/>
      <c r="V207" s="85"/>
      <c r="W207" s="85"/>
      <c r="X207" s="85"/>
      <c r="Y207" s="85"/>
      <c r="Z207" s="85"/>
      <c r="AA207" s="85"/>
      <c r="AB207" s="85"/>
      <c r="AC207" s="85"/>
    </row>
  </sheetData>
  <sortState xmlns:xlrd2="http://schemas.microsoft.com/office/spreadsheetml/2017/richdata2" ref="A8:AD36">
    <sortCondition ref="A8:A36"/>
    <sortCondition ref="B8:B36"/>
    <sortCondition ref="C8:C36"/>
  </sortState>
  <mergeCells count="26"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  <mergeCell ref="Z2:AC3"/>
    <mergeCell ref="AC4:AC5"/>
    <mergeCell ref="AA4:AA5"/>
    <mergeCell ref="AB4:AB5"/>
    <mergeCell ref="Z4:Z5"/>
    <mergeCell ref="A2:A6"/>
    <mergeCell ref="B2:B6"/>
    <mergeCell ref="C2:C6"/>
    <mergeCell ref="E4:E5"/>
    <mergeCell ref="H4:H5"/>
    <mergeCell ref="G4:G5"/>
    <mergeCell ref="F4:F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&amp;L水洗化人口等（令和4年度実績）</oddHeader>
  </headerFooter>
  <colBreaks count="1" manualBreakCount="1">
    <brk id="20" min="1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C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N35" sqref="N35"/>
    </sheetView>
  </sheetViews>
  <sheetFormatPr defaultRowHeight="13.5" customHeight="1" x14ac:dyDescent="0.15"/>
  <cols>
    <col min="1" max="1" width="10.75" style="82" customWidth="1"/>
    <col min="2" max="2" width="8.75" style="83" customWidth="1"/>
    <col min="3" max="3" width="12.625" style="65" customWidth="1"/>
    <col min="4" max="55" width="9" style="69"/>
    <col min="56" max="16384" width="9" style="65"/>
  </cols>
  <sheetData>
    <row r="1" spans="1:55" ht="17.25" x14ac:dyDescent="0.15">
      <c r="A1" s="47" t="s">
        <v>259</v>
      </c>
      <c r="B1" s="110"/>
      <c r="C1" s="111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</row>
    <row r="2" spans="1:55" s="84" customFormat="1" ht="24" customHeight="1" x14ac:dyDescent="0.15">
      <c r="A2" s="146" t="s">
        <v>192</v>
      </c>
      <c r="B2" s="143" t="s">
        <v>193</v>
      </c>
      <c r="C2" s="147" t="s">
        <v>194</v>
      </c>
      <c r="D2" s="71" t="s">
        <v>214</v>
      </c>
      <c r="E2" s="72"/>
      <c r="F2" s="72"/>
      <c r="G2" s="72"/>
      <c r="H2" s="72"/>
      <c r="I2" s="72"/>
      <c r="J2" s="72"/>
      <c r="K2" s="72"/>
      <c r="L2" s="72"/>
      <c r="M2" s="73"/>
      <c r="N2" s="71" t="s">
        <v>215</v>
      </c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5"/>
      <c r="AF2" s="135" t="s">
        <v>216</v>
      </c>
      <c r="AG2" s="136"/>
      <c r="AH2" s="136"/>
      <c r="AI2" s="137"/>
      <c r="AJ2" s="135" t="s">
        <v>217</v>
      </c>
      <c r="AK2" s="136"/>
      <c r="AL2" s="136"/>
      <c r="AM2" s="136"/>
      <c r="AN2" s="136"/>
      <c r="AO2" s="136"/>
      <c r="AP2" s="136"/>
      <c r="AQ2" s="136"/>
      <c r="AR2" s="136"/>
      <c r="AS2" s="137"/>
      <c r="AT2" s="145" t="s">
        <v>218</v>
      </c>
      <c r="AU2" s="143"/>
      <c r="AV2" s="143"/>
      <c r="AW2" s="143"/>
      <c r="AX2" s="143"/>
      <c r="AY2" s="143"/>
      <c r="AZ2" s="135" t="s">
        <v>219</v>
      </c>
      <c r="BA2" s="136"/>
      <c r="BB2" s="136"/>
      <c r="BC2" s="137"/>
    </row>
    <row r="3" spans="1:55" s="84" customFormat="1" ht="13.5" customHeight="1" x14ac:dyDescent="0.15">
      <c r="A3" s="144"/>
      <c r="B3" s="144"/>
      <c r="C3" s="144"/>
      <c r="D3" s="77" t="s">
        <v>199</v>
      </c>
      <c r="E3" s="138" t="s">
        <v>220</v>
      </c>
      <c r="F3" s="136"/>
      <c r="G3" s="137"/>
      <c r="H3" s="139" t="s">
        <v>221</v>
      </c>
      <c r="I3" s="140"/>
      <c r="J3" s="141"/>
      <c r="K3" s="138" t="s">
        <v>222</v>
      </c>
      <c r="L3" s="140"/>
      <c r="M3" s="141"/>
      <c r="N3" s="77" t="s">
        <v>199</v>
      </c>
      <c r="O3" s="138" t="s">
        <v>223</v>
      </c>
      <c r="P3" s="148"/>
      <c r="Q3" s="148"/>
      <c r="R3" s="148"/>
      <c r="S3" s="148"/>
      <c r="T3" s="148"/>
      <c r="U3" s="149"/>
      <c r="V3" s="138" t="s">
        <v>224</v>
      </c>
      <c r="W3" s="148"/>
      <c r="X3" s="148"/>
      <c r="Y3" s="148"/>
      <c r="Z3" s="148"/>
      <c r="AA3" s="148"/>
      <c r="AB3" s="149"/>
      <c r="AC3" s="78" t="s">
        <v>225</v>
      </c>
      <c r="AD3" s="74"/>
      <c r="AE3" s="75"/>
      <c r="AF3" s="142" t="s">
        <v>199</v>
      </c>
      <c r="AG3" s="143" t="s">
        <v>226</v>
      </c>
      <c r="AH3" s="143" t="s">
        <v>227</v>
      </c>
      <c r="AI3" s="143" t="s">
        <v>228</v>
      </c>
      <c r="AJ3" s="144" t="s">
        <v>199</v>
      </c>
      <c r="AK3" s="143" t="s">
        <v>229</v>
      </c>
      <c r="AL3" s="143" t="s">
        <v>230</v>
      </c>
      <c r="AM3" s="143" t="s">
        <v>231</v>
      </c>
      <c r="AN3" s="143" t="s">
        <v>227</v>
      </c>
      <c r="AO3" s="143" t="s">
        <v>228</v>
      </c>
      <c r="AP3" s="143" t="s">
        <v>232</v>
      </c>
      <c r="AQ3" s="143" t="s">
        <v>233</v>
      </c>
      <c r="AR3" s="143" t="s">
        <v>234</v>
      </c>
      <c r="AS3" s="143" t="s">
        <v>235</v>
      </c>
      <c r="AT3" s="142" t="s">
        <v>199</v>
      </c>
      <c r="AU3" s="143" t="s">
        <v>229</v>
      </c>
      <c r="AV3" s="143" t="s">
        <v>230</v>
      </c>
      <c r="AW3" s="143" t="s">
        <v>231</v>
      </c>
      <c r="AX3" s="143" t="s">
        <v>227</v>
      </c>
      <c r="AY3" s="143" t="s">
        <v>228</v>
      </c>
      <c r="AZ3" s="142" t="s">
        <v>199</v>
      </c>
      <c r="BA3" s="143" t="s">
        <v>226</v>
      </c>
      <c r="BB3" s="143" t="s">
        <v>227</v>
      </c>
      <c r="BC3" s="143" t="s">
        <v>228</v>
      </c>
    </row>
    <row r="4" spans="1:55" s="84" customFormat="1" ht="18.75" customHeight="1" x14ac:dyDescent="0.15">
      <c r="A4" s="144"/>
      <c r="B4" s="144"/>
      <c r="C4" s="144"/>
      <c r="D4" s="77"/>
      <c r="E4" s="77" t="s">
        <v>199</v>
      </c>
      <c r="F4" s="152" t="s">
        <v>236</v>
      </c>
      <c r="G4" s="152" t="s">
        <v>237</v>
      </c>
      <c r="H4" s="77" t="s">
        <v>199</v>
      </c>
      <c r="I4" s="152" t="s">
        <v>236</v>
      </c>
      <c r="J4" s="152" t="s">
        <v>237</v>
      </c>
      <c r="K4" s="77" t="s">
        <v>199</v>
      </c>
      <c r="L4" s="152" t="s">
        <v>236</v>
      </c>
      <c r="M4" s="152" t="s">
        <v>237</v>
      </c>
      <c r="N4" s="77"/>
      <c r="O4" s="77" t="s">
        <v>199</v>
      </c>
      <c r="P4" s="152" t="s">
        <v>226</v>
      </c>
      <c r="Q4" s="150" t="s">
        <v>227</v>
      </c>
      <c r="R4" s="150" t="s">
        <v>228</v>
      </c>
      <c r="S4" s="152" t="s">
        <v>238</v>
      </c>
      <c r="T4" s="152" t="s">
        <v>239</v>
      </c>
      <c r="U4" s="152" t="s">
        <v>240</v>
      </c>
      <c r="V4" s="77" t="s">
        <v>199</v>
      </c>
      <c r="W4" s="152" t="s">
        <v>226</v>
      </c>
      <c r="X4" s="150" t="s">
        <v>227</v>
      </c>
      <c r="Y4" s="150" t="s">
        <v>228</v>
      </c>
      <c r="Z4" s="152" t="s">
        <v>238</v>
      </c>
      <c r="AA4" s="152" t="s">
        <v>239</v>
      </c>
      <c r="AB4" s="152" t="s">
        <v>240</v>
      </c>
      <c r="AC4" s="77" t="s">
        <v>199</v>
      </c>
      <c r="AD4" s="152" t="s">
        <v>236</v>
      </c>
      <c r="AE4" s="152" t="s">
        <v>237</v>
      </c>
      <c r="AF4" s="142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2"/>
      <c r="AU4" s="144"/>
      <c r="AV4" s="144"/>
      <c r="AW4" s="144"/>
      <c r="AX4" s="144"/>
      <c r="AY4" s="144"/>
      <c r="AZ4" s="142"/>
      <c r="BA4" s="144"/>
      <c r="BB4" s="144"/>
      <c r="BC4" s="144"/>
    </row>
    <row r="5" spans="1:55" s="43" customFormat="1" ht="22.5" customHeight="1" x14ac:dyDescent="0.15">
      <c r="A5" s="144"/>
      <c r="B5" s="144"/>
      <c r="C5" s="144"/>
      <c r="D5" s="79"/>
      <c r="E5" s="79"/>
      <c r="F5" s="153"/>
      <c r="G5" s="153"/>
      <c r="H5" s="79"/>
      <c r="I5" s="153"/>
      <c r="J5" s="153"/>
      <c r="K5" s="79"/>
      <c r="L5" s="153"/>
      <c r="M5" s="153"/>
      <c r="N5" s="79"/>
      <c r="O5" s="79"/>
      <c r="P5" s="153"/>
      <c r="Q5" s="151"/>
      <c r="R5" s="151"/>
      <c r="S5" s="153"/>
      <c r="T5" s="153"/>
      <c r="U5" s="153"/>
      <c r="V5" s="79"/>
      <c r="W5" s="153"/>
      <c r="X5" s="151"/>
      <c r="Y5" s="151"/>
      <c r="Z5" s="153"/>
      <c r="AA5" s="153"/>
      <c r="AB5" s="153"/>
      <c r="AC5" s="79"/>
      <c r="AD5" s="153"/>
      <c r="AE5" s="153"/>
      <c r="AF5" s="76"/>
      <c r="AG5" s="76"/>
      <c r="AH5" s="76"/>
      <c r="AI5" s="76"/>
      <c r="AJ5" s="76"/>
      <c r="AK5" s="76"/>
      <c r="AL5" s="144"/>
      <c r="AM5" s="76"/>
      <c r="AN5" s="76"/>
      <c r="AO5" s="76"/>
      <c r="AP5" s="76"/>
      <c r="AQ5" s="76"/>
      <c r="AR5" s="76"/>
      <c r="AS5" s="76"/>
      <c r="AT5" s="76"/>
      <c r="AU5" s="76"/>
      <c r="AV5" s="144"/>
      <c r="AW5" s="76"/>
      <c r="AX5" s="76"/>
      <c r="AY5" s="76"/>
      <c r="AZ5" s="76"/>
      <c r="BA5" s="76"/>
      <c r="BB5" s="76"/>
      <c r="BC5" s="76"/>
    </row>
    <row r="6" spans="1:55" s="66" customFormat="1" ht="13.5" customHeight="1" x14ac:dyDescent="0.15">
      <c r="A6" s="144"/>
      <c r="B6" s="144"/>
      <c r="C6" s="144"/>
      <c r="D6" s="80" t="s">
        <v>241</v>
      </c>
      <c r="E6" s="80" t="s">
        <v>241</v>
      </c>
      <c r="F6" s="80" t="s">
        <v>241</v>
      </c>
      <c r="G6" s="80" t="s">
        <v>241</v>
      </c>
      <c r="H6" s="80" t="s">
        <v>241</v>
      </c>
      <c r="I6" s="80" t="s">
        <v>241</v>
      </c>
      <c r="J6" s="80" t="s">
        <v>241</v>
      </c>
      <c r="K6" s="80" t="s">
        <v>241</v>
      </c>
      <c r="L6" s="80" t="s">
        <v>241</v>
      </c>
      <c r="M6" s="80" t="s">
        <v>241</v>
      </c>
      <c r="N6" s="80" t="s">
        <v>241</v>
      </c>
      <c r="O6" s="80" t="s">
        <v>241</v>
      </c>
      <c r="P6" s="80" t="s">
        <v>241</v>
      </c>
      <c r="Q6" s="80" t="s">
        <v>241</v>
      </c>
      <c r="R6" s="80" t="s">
        <v>241</v>
      </c>
      <c r="S6" s="80" t="s">
        <v>241</v>
      </c>
      <c r="T6" s="80" t="s">
        <v>241</v>
      </c>
      <c r="U6" s="80" t="s">
        <v>241</v>
      </c>
      <c r="V6" s="80" t="s">
        <v>241</v>
      </c>
      <c r="W6" s="80" t="s">
        <v>241</v>
      </c>
      <c r="X6" s="80" t="s">
        <v>241</v>
      </c>
      <c r="Y6" s="80" t="s">
        <v>241</v>
      </c>
      <c r="Z6" s="80" t="s">
        <v>241</v>
      </c>
      <c r="AA6" s="80" t="s">
        <v>241</v>
      </c>
      <c r="AB6" s="80" t="s">
        <v>241</v>
      </c>
      <c r="AC6" s="80" t="s">
        <v>241</v>
      </c>
      <c r="AD6" s="80" t="s">
        <v>241</v>
      </c>
      <c r="AE6" s="80" t="s">
        <v>241</v>
      </c>
      <c r="AF6" s="81" t="s">
        <v>242</v>
      </c>
      <c r="AG6" s="81" t="s">
        <v>242</v>
      </c>
      <c r="AH6" s="81" t="s">
        <v>242</v>
      </c>
      <c r="AI6" s="81" t="s">
        <v>242</v>
      </c>
      <c r="AJ6" s="81" t="s">
        <v>242</v>
      </c>
      <c r="AK6" s="81" t="s">
        <v>242</v>
      </c>
      <c r="AL6" s="81" t="s">
        <v>242</v>
      </c>
      <c r="AM6" s="81" t="s">
        <v>242</v>
      </c>
      <c r="AN6" s="81" t="s">
        <v>242</v>
      </c>
      <c r="AO6" s="81" t="s">
        <v>242</v>
      </c>
      <c r="AP6" s="81" t="s">
        <v>242</v>
      </c>
      <c r="AQ6" s="81" t="s">
        <v>242</v>
      </c>
      <c r="AR6" s="81" t="s">
        <v>242</v>
      </c>
      <c r="AS6" s="81" t="s">
        <v>242</v>
      </c>
      <c r="AT6" s="81" t="s">
        <v>242</v>
      </c>
      <c r="AU6" s="81" t="s">
        <v>242</v>
      </c>
      <c r="AV6" s="81" t="s">
        <v>242</v>
      </c>
      <c r="AW6" s="81" t="s">
        <v>242</v>
      </c>
      <c r="AX6" s="81" t="s">
        <v>242</v>
      </c>
      <c r="AY6" s="81" t="s">
        <v>242</v>
      </c>
      <c r="AZ6" s="81" t="s">
        <v>242</v>
      </c>
      <c r="BA6" s="81" t="s">
        <v>242</v>
      </c>
      <c r="BB6" s="81" t="s">
        <v>242</v>
      </c>
      <c r="BC6" s="81" t="s">
        <v>242</v>
      </c>
    </row>
    <row r="7" spans="1:55" ht="13.5" customHeight="1" x14ac:dyDescent="0.15">
      <c r="A7" s="97" t="str">
        <f>水洗化人口等!A7</f>
        <v>三重県</v>
      </c>
      <c r="B7" s="90" t="str">
        <f>水洗化人口等!B7</f>
        <v>24000</v>
      </c>
      <c r="C7" s="89" t="s">
        <v>199</v>
      </c>
      <c r="D7" s="91">
        <f t="shared" ref="D7:D36" si="0">SUM(E7,+H7,+K7)</f>
        <v>575824</v>
      </c>
      <c r="E7" s="91">
        <f t="shared" ref="E7:E36" si="1">SUM(F7:G7)</f>
        <v>5450</v>
      </c>
      <c r="F7" s="91">
        <f>SUM(F$8:F$207)</f>
        <v>5450</v>
      </c>
      <c r="G7" s="91">
        <f>SUM(G$8:G$207)</f>
        <v>0</v>
      </c>
      <c r="H7" s="91">
        <f t="shared" ref="H7:H36" si="2">SUM(I7:J7)</f>
        <v>11524</v>
      </c>
      <c r="I7" s="91">
        <f>SUM(I$8:I$207)</f>
        <v>10773</v>
      </c>
      <c r="J7" s="91">
        <f>SUM(J$8:J$207)</f>
        <v>751</v>
      </c>
      <c r="K7" s="91">
        <f t="shared" ref="K7:K36" si="3">SUM(L7:M7)</f>
        <v>558850</v>
      </c>
      <c r="L7" s="91">
        <f>SUM(L$8:L$207)</f>
        <v>69863</v>
      </c>
      <c r="M7" s="91">
        <f>SUM(M$8:M$207)</f>
        <v>488987</v>
      </c>
      <c r="N7" s="91">
        <f t="shared" ref="N7:N36" si="4">SUM(O7,+V7,+AC7)</f>
        <v>575824</v>
      </c>
      <c r="O7" s="91">
        <f t="shared" ref="O7:O36" si="5">SUM(P7:U7)</f>
        <v>86086</v>
      </c>
      <c r="P7" s="91">
        <f t="shared" ref="P7:U7" si="6">SUM(P$8:P$207)</f>
        <v>86086</v>
      </c>
      <c r="Q7" s="91">
        <f t="shared" si="6"/>
        <v>0</v>
      </c>
      <c r="R7" s="91">
        <f t="shared" si="6"/>
        <v>0</v>
      </c>
      <c r="S7" s="91">
        <f t="shared" si="6"/>
        <v>0</v>
      </c>
      <c r="T7" s="91">
        <f t="shared" si="6"/>
        <v>0</v>
      </c>
      <c r="U7" s="91">
        <f t="shared" si="6"/>
        <v>0</v>
      </c>
      <c r="V7" s="91">
        <f t="shared" ref="V7:V36" si="7">SUM(W7:AB7)</f>
        <v>489738</v>
      </c>
      <c r="W7" s="91">
        <f t="shared" ref="W7:AB7" si="8">SUM(W$8:W$207)</f>
        <v>489738</v>
      </c>
      <c r="X7" s="91">
        <f t="shared" si="8"/>
        <v>0</v>
      </c>
      <c r="Y7" s="91">
        <f t="shared" si="8"/>
        <v>0</v>
      </c>
      <c r="Z7" s="91">
        <f t="shared" si="8"/>
        <v>0</v>
      </c>
      <c r="AA7" s="91">
        <f t="shared" si="8"/>
        <v>0</v>
      </c>
      <c r="AB7" s="91">
        <f t="shared" si="8"/>
        <v>0</v>
      </c>
      <c r="AC7" s="91">
        <f t="shared" ref="AC7:AC36" si="9">SUM(AD7:AE7)</f>
        <v>0</v>
      </c>
      <c r="AD7" s="91">
        <f>SUM(AD$8:AD$207)</f>
        <v>0</v>
      </c>
      <c r="AE7" s="91">
        <f>SUM(AE$8:AE$207)</f>
        <v>0</v>
      </c>
      <c r="AF7" s="91">
        <f t="shared" ref="AF7:AF36" si="10">SUM(AG7:AI7)</f>
        <v>10173</v>
      </c>
      <c r="AG7" s="91">
        <f>SUM(AG$8:AG$207)</f>
        <v>10173</v>
      </c>
      <c r="AH7" s="91">
        <f>SUM(AH$8:AH$207)</f>
        <v>0</v>
      </c>
      <c r="AI7" s="91">
        <f>SUM(AI$8:AI$207)</f>
        <v>0</v>
      </c>
      <c r="AJ7" s="91">
        <f t="shared" ref="AJ7:AJ36" si="11">SUM(AK7:AS7)</f>
        <v>43815</v>
      </c>
      <c r="AK7" s="91">
        <f t="shared" ref="AK7:AS7" si="12">SUM(AK$8:AK$207)</f>
        <v>33750</v>
      </c>
      <c r="AL7" s="91">
        <f t="shared" si="12"/>
        <v>27</v>
      </c>
      <c r="AM7" s="91">
        <f t="shared" si="12"/>
        <v>5061</v>
      </c>
      <c r="AN7" s="91">
        <f t="shared" si="12"/>
        <v>1923</v>
      </c>
      <c r="AO7" s="91">
        <f t="shared" si="12"/>
        <v>0</v>
      </c>
      <c r="AP7" s="91">
        <f t="shared" si="12"/>
        <v>0</v>
      </c>
      <c r="AQ7" s="91">
        <f t="shared" si="12"/>
        <v>10</v>
      </c>
      <c r="AR7" s="91">
        <f t="shared" si="12"/>
        <v>113</v>
      </c>
      <c r="AS7" s="91">
        <f t="shared" si="12"/>
        <v>2931</v>
      </c>
      <c r="AT7" s="91">
        <f t="shared" ref="AT7:AT36" si="13">SUM(AU7:AY7)</f>
        <v>135</v>
      </c>
      <c r="AU7" s="91">
        <f>SUM(AU$8:AU$207)</f>
        <v>135</v>
      </c>
      <c r="AV7" s="91">
        <f>SUM(AV$8:AV$207)</f>
        <v>0</v>
      </c>
      <c r="AW7" s="91">
        <f>SUM(AW$8:AW$207)</f>
        <v>0</v>
      </c>
      <c r="AX7" s="91">
        <f>SUM(AX$8:AX$207)</f>
        <v>0</v>
      </c>
      <c r="AY7" s="91">
        <f>SUM(AY$8:AY$207)</f>
        <v>0</v>
      </c>
      <c r="AZ7" s="91">
        <f t="shared" ref="AZ7:AZ36" si="14">SUM(BA7:BC7)</f>
        <v>708</v>
      </c>
      <c r="BA7" s="91">
        <f>SUM(BA$8:BA$207)</f>
        <v>708</v>
      </c>
      <c r="BB7" s="91">
        <f>SUM(BB$8:BB$207)</f>
        <v>0</v>
      </c>
      <c r="BC7" s="91">
        <f>SUM(BC$8:BC$207)</f>
        <v>0</v>
      </c>
    </row>
    <row r="8" spans="1:55" ht="13.5" customHeight="1" x14ac:dyDescent="0.15">
      <c r="A8" s="98" t="s">
        <v>30</v>
      </c>
      <c r="B8" s="96" t="s">
        <v>260</v>
      </c>
      <c r="C8" s="85" t="s">
        <v>261</v>
      </c>
      <c r="D8" s="87">
        <f t="shared" si="0"/>
        <v>97101</v>
      </c>
      <c r="E8" s="87">
        <f t="shared" si="1"/>
        <v>0</v>
      </c>
      <c r="F8" s="87">
        <v>0</v>
      </c>
      <c r="G8" s="87">
        <v>0</v>
      </c>
      <c r="H8" s="87">
        <f t="shared" si="2"/>
        <v>0</v>
      </c>
      <c r="I8" s="87">
        <v>0</v>
      </c>
      <c r="J8" s="87">
        <v>0</v>
      </c>
      <c r="K8" s="87">
        <f t="shared" si="3"/>
        <v>97101</v>
      </c>
      <c r="L8" s="87">
        <v>11402</v>
      </c>
      <c r="M8" s="87">
        <v>85699</v>
      </c>
      <c r="N8" s="87">
        <f t="shared" si="4"/>
        <v>97101</v>
      </c>
      <c r="O8" s="87">
        <f t="shared" si="5"/>
        <v>11402</v>
      </c>
      <c r="P8" s="87">
        <v>11402</v>
      </c>
      <c r="Q8" s="87">
        <v>0</v>
      </c>
      <c r="R8" s="87">
        <v>0</v>
      </c>
      <c r="S8" s="87">
        <v>0</v>
      </c>
      <c r="T8" s="87">
        <v>0</v>
      </c>
      <c r="U8" s="87">
        <v>0</v>
      </c>
      <c r="V8" s="87">
        <f t="shared" si="7"/>
        <v>85699</v>
      </c>
      <c r="W8" s="87">
        <v>85699</v>
      </c>
      <c r="X8" s="87">
        <v>0</v>
      </c>
      <c r="Y8" s="87">
        <v>0</v>
      </c>
      <c r="Z8" s="87">
        <v>0</v>
      </c>
      <c r="AA8" s="87">
        <v>0</v>
      </c>
      <c r="AB8" s="87">
        <v>0</v>
      </c>
      <c r="AC8" s="87">
        <f t="shared" si="9"/>
        <v>0</v>
      </c>
      <c r="AD8" s="87">
        <v>0</v>
      </c>
      <c r="AE8" s="87">
        <v>0</v>
      </c>
      <c r="AF8" s="87">
        <f t="shared" si="10"/>
        <v>0</v>
      </c>
      <c r="AG8" s="87">
        <v>0</v>
      </c>
      <c r="AH8" s="87">
        <v>0</v>
      </c>
      <c r="AI8" s="87">
        <v>0</v>
      </c>
      <c r="AJ8" s="87">
        <f t="shared" si="11"/>
        <v>0</v>
      </c>
      <c r="AK8" s="87">
        <v>0</v>
      </c>
      <c r="AL8" s="87">
        <v>0</v>
      </c>
      <c r="AM8" s="87">
        <v>0</v>
      </c>
      <c r="AN8" s="87">
        <v>0</v>
      </c>
      <c r="AO8" s="87">
        <v>0</v>
      </c>
      <c r="AP8" s="87">
        <v>0</v>
      </c>
      <c r="AQ8" s="87">
        <v>0</v>
      </c>
      <c r="AR8" s="87">
        <v>0</v>
      </c>
      <c r="AS8" s="87">
        <v>0</v>
      </c>
      <c r="AT8" s="87">
        <f t="shared" si="13"/>
        <v>0</v>
      </c>
      <c r="AU8" s="87">
        <v>0</v>
      </c>
      <c r="AV8" s="87">
        <v>0</v>
      </c>
      <c r="AW8" s="87">
        <v>0</v>
      </c>
      <c r="AX8" s="87">
        <v>0</v>
      </c>
      <c r="AY8" s="87">
        <v>0</v>
      </c>
      <c r="AZ8" s="87">
        <f t="shared" si="14"/>
        <v>204</v>
      </c>
      <c r="BA8" s="87">
        <v>204</v>
      </c>
      <c r="BB8" s="87">
        <v>0</v>
      </c>
      <c r="BC8" s="87">
        <v>0</v>
      </c>
    </row>
    <row r="9" spans="1:55" ht="13.5" customHeight="1" x14ac:dyDescent="0.15">
      <c r="A9" s="98" t="s">
        <v>30</v>
      </c>
      <c r="B9" s="96" t="s">
        <v>264</v>
      </c>
      <c r="C9" s="85" t="s">
        <v>265</v>
      </c>
      <c r="D9" s="87">
        <f t="shared" si="0"/>
        <v>60952</v>
      </c>
      <c r="E9" s="87">
        <f t="shared" si="1"/>
        <v>0</v>
      </c>
      <c r="F9" s="87">
        <v>0</v>
      </c>
      <c r="G9" s="87">
        <v>0</v>
      </c>
      <c r="H9" s="87">
        <f t="shared" si="2"/>
        <v>7850</v>
      </c>
      <c r="I9" s="87">
        <v>7850</v>
      </c>
      <c r="J9" s="87">
        <v>0</v>
      </c>
      <c r="K9" s="87">
        <f t="shared" si="3"/>
        <v>53102</v>
      </c>
      <c r="L9" s="87">
        <v>2774</v>
      </c>
      <c r="M9" s="87">
        <v>50328</v>
      </c>
      <c r="N9" s="87">
        <f t="shared" si="4"/>
        <v>60952</v>
      </c>
      <c r="O9" s="87">
        <f t="shared" si="5"/>
        <v>10624</v>
      </c>
      <c r="P9" s="87">
        <v>10624</v>
      </c>
      <c r="Q9" s="87">
        <v>0</v>
      </c>
      <c r="R9" s="87">
        <v>0</v>
      </c>
      <c r="S9" s="87">
        <v>0</v>
      </c>
      <c r="T9" s="87">
        <v>0</v>
      </c>
      <c r="U9" s="87">
        <v>0</v>
      </c>
      <c r="V9" s="87">
        <f t="shared" si="7"/>
        <v>50328</v>
      </c>
      <c r="W9" s="87">
        <v>50328</v>
      </c>
      <c r="X9" s="87">
        <v>0</v>
      </c>
      <c r="Y9" s="87">
        <v>0</v>
      </c>
      <c r="Z9" s="87">
        <v>0</v>
      </c>
      <c r="AA9" s="87">
        <v>0</v>
      </c>
      <c r="AB9" s="87">
        <v>0</v>
      </c>
      <c r="AC9" s="87">
        <f t="shared" si="9"/>
        <v>0</v>
      </c>
      <c r="AD9" s="87">
        <v>0</v>
      </c>
      <c r="AE9" s="87">
        <v>0</v>
      </c>
      <c r="AF9" s="87">
        <f t="shared" si="10"/>
        <v>1861</v>
      </c>
      <c r="AG9" s="87">
        <v>1861</v>
      </c>
      <c r="AH9" s="87">
        <v>0</v>
      </c>
      <c r="AI9" s="87">
        <v>0</v>
      </c>
      <c r="AJ9" s="87">
        <f t="shared" si="11"/>
        <v>1861</v>
      </c>
      <c r="AK9" s="87">
        <v>0</v>
      </c>
      <c r="AL9" s="87">
        <v>0</v>
      </c>
      <c r="AM9" s="87">
        <v>0</v>
      </c>
      <c r="AN9" s="87">
        <v>1861</v>
      </c>
      <c r="AO9" s="87">
        <v>0</v>
      </c>
      <c r="AP9" s="87">
        <v>0</v>
      </c>
      <c r="AQ9" s="87">
        <v>0</v>
      </c>
      <c r="AR9" s="87">
        <v>0</v>
      </c>
      <c r="AS9" s="87">
        <v>0</v>
      </c>
      <c r="AT9" s="87">
        <f t="shared" si="13"/>
        <v>0</v>
      </c>
      <c r="AU9" s="87">
        <v>0</v>
      </c>
      <c r="AV9" s="87">
        <v>0</v>
      </c>
      <c r="AW9" s="87">
        <v>0</v>
      </c>
      <c r="AX9" s="87">
        <v>0</v>
      </c>
      <c r="AY9" s="87">
        <v>0</v>
      </c>
      <c r="AZ9" s="87">
        <f t="shared" si="14"/>
        <v>0</v>
      </c>
      <c r="BA9" s="87">
        <v>0</v>
      </c>
      <c r="BB9" s="87">
        <v>0</v>
      </c>
      <c r="BC9" s="87">
        <v>0</v>
      </c>
    </row>
    <row r="10" spans="1:55" ht="13.5" customHeight="1" x14ac:dyDescent="0.15">
      <c r="A10" s="98" t="s">
        <v>30</v>
      </c>
      <c r="B10" s="96" t="s">
        <v>266</v>
      </c>
      <c r="C10" s="85" t="s">
        <v>267</v>
      </c>
      <c r="D10" s="87">
        <f t="shared" si="0"/>
        <v>34223</v>
      </c>
      <c r="E10" s="87">
        <f t="shared" si="1"/>
        <v>0</v>
      </c>
      <c r="F10" s="87">
        <v>0</v>
      </c>
      <c r="G10" s="87">
        <v>0</v>
      </c>
      <c r="H10" s="87">
        <f t="shared" si="2"/>
        <v>0</v>
      </c>
      <c r="I10" s="87">
        <v>0</v>
      </c>
      <c r="J10" s="87">
        <v>0</v>
      </c>
      <c r="K10" s="87">
        <f t="shared" si="3"/>
        <v>34223</v>
      </c>
      <c r="L10" s="87">
        <v>4860</v>
      </c>
      <c r="M10" s="87">
        <v>29363</v>
      </c>
      <c r="N10" s="87">
        <f t="shared" si="4"/>
        <v>34223</v>
      </c>
      <c r="O10" s="87">
        <f t="shared" si="5"/>
        <v>4860</v>
      </c>
      <c r="P10" s="87">
        <v>4860</v>
      </c>
      <c r="Q10" s="87">
        <v>0</v>
      </c>
      <c r="R10" s="87">
        <v>0</v>
      </c>
      <c r="S10" s="87">
        <v>0</v>
      </c>
      <c r="T10" s="87">
        <v>0</v>
      </c>
      <c r="U10" s="87">
        <v>0</v>
      </c>
      <c r="V10" s="87">
        <f t="shared" si="7"/>
        <v>29363</v>
      </c>
      <c r="W10" s="87">
        <v>29363</v>
      </c>
      <c r="X10" s="87">
        <v>0</v>
      </c>
      <c r="Y10" s="87">
        <v>0</v>
      </c>
      <c r="Z10" s="87">
        <v>0</v>
      </c>
      <c r="AA10" s="87">
        <v>0</v>
      </c>
      <c r="AB10" s="87">
        <v>0</v>
      </c>
      <c r="AC10" s="87">
        <f t="shared" si="9"/>
        <v>0</v>
      </c>
      <c r="AD10" s="87">
        <v>0</v>
      </c>
      <c r="AE10" s="87">
        <v>0</v>
      </c>
      <c r="AF10" s="87">
        <f t="shared" si="10"/>
        <v>803</v>
      </c>
      <c r="AG10" s="87">
        <v>803</v>
      </c>
      <c r="AH10" s="87">
        <v>0</v>
      </c>
      <c r="AI10" s="87">
        <v>0</v>
      </c>
      <c r="AJ10" s="87">
        <f t="shared" si="11"/>
        <v>803</v>
      </c>
      <c r="AK10" s="87">
        <v>0</v>
      </c>
      <c r="AL10" s="87">
        <v>0</v>
      </c>
      <c r="AM10" s="87">
        <v>0</v>
      </c>
      <c r="AN10" s="87">
        <v>0</v>
      </c>
      <c r="AO10" s="87">
        <v>0</v>
      </c>
      <c r="AP10" s="87">
        <v>0</v>
      </c>
      <c r="AQ10" s="87">
        <v>0</v>
      </c>
      <c r="AR10" s="87">
        <v>7</v>
      </c>
      <c r="AS10" s="87">
        <v>796</v>
      </c>
      <c r="AT10" s="87">
        <f t="shared" si="13"/>
        <v>0</v>
      </c>
      <c r="AU10" s="87">
        <v>0</v>
      </c>
      <c r="AV10" s="87">
        <v>0</v>
      </c>
      <c r="AW10" s="87">
        <v>0</v>
      </c>
      <c r="AX10" s="87">
        <v>0</v>
      </c>
      <c r="AY10" s="87">
        <v>0</v>
      </c>
      <c r="AZ10" s="87">
        <f t="shared" si="14"/>
        <v>0</v>
      </c>
      <c r="BA10" s="87">
        <v>0</v>
      </c>
      <c r="BB10" s="87">
        <v>0</v>
      </c>
      <c r="BC10" s="87">
        <v>0</v>
      </c>
    </row>
    <row r="11" spans="1:55" ht="13.5" customHeight="1" x14ac:dyDescent="0.15">
      <c r="A11" s="98" t="s">
        <v>30</v>
      </c>
      <c r="B11" s="96" t="s">
        <v>268</v>
      </c>
      <c r="C11" s="85" t="s">
        <v>269</v>
      </c>
      <c r="D11" s="87">
        <f t="shared" si="0"/>
        <v>44925</v>
      </c>
      <c r="E11" s="87">
        <f t="shared" si="1"/>
        <v>0</v>
      </c>
      <c r="F11" s="87">
        <v>0</v>
      </c>
      <c r="G11" s="87">
        <v>0</v>
      </c>
      <c r="H11" s="87">
        <f t="shared" si="2"/>
        <v>0</v>
      </c>
      <c r="I11" s="87">
        <v>0</v>
      </c>
      <c r="J11" s="87">
        <v>0</v>
      </c>
      <c r="K11" s="87">
        <f t="shared" si="3"/>
        <v>44925</v>
      </c>
      <c r="L11" s="87">
        <v>5708</v>
      </c>
      <c r="M11" s="87">
        <v>39217</v>
      </c>
      <c r="N11" s="87">
        <f t="shared" si="4"/>
        <v>44925</v>
      </c>
      <c r="O11" s="87">
        <f t="shared" si="5"/>
        <v>5708</v>
      </c>
      <c r="P11" s="87">
        <v>5708</v>
      </c>
      <c r="Q11" s="87">
        <v>0</v>
      </c>
      <c r="R11" s="87">
        <v>0</v>
      </c>
      <c r="S11" s="87">
        <v>0</v>
      </c>
      <c r="T11" s="87">
        <v>0</v>
      </c>
      <c r="U11" s="87">
        <v>0</v>
      </c>
      <c r="V11" s="87">
        <f t="shared" si="7"/>
        <v>39217</v>
      </c>
      <c r="W11" s="87">
        <v>39217</v>
      </c>
      <c r="X11" s="87">
        <v>0</v>
      </c>
      <c r="Y11" s="87">
        <v>0</v>
      </c>
      <c r="Z11" s="87">
        <v>0</v>
      </c>
      <c r="AA11" s="87">
        <v>0</v>
      </c>
      <c r="AB11" s="87">
        <v>0</v>
      </c>
      <c r="AC11" s="87">
        <f t="shared" si="9"/>
        <v>0</v>
      </c>
      <c r="AD11" s="87">
        <v>0</v>
      </c>
      <c r="AE11" s="87">
        <v>0</v>
      </c>
      <c r="AF11" s="87">
        <f t="shared" si="10"/>
        <v>1528</v>
      </c>
      <c r="AG11" s="87">
        <v>1528</v>
      </c>
      <c r="AH11" s="87">
        <v>0</v>
      </c>
      <c r="AI11" s="87">
        <v>0</v>
      </c>
      <c r="AJ11" s="87">
        <f t="shared" si="11"/>
        <v>1528</v>
      </c>
      <c r="AK11" s="87">
        <v>0</v>
      </c>
      <c r="AL11" s="87">
        <v>0</v>
      </c>
      <c r="AM11" s="87">
        <v>0</v>
      </c>
      <c r="AN11" s="87">
        <v>0</v>
      </c>
      <c r="AO11" s="87">
        <v>0</v>
      </c>
      <c r="AP11" s="87">
        <v>0</v>
      </c>
      <c r="AQ11" s="87">
        <v>0</v>
      </c>
      <c r="AR11" s="87">
        <v>0</v>
      </c>
      <c r="AS11" s="87">
        <v>1528</v>
      </c>
      <c r="AT11" s="87">
        <f t="shared" si="13"/>
        <v>0</v>
      </c>
      <c r="AU11" s="87">
        <v>0</v>
      </c>
      <c r="AV11" s="87">
        <v>0</v>
      </c>
      <c r="AW11" s="87">
        <v>0</v>
      </c>
      <c r="AX11" s="87">
        <v>0</v>
      </c>
      <c r="AY11" s="87">
        <v>0</v>
      </c>
      <c r="AZ11" s="87">
        <f t="shared" si="14"/>
        <v>0</v>
      </c>
      <c r="BA11" s="87">
        <v>0</v>
      </c>
      <c r="BB11" s="87">
        <v>0</v>
      </c>
      <c r="BC11" s="87">
        <v>0</v>
      </c>
    </row>
    <row r="12" spans="1:55" ht="13.5" customHeight="1" x14ac:dyDescent="0.15">
      <c r="A12" s="98" t="s">
        <v>30</v>
      </c>
      <c r="B12" s="96" t="s">
        <v>270</v>
      </c>
      <c r="C12" s="85" t="s">
        <v>271</v>
      </c>
      <c r="D12" s="87">
        <f t="shared" si="0"/>
        <v>31480</v>
      </c>
      <c r="E12" s="87">
        <f t="shared" si="1"/>
        <v>0</v>
      </c>
      <c r="F12" s="87">
        <v>0</v>
      </c>
      <c r="G12" s="87">
        <v>0</v>
      </c>
      <c r="H12" s="87">
        <f t="shared" si="2"/>
        <v>0</v>
      </c>
      <c r="I12" s="87">
        <v>0</v>
      </c>
      <c r="J12" s="87">
        <v>0</v>
      </c>
      <c r="K12" s="87">
        <f t="shared" si="3"/>
        <v>31480</v>
      </c>
      <c r="L12" s="87">
        <v>2609</v>
      </c>
      <c r="M12" s="87">
        <v>28871</v>
      </c>
      <c r="N12" s="87">
        <f t="shared" si="4"/>
        <v>31480</v>
      </c>
      <c r="O12" s="87">
        <f t="shared" si="5"/>
        <v>2609</v>
      </c>
      <c r="P12" s="87">
        <v>2609</v>
      </c>
      <c r="Q12" s="87">
        <v>0</v>
      </c>
      <c r="R12" s="87">
        <v>0</v>
      </c>
      <c r="S12" s="87">
        <v>0</v>
      </c>
      <c r="T12" s="87">
        <v>0</v>
      </c>
      <c r="U12" s="87">
        <v>0</v>
      </c>
      <c r="V12" s="87">
        <f t="shared" si="7"/>
        <v>28871</v>
      </c>
      <c r="W12" s="87">
        <v>28871</v>
      </c>
      <c r="X12" s="87">
        <v>0</v>
      </c>
      <c r="Y12" s="87">
        <v>0</v>
      </c>
      <c r="Z12" s="87">
        <v>0</v>
      </c>
      <c r="AA12" s="87">
        <v>0</v>
      </c>
      <c r="AB12" s="87">
        <v>0</v>
      </c>
      <c r="AC12" s="87">
        <f t="shared" si="9"/>
        <v>0</v>
      </c>
      <c r="AD12" s="87">
        <v>0</v>
      </c>
      <c r="AE12" s="87">
        <v>0</v>
      </c>
      <c r="AF12" s="87">
        <f t="shared" si="10"/>
        <v>3</v>
      </c>
      <c r="AG12" s="87">
        <v>3</v>
      </c>
      <c r="AH12" s="87">
        <v>0</v>
      </c>
      <c r="AI12" s="87">
        <v>0</v>
      </c>
      <c r="AJ12" s="87">
        <f t="shared" si="11"/>
        <v>3</v>
      </c>
      <c r="AK12" s="87">
        <v>0</v>
      </c>
      <c r="AL12" s="87">
        <v>0</v>
      </c>
      <c r="AM12" s="87">
        <v>3</v>
      </c>
      <c r="AN12" s="87">
        <v>0</v>
      </c>
      <c r="AO12" s="87">
        <v>0</v>
      </c>
      <c r="AP12" s="87">
        <v>0</v>
      </c>
      <c r="AQ12" s="87">
        <v>0</v>
      </c>
      <c r="AR12" s="87">
        <v>0</v>
      </c>
      <c r="AS12" s="87">
        <v>0</v>
      </c>
      <c r="AT12" s="87">
        <f t="shared" si="13"/>
        <v>0</v>
      </c>
      <c r="AU12" s="87">
        <v>0</v>
      </c>
      <c r="AV12" s="87">
        <v>0</v>
      </c>
      <c r="AW12" s="87">
        <v>0</v>
      </c>
      <c r="AX12" s="87">
        <v>0</v>
      </c>
      <c r="AY12" s="87">
        <v>0</v>
      </c>
      <c r="AZ12" s="87">
        <f t="shared" si="14"/>
        <v>180</v>
      </c>
      <c r="BA12" s="87">
        <v>180</v>
      </c>
      <c r="BB12" s="87">
        <v>0</v>
      </c>
      <c r="BC12" s="87">
        <v>0</v>
      </c>
    </row>
    <row r="13" spans="1:55" ht="13.5" customHeight="1" x14ac:dyDescent="0.15">
      <c r="A13" s="98" t="s">
        <v>30</v>
      </c>
      <c r="B13" s="96" t="s">
        <v>272</v>
      </c>
      <c r="C13" s="85" t="s">
        <v>273</v>
      </c>
      <c r="D13" s="87">
        <f t="shared" si="0"/>
        <v>47213</v>
      </c>
      <c r="E13" s="87">
        <f t="shared" si="1"/>
        <v>0</v>
      </c>
      <c r="F13" s="87">
        <v>0</v>
      </c>
      <c r="G13" s="87">
        <v>0</v>
      </c>
      <c r="H13" s="87">
        <f t="shared" si="2"/>
        <v>108</v>
      </c>
      <c r="I13" s="87">
        <v>108</v>
      </c>
      <c r="J13" s="87">
        <v>0</v>
      </c>
      <c r="K13" s="87">
        <f t="shared" si="3"/>
        <v>47105</v>
      </c>
      <c r="L13" s="87">
        <v>5610</v>
      </c>
      <c r="M13" s="87">
        <v>41495</v>
      </c>
      <c r="N13" s="87">
        <f t="shared" si="4"/>
        <v>47213</v>
      </c>
      <c r="O13" s="87">
        <f t="shared" si="5"/>
        <v>5718</v>
      </c>
      <c r="P13" s="87">
        <v>5718</v>
      </c>
      <c r="Q13" s="87">
        <v>0</v>
      </c>
      <c r="R13" s="87">
        <v>0</v>
      </c>
      <c r="S13" s="87">
        <v>0</v>
      </c>
      <c r="T13" s="87">
        <v>0</v>
      </c>
      <c r="U13" s="87">
        <v>0</v>
      </c>
      <c r="V13" s="87">
        <f t="shared" si="7"/>
        <v>41495</v>
      </c>
      <c r="W13" s="87">
        <v>41495</v>
      </c>
      <c r="X13" s="87">
        <v>0</v>
      </c>
      <c r="Y13" s="87">
        <v>0</v>
      </c>
      <c r="Z13" s="87">
        <v>0</v>
      </c>
      <c r="AA13" s="87">
        <v>0</v>
      </c>
      <c r="AB13" s="87">
        <v>0</v>
      </c>
      <c r="AC13" s="87">
        <f t="shared" si="9"/>
        <v>0</v>
      </c>
      <c r="AD13" s="87">
        <v>0</v>
      </c>
      <c r="AE13" s="87">
        <v>0</v>
      </c>
      <c r="AF13" s="87">
        <f t="shared" si="10"/>
        <v>2446</v>
      </c>
      <c r="AG13" s="87">
        <v>2446</v>
      </c>
      <c r="AH13" s="87">
        <v>0</v>
      </c>
      <c r="AI13" s="87">
        <v>0</v>
      </c>
      <c r="AJ13" s="87">
        <f t="shared" si="11"/>
        <v>2446</v>
      </c>
      <c r="AK13" s="87">
        <v>0</v>
      </c>
      <c r="AL13" s="87">
        <v>0</v>
      </c>
      <c r="AM13" s="87">
        <v>2446</v>
      </c>
      <c r="AN13" s="87">
        <v>0</v>
      </c>
      <c r="AO13" s="87">
        <v>0</v>
      </c>
      <c r="AP13" s="87">
        <v>0</v>
      </c>
      <c r="AQ13" s="87">
        <v>0</v>
      </c>
      <c r="AR13" s="87">
        <v>0</v>
      </c>
      <c r="AS13" s="87">
        <v>0</v>
      </c>
      <c r="AT13" s="87">
        <f t="shared" si="13"/>
        <v>0</v>
      </c>
      <c r="AU13" s="87">
        <v>0</v>
      </c>
      <c r="AV13" s="87">
        <v>0</v>
      </c>
      <c r="AW13" s="87">
        <v>0</v>
      </c>
      <c r="AX13" s="87">
        <v>0</v>
      </c>
      <c r="AY13" s="87">
        <v>0</v>
      </c>
      <c r="AZ13" s="87">
        <f t="shared" si="14"/>
        <v>0</v>
      </c>
      <c r="BA13" s="87">
        <v>0</v>
      </c>
      <c r="BB13" s="87">
        <v>0</v>
      </c>
      <c r="BC13" s="87">
        <v>0</v>
      </c>
    </row>
    <row r="14" spans="1:55" ht="13.5" customHeight="1" x14ac:dyDescent="0.15">
      <c r="A14" s="98" t="s">
        <v>30</v>
      </c>
      <c r="B14" s="96" t="s">
        <v>274</v>
      </c>
      <c r="C14" s="85" t="s">
        <v>275</v>
      </c>
      <c r="D14" s="87">
        <f t="shared" si="0"/>
        <v>30540</v>
      </c>
      <c r="E14" s="87">
        <f t="shared" si="1"/>
        <v>0</v>
      </c>
      <c r="F14" s="87">
        <v>0</v>
      </c>
      <c r="G14" s="87">
        <v>0</v>
      </c>
      <c r="H14" s="87">
        <f t="shared" si="2"/>
        <v>0</v>
      </c>
      <c r="I14" s="87">
        <v>0</v>
      </c>
      <c r="J14" s="87">
        <v>0</v>
      </c>
      <c r="K14" s="87">
        <f t="shared" si="3"/>
        <v>30540</v>
      </c>
      <c r="L14" s="87">
        <v>2110</v>
      </c>
      <c r="M14" s="87">
        <v>28430</v>
      </c>
      <c r="N14" s="87">
        <f t="shared" si="4"/>
        <v>30540</v>
      </c>
      <c r="O14" s="87">
        <f t="shared" si="5"/>
        <v>2110</v>
      </c>
      <c r="P14" s="87">
        <v>2110</v>
      </c>
      <c r="Q14" s="87">
        <v>0</v>
      </c>
      <c r="R14" s="87">
        <v>0</v>
      </c>
      <c r="S14" s="87">
        <v>0</v>
      </c>
      <c r="T14" s="87">
        <v>0</v>
      </c>
      <c r="U14" s="87">
        <v>0</v>
      </c>
      <c r="V14" s="87">
        <f t="shared" si="7"/>
        <v>28430</v>
      </c>
      <c r="W14" s="87">
        <v>28430</v>
      </c>
      <c r="X14" s="87">
        <v>0</v>
      </c>
      <c r="Y14" s="87">
        <v>0</v>
      </c>
      <c r="Z14" s="87">
        <v>0</v>
      </c>
      <c r="AA14" s="87">
        <v>0</v>
      </c>
      <c r="AB14" s="87">
        <v>0</v>
      </c>
      <c r="AC14" s="87">
        <f t="shared" si="9"/>
        <v>0</v>
      </c>
      <c r="AD14" s="87">
        <v>0</v>
      </c>
      <c r="AE14" s="87">
        <v>0</v>
      </c>
      <c r="AF14" s="87">
        <f t="shared" si="10"/>
        <v>99</v>
      </c>
      <c r="AG14" s="87">
        <v>99</v>
      </c>
      <c r="AH14" s="87">
        <v>0</v>
      </c>
      <c r="AI14" s="87">
        <v>0</v>
      </c>
      <c r="AJ14" s="87">
        <f t="shared" si="11"/>
        <v>30540</v>
      </c>
      <c r="AK14" s="87">
        <v>30540</v>
      </c>
      <c r="AL14" s="87">
        <v>0</v>
      </c>
      <c r="AM14" s="87">
        <v>0</v>
      </c>
      <c r="AN14" s="87">
        <v>0</v>
      </c>
      <c r="AO14" s="87">
        <v>0</v>
      </c>
      <c r="AP14" s="87">
        <v>0</v>
      </c>
      <c r="AQ14" s="87">
        <v>0</v>
      </c>
      <c r="AR14" s="87">
        <v>0</v>
      </c>
      <c r="AS14" s="87">
        <v>0</v>
      </c>
      <c r="AT14" s="87">
        <f t="shared" si="13"/>
        <v>99</v>
      </c>
      <c r="AU14" s="87">
        <v>99</v>
      </c>
      <c r="AV14" s="87">
        <v>0</v>
      </c>
      <c r="AW14" s="87">
        <v>0</v>
      </c>
      <c r="AX14" s="87">
        <v>0</v>
      </c>
      <c r="AY14" s="87">
        <v>0</v>
      </c>
      <c r="AZ14" s="87">
        <f t="shared" si="14"/>
        <v>0</v>
      </c>
      <c r="BA14" s="87">
        <v>0</v>
      </c>
      <c r="BB14" s="87">
        <v>0</v>
      </c>
      <c r="BC14" s="87">
        <v>0</v>
      </c>
    </row>
    <row r="15" spans="1:55" ht="13.5" customHeight="1" x14ac:dyDescent="0.15">
      <c r="A15" s="98" t="s">
        <v>30</v>
      </c>
      <c r="B15" s="96" t="s">
        <v>276</v>
      </c>
      <c r="C15" s="85" t="s">
        <v>277</v>
      </c>
      <c r="D15" s="87">
        <f t="shared" si="0"/>
        <v>14234</v>
      </c>
      <c r="E15" s="87">
        <f t="shared" si="1"/>
        <v>3357</v>
      </c>
      <c r="F15" s="87">
        <v>3357</v>
      </c>
      <c r="G15" s="87">
        <v>0</v>
      </c>
      <c r="H15" s="87">
        <f t="shared" si="2"/>
        <v>0</v>
      </c>
      <c r="I15" s="87">
        <v>0</v>
      </c>
      <c r="J15" s="87">
        <v>0</v>
      </c>
      <c r="K15" s="87">
        <f t="shared" si="3"/>
        <v>10877</v>
      </c>
      <c r="L15" s="87">
        <v>0</v>
      </c>
      <c r="M15" s="87">
        <v>10877</v>
      </c>
      <c r="N15" s="87">
        <f t="shared" si="4"/>
        <v>14234</v>
      </c>
      <c r="O15" s="87">
        <f t="shared" si="5"/>
        <v>3357</v>
      </c>
      <c r="P15" s="87">
        <v>3357</v>
      </c>
      <c r="Q15" s="87">
        <v>0</v>
      </c>
      <c r="R15" s="87">
        <v>0</v>
      </c>
      <c r="S15" s="87">
        <v>0</v>
      </c>
      <c r="T15" s="87">
        <v>0</v>
      </c>
      <c r="U15" s="87">
        <v>0</v>
      </c>
      <c r="V15" s="87">
        <f t="shared" si="7"/>
        <v>10877</v>
      </c>
      <c r="W15" s="87">
        <v>10877</v>
      </c>
      <c r="X15" s="87">
        <v>0</v>
      </c>
      <c r="Y15" s="87">
        <v>0</v>
      </c>
      <c r="Z15" s="87">
        <v>0</v>
      </c>
      <c r="AA15" s="87">
        <v>0</v>
      </c>
      <c r="AB15" s="87">
        <v>0</v>
      </c>
      <c r="AC15" s="87">
        <f t="shared" si="9"/>
        <v>0</v>
      </c>
      <c r="AD15" s="87">
        <v>0</v>
      </c>
      <c r="AE15" s="87">
        <v>0</v>
      </c>
      <c r="AF15" s="87">
        <f t="shared" si="10"/>
        <v>46</v>
      </c>
      <c r="AG15" s="87">
        <v>46</v>
      </c>
      <c r="AH15" s="87">
        <v>0</v>
      </c>
      <c r="AI15" s="87">
        <v>0</v>
      </c>
      <c r="AJ15" s="87">
        <f t="shared" si="11"/>
        <v>46</v>
      </c>
      <c r="AK15" s="87">
        <v>0</v>
      </c>
      <c r="AL15" s="87">
        <v>0</v>
      </c>
      <c r="AM15" s="87">
        <v>12</v>
      </c>
      <c r="AN15" s="87">
        <v>0</v>
      </c>
      <c r="AO15" s="87">
        <v>0</v>
      </c>
      <c r="AP15" s="87">
        <v>0</v>
      </c>
      <c r="AQ15" s="87">
        <v>10</v>
      </c>
      <c r="AR15" s="87">
        <v>0</v>
      </c>
      <c r="AS15" s="87">
        <v>24</v>
      </c>
      <c r="AT15" s="87">
        <f t="shared" si="13"/>
        <v>0</v>
      </c>
      <c r="AU15" s="87">
        <v>0</v>
      </c>
      <c r="AV15" s="87">
        <v>0</v>
      </c>
      <c r="AW15" s="87">
        <v>0</v>
      </c>
      <c r="AX15" s="87">
        <v>0</v>
      </c>
      <c r="AY15" s="87">
        <v>0</v>
      </c>
      <c r="AZ15" s="87">
        <f t="shared" si="14"/>
        <v>0</v>
      </c>
      <c r="BA15" s="87">
        <v>0</v>
      </c>
      <c r="BB15" s="87">
        <v>0</v>
      </c>
      <c r="BC15" s="87">
        <v>0</v>
      </c>
    </row>
    <row r="16" spans="1:55" ht="13.5" customHeight="1" x14ac:dyDescent="0.15">
      <c r="A16" s="98" t="s">
        <v>30</v>
      </c>
      <c r="B16" s="96" t="s">
        <v>278</v>
      </c>
      <c r="C16" s="85" t="s">
        <v>279</v>
      </c>
      <c r="D16" s="87">
        <f t="shared" si="0"/>
        <v>9157</v>
      </c>
      <c r="E16" s="87">
        <f t="shared" si="1"/>
        <v>0</v>
      </c>
      <c r="F16" s="87">
        <v>0</v>
      </c>
      <c r="G16" s="87">
        <v>0</v>
      </c>
      <c r="H16" s="87">
        <f t="shared" si="2"/>
        <v>0</v>
      </c>
      <c r="I16" s="87">
        <v>0</v>
      </c>
      <c r="J16" s="87">
        <v>0</v>
      </c>
      <c r="K16" s="87">
        <f t="shared" si="3"/>
        <v>9157</v>
      </c>
      <c r="L16" s="87">
        <v>1358</v>
      </c>
      <c r="M16" s="87">
        <v>7799</v>
      </c>
      <c r="N16" s="87">
        <f t="shared" si="4"/>
        <v>9157</v>
      </c>
      <c r="O16" s="87">
        <f t="shared" si="5"/>
        <v>1358</v>
      </c>
      <c r="P16" s="87">
        <v>1358</v>
      </c>
      <c r="Q16" s="87">
        <v>0</v>
      </c>
      <c r="R16" s="87">
        <v>0</v>
      </c>
      <c r="S16" s="87">
        <v>0</v>
      </c>
      <c r="T16" s="87">
        <v>0</v>
      </c>
      <c r="U16" s="87">
        <v>0</v>
      </c>
      <c r="V16" s="87">
        <f t="shared" si="7"/>
        <v>7799</v>
      </c>
      <c r="W16" s="87">
        <v>7799</v>
      </c>
      <c r="X16" s="87">
        <v>0</v>
      </c>
      <c r="Y16" s="87">
        <v>0</v>
      </c>
      <c r="Z16" s="87">
        <v>0</v>
      </c>
      <c r="AA16" s="87">
        <v>0</v>
      </c>
      <c r="AB16" s="87">
        <v>0</v>
      </c>
      <c r="AC16" s="87">
        <f t="shared" si="9"/>
        <v>0</v>
      </c>
      <c r="AD16" s="87">
        <v>0</v>
      </c>
      <c r="AE16" s="87">
        <v>0</v>
      </c>
      <c r="AF16" s="87">
        <f t="shared" si="10"/>
        <v>513</v>
      </c>
      <c r="AG16" s="87">
        <v>513</v>
      </c>
      <c r="AH16" s="87">
        <v>0</v>
      </c>
      <c r="AI16" s="87">
        <v>0</v>
      </c>
      <c r="AJ16" s="87">
        <f t="shared" si="11"/>
        <v>513</v>
      </c>
      <c r="AK16" s="87">
        <v>0</v>
      </c>
      <c r="AL16" s="87">
        <v>0</v>
      </c>
      <c r="AM16" s="87">
        <v>513</v>
      </c>
      <c r="AN16" s="87">
        <v>0</v>
      </c>
      <c r="AO16" s="87">
        <v>0</v>
      </c>
      <c r="AP16" s="87">
        <v>0</v>
      </c>
      <c r="AQ16" s="87">
        <v>0</v>
      </c>
      <c r="AR16" s="87">
        <v>0</v>
      </c>
      <c r="AS16" s="87">
        <v>0</v>
      </c>
      <c r="AT16" s="87">
        <f t="shared" si="13"/>
        <v>0</v>
      </c>
      <c r="AU16" s="87">
        <v>0</v>
      </c>
      <c r="AV16" s="87">
        <v>0</v>
      </c>
      <c r="AW16" s="87">
        <v>0</v>
      </c>
      <c r="AX16" s="87">
        <v>0</v>
      </c>
      <c r="AY16" s="87">
        <v>0</v>
      </c>
      <c r="AZ16" s="87">
        <f t="shared" si="14"/>
        <v>0</v>
      </c>
      <c r="BA16" s="87">
        <v>0</v>
      </c>
      <c r="BB16" s="87">
        <v>0</v>
      </c>
      <c r="BC16" s="87">
        <v>0</v>
      </c>
    </row>
    <row r="17" spans="1:55" ht="13.5" customHeight="1" x14ac:dyDescent="0.15">
      <c r="A17" s="98" t="s">
        <v>30</v>
      </c>
      <c r="B17" s="96" t="s">
        <v>280</v>
      </c>
      <c r="C17" s="85" t="s">
        <v>281</v>
      </c>
      <c r="D17" s="87">
        <f t="shared" si="0"/>
        <v>9564</v>
      </c>
      <c r="E17" s="87">
        <f t="shared" si="1"/>
        <v>0</v>
      </c>
      <c r="F17" s="87">
        <v>0</v>
      </c>
      <c r="G17" s="87">
        <v>0</v>
      </c>
      <c r="H17" s="87">
        <f t="shared" si="2"/>
        <v>0</v>
      </c>
      <c r="I17" s="87">
        <v>0</v>
      </c>
      <c r="J17" s="87">
        <v>0</v>
      </c>
      <c r="K17" s="87">
        <f t="shared" si="3"/>
        <v>9564</v>
      </c>
      <c r="L17" s="87">
        <v>2129</v>
      </c>
      <c r="M17" s="87">
        <v>7435</v>
      </c>
      <c r="N17" s="87">
        <f t="shared" si="4"/>
        <v>9564</v>
      </c>
      <c r="O17" s="87">
        <f t="shared" si="5"/>
        <v>2129</v>
      </c>
      <c r="P17" s="87">
        <v>2129</v>
      </c>
      <c r="Q17" s="87">
        <v>0</v>
      </c>
      <c r="R17" s="87">
        <v>0</v>
      </c>
      <c r="S17" s="87">
        <v>0</v>
      </c>
      <c r="T17" s="87">
        <v>0</v>
      </c>
      <c r="U17" s="87">
        <v>0</v>
      </c>
      <c r="V17" s="87">
        <f t="shared" si="7"/>
        <v>7435</v>
      </c>
      <c r="W17" s="87">
        <v>7435</v>
      </c>
      <c r="X17" s="87">
        <v>0</v>
      </c>
      <c r="Y17" s="87">
        <v>0</v>
      </c>
      <c r="Z17" s="87">
        <v>0</v>
      </c>
      <c r="AA17" s="87">
        <v>0</v>
      </c>
      <c r="AB17" s="87">
        <v>0</v>
      </c>
      <c r="AC17" s="87">
        <f t="shared" si="9"/>
        <v>0</v>
      </c>
      <c r="AD17" s="87">
        <v>0</v>
      </c>
      <c r="AE17" s="87">
        <v>0</v>
      </c>
      <c r="AF17" s="87">
        <f t="shared" si="10"/>
        <v>28</v>
      </c>
      <c r="AG17" s="87">
        <v>28</v>
      </c>
      <c r="AH17" s="87">
        <v>0</v>
      </c>
      <c r="AI17" s="87">
        <v>0</v>
      </c>
      <c r="AJ17" s="87">
        <f t="shared" si="11"/>
        <v>2157</v>
      </c>
      <c r="AK17" s="87">
        <v>2129</v>
      </c>
      <c r="AL17" s="87">
        <v>0</v>
      </c>
      <c r="AM17" s="87">
        <v>0</v>
      </c>
      <c r="AN17" s="87">
        <v>0</v>
      </c>
      <c r="AO17" s="87">
        <v>0</v>
      </c>
      <c r="AP17" s="87">
        <v>0</v>
      </c>
      <c r="AQ17" s="87">
        <v>0</v>
      </c>
      <c r="AR17" s="87">
        <v>0</v>
      </c>
      <c r="AS17" s="87">
        <v>28</v>
      </c>
      <c r="AT17" s="87">
        <f t="shared" si="13"/>
        <v>0</v>
      </c>
      <c r="AU17" s="87">
        <v>0</v>
      </c>
      <c r="AV17" s="87">
        <v>0</v>
      </c>
      <c r="AW17" s="87">
        <v>0</v>
      </c>
      <c r="AX17" s="87">
        <v>0</v>
      </c>
      <c r="AY17" s="87">
        <v>0</v>
      </c>
      <c r="AZ17" s="87">
        <f t="shared" si="14"/>
        <v>50</v>
      </c>
      <c r="BA17" s="87">
        <v>50</v>
      </c>
      <c r="BB17" s="87">
        <v>0</v>
      </c>
      <c r="BC17" s="87">
        <v>0</v>
      </c>
    </row>
    <row r="18" spans="1:55" ht="13.5" customHeight="1" x14ac:dyDescent="0.15">
      <c r="A18" s="98" t="s">
        <v>30</v>
      </c>
      <c r="B18" s="96" t="s">
        <v>282</v>
      </c>
      <c r="C18" s="85" t="s">
        <v>283</v>
      </c>
      <c r="D18" s="87">
        <f t="shared" si="0"/>
        <v>12406</v>
      </c>
      <c r="E18" s="87">
        <f t="shared" si="1"/>
        <v>0</v>
      </c>
      <c r="F18" s="87">
        <v>0</v>
      </c>
      <c r="G18" s="87">
        <v>0</v>
      </c>
      <c r="H18" s="87">
        <f t="shared" si="2"/>
        <v>0</v>
      </c>
      <c r="I18" s="87">
        <v>0</v>
      </c>
      <c r="J18" s="87">
        <v>0</v>
      </c>
      <c r="K18" s="87">
        <f t="shared" si="3"/>
        <v>12406</v>
      </c>
      <c r="L18" s="87">
        <v>3571</v>
      </c>
      <c r="M18" s="87">
        <v>8835</v>
      </c>
      <c r="N18" s="87">
        <f t="shared" si="4"/>
        <v>12406</v>
      </c>
      <c r="O18" s="87">
        <f t="shared" si="5"/>
        <v>3571</v>
      </c>
      <c r="P18" s="87">
        <v>3571</v>
      </c>
      <c r="Q18" s="87">
        <v>0</v>
      </c>
      <c r="R18" s="87">
        <v>0</v>
      </c>
      <c r="S18" s="87">
        <v>0</v>
      </c>
      <c r="T18" s="87">
        <v>0</v>
      </c>
      <c r="U18" s="87">
        <v>0</v>
      </c>
      <c r="V18" s="87">
        <f t="shared" si="7"/>
        <v>8835</v>
      </c>
      <c r="W18" s="87">
        <v>8835</v>
      </c>
      <c r="X18" s="87">
        <v>0</v>
      </c>
      <c r="Y18" s="87">
        <v>0</v>
      </c>
      <c r="Z18" s="87">
        <v>0</v>
      </c>
      <c r="AA18" s="87">
        <v>0</v>
      </c>
      <c r="AB18" s="87">
        <v>0</v>
      </c>
      <c r="AC18" s="87">
        <f t="shared" si="9"/>
        <v>0</v>
      </c>
      <c r="AD18" s="87">
        <v>0</v>
      </c>
      <c r="AE18" s="87">
        <v>0</v>
      </c>
      <c r="AF18" s="87">
        <f t="shared" si="10"/>
        <v>256</v>
      </c>
      <c r="AG18" s="87">
        <v>256</v>
      </c>
      <c r="AH18" s="87">
        <v>0</v>
      </c>
      <c r="AI18" s="87">
        <v>0</v>
      </c>
      <c r="AJ18" s="87">
        <f t="shared" si="11"/>
        <v>256</v>
      </c>
      <c r="AK18" s="87">
        <v>0</v>
      </c>
      <c r="AL18" s="87">
        <v>0</v>
      </c>
      <c r="AM18" s="87">
        <v>256</v>
      </c>
      <c r="AN18" s="87">
        <v>0</v>
      </c>
      <c r="AO18" s="87">
        <v>0</v>
      </c>
      <c r="AP18" s="87">
        <v>0</v>
      </c>
      <c r="AQ18" s="87">
        <v>0</v>
      </c>
      <c r="AR18" s="87">
        <v>0</v>
      </c>
      <c r="AS18" s="87">
        <v>0</v>
      </c>
      <c r="AT18" s="87">
        <f t="shared" si="13"/>
        <v>0</v>
      </c>
      <c r="AU18" s="87">
        <v>0</v>
      </c>
      <c r="AV18" s="87">
        <v>0</v>
      </c>
      <c r="AW18" s="87">
        <v>0</v>
      </c>
      <c r="AX18" s="87">
        <v>0</v>
      </c>
      <c r="AY18" s="87">
        <v>0</v>
      </c>
      <c r="AZ18" s="87">
        <f t="shared" si="14"/>
        <v>0</v>
      </c>
      <c r="BA18" s="87">
        <v>0</v>
      </c>
      <c r="BB18" s="87">
        <v>0</v>
      </c>
      <c r="BC18" s="87">
        <v>0</v>
      </c>
    </row>
    <row r="19" spans="1:55" ht="13.5" customHeight="1" x14ac:dyDescent="0.15">
      <c r="A19" s="98" t="s">
        <v>30</v>
      </c>
      <c r="B19" s="96" t="s">
        <v>284</v>
      </c>
      <c r="C19" s="85" t="s">
        <v>285</v>
      </c>
      <c r="D19" s="87">
        <f t="shared" si="0"/>
        <v>6697</v>
      </c>
      <c r="E19" s="87">
        <f t="shared" si="1"/>
        <v>0</v>
      </c>
      <c r="F19" s="87">
        <v>0</v>
      </c>
      <c r="G19" s="87">
        <v>0</v>
      </c>
      <c r="H19" s="87">
        <f t="shared" si="2"/>
        <v>0</v>
      </c>
      <c r="I19" s="87">
        <v>0</v>
      </c>
      <c r="J19" s="87">
        <v>0</v>
      </c>
      <c r="K19" s="87">
        <f t="shared" si="3"/>
        <v>6697</v>
      </c>
      <c r="L19" s="87">
        <v>617</v>
      </c>
      <c r="M19" s="87">
        <v>6080</v>
      </c>
      <c r="N19" s="87">
        <f t="shared" si="4"/>
        <v>6697</v>
      </c>
      <c r="O19" s="87">
        <f t="shared" si="5"/>
        <v>617</v>
      </c>
      <c r="P19" s="87">
        <v>617</v>
      </c>
      <c r="Q19" s="87">
        <v>0</v>
      </c>
      <c r="R19" s="87">
        <v>0</v>
      </c>
      <c r="S19" s="87">
        <v>0</v>
      </c>
      <c r="T19" s="87">
        <v>0</v>
      </c>
      <c r="U19" s="87">
        <v>0</v>
      </c>
      <c r="V19" s="87">
        <f t="shared" si="7"/>
        <v>6080</v>
      </c>
      <c r="W19" s="87">
        <v>6080</v>
      </c>
      <c r="X19" s="87">
        <v>0</v>
      </c>
      <c r="Y19" s="87">
        <v>0</v>
      </c>
      <c r="Z19" s="87">
        <v>0</v>
      </c>
      <c r="AA19" s="87">
        <v>0</v>
      </c>
      <c r="AB19" s="87">
        <v>0</v>
      </c>
      <c r="AC19" s="87">
        <f t="shared" si="9"/>
        <v>0</v>
      </c>
      <c r="AD19" s="87">
        <v>0</v>
      </c>
      <c r="AE19" s="87">
        <v>0</v>
      </c>
      <c r="AF19" s="87">
        <f t="shared" si="10"/>
        <v>1</v>
      </c>
      <c r="AG19" s="87">
        <v>1</v>
      </c>
      <c r="AH19" s="87">
        <v>0</v>
      </c>
      <c r="AI19" s="87">
        <v>0</v>
      </c>
      <c r="AJ19" s="87">
        <f t="shared" si="11"/>
        <v>1</v>
      </c>
      <c r="AK19" s="87">
        <v>0</v>
      </c>
      <c r="AL19" s="87">
        <v>0</v>
      </c>
      <c r="AM19" s="87">
        <v>1</v>
      </c>
      <c r="AN19" s="87">
        <v>0</v>
      </c>
      <c r="AO19" s="87">
        <v>0</v>
      </c>
      <c r="AP19" s="87">
        <v>0</v>
      </c>
      <c r="AQ19" s="87">
        <v>0</v>
      </c>
      <c r="AR19" s="87">
        <v>0</v>
      </c>
      <c r="AS19" s="87">
        <v>0</v>
      </c>
      <c r="AT19" s="87">
        <f t="shared" si="13"/>
        <v>0</v>
      </c>
      <c r="AU19" s="87">
        <v>0</v>
      </c>
      <c r="AV19" s="87">
        <v>0</v>
      </c>
      <c r="AW19" s="87">
        <v>0</v>
      </c>
      <c r="AX19" s="87">
        <v>0</v>
      </c>
      <c r="AY19" s="87">
        <v>0</v>
      </c>
      <c r="AZ19" s="87">
        <f t="shared" si="14"/>
        <v>39</v>
      </c>
      <c r="BA19" s="87">
        <v>39</v>
      </c>
      <c r="BB19" s="87">
        <v>0</v>
      </c>
      <c r="BC19" s="87">
        <v>0</v>
      </c>
    </row>
    <row r="20" spans="1:55" ht="13.5" customHeight="1" x14ac:dyDescent="0.15">
      <c r="A20" s="98" t="s">
        <v>30</v>
      </c>
      <c r="B20" s="96" t="s">
        <v>286</v>
      </c>
      <c r="C20" s="85" t="s">
        <v>287</v>
      </c>
      <c r="D20" s="87">
        <f t="shared" si="0"/>
        <v>33846</v>
      </c>
      <c r="E20" s="87">
        <f t="shared" si="1"/>
        <v>0</v>
      </c>
      <c r="F20" s="87">
        <v>0</v>
      </c>
      <c r="G20" s="87">
        <v>0</v>
      </c>
      <c r="H20" s="87">
        <f t="shared" si="2"/>
        <v>103</v>
      </c>
      <c r="I20" s="87">
        <v>7</v>
      </c>
      <c r="J20" s="87">
        <v>96</v>
      </c>
      <c r="K20" s="87">
        <f t="shared" si="3"/>
        <v>33743</v>
      </c>
      <c r="L20" s="87">
        <v>10059</v>
      </c>
      <c r="M20" s="87">
        <v>23684</v>
      </c>
      <c r="N20" s="87">
        <f t="shared" si="4"/>
        <v>33846</v>
      </c>
      <c r="O20" s="87">
        <f t="shared" si="5"/>
        <v>10066</v>
      </c>
      <c r="P20" s="87">
        <v>10066</v>
      </c>
      <c r="Q20" s="87">
        <v>0</v>
      </c>
      <c r="R20" s="87">
        <v>0</v>
      </c>
      <c r="S20" s="87">
        <v>0</v>
      </c>
      <c r="T20" s="87">
        <v>0</v>
      </c>
      <c r="U20" s="87">
        <v>0</v>
      </c>
      <c r="V20" s="87">
        <f t="shared" si="7"/>
        <v>23780</v>
      </c>
      <c r="W20" s="87">
        <v>23780</v>
      </c>
      <c r="X20" s="87">
        <v>0</v>
      </c>
      <c r="Y20" s="87">
        <v>0</v>
      </c>
      <c r="Z20" s="87">
        <v>0</v>
      </c>
      <c r="AA20" s="87">
        <v>0</v>
      </c>
      <c r="AB20" s="87">
        <v>0</v>
      </c>
      <c r="AC20" s="87">
        <f t="shared" si="9"/>
        <v>0</v>
      </c>
      <c r="AD20" s="87">
        <v>0</v>
      </c>
      <c r="AE20" s="87">
        <v>0</v>
      </c>
      <c r="AF20" s="87">
        <f t="shared" si="10"/>
        <v>108</v>
      </c>
      <c r="AG20" s="87">
        <v>108</v>
      </c>
      <c r="AH20" s="87">
        <v>0</v>
      </c>
      <c r="AI20" s="87">
        <v>0</v>
      </c>
      <c r="AJ20" s="87">
        <f t="shared" si="11"/>
        <v>108</v>
      </c>
      <c r="AK20" s="87">
        <v>0</v>
      </c>
      <c r="AL20" s="87">
        <v>0</v>
      </c>
      <c r="AM20" s="87">
        <v>17</v>
      </c>
      <c r="AN20" s="87">
        <v>0</v>
      </c>
      <c r="AO20" s="87">
        <v>0</v>
      </c>
      <c r="AP20" s="87">
        <v>0</v>
      </c>
      <c r="AQ20" s="87">
        <v>0</v>
      </c>
      <c r="AR20" s="87">
        <v>91</v>
      </c>
      <c r="AS20" s="87">
        <v>0</v>
      </c>
      <c r="AT20" s="87">
        <f t="shared" si="13"/>
        <v>0</v>
      </c>
      <c r="AU20" s="87">
        <v>0</v>
      </c>
      <c r="AV20" s="87">
        <v>0</v>
      </c>
      <c r="AW20" s="87">
        <v>0</v>
      </c>
      <c r="AX20" s="87">
        <v>0</v>
      </c>
      <c r="AY20" s="87">
        <v>0</v>
      </c>
      <c r="AZ20" s="87">
        <f t="shared" si="14"/>
        <v>198</v>
      </c>
      <c r="BA20" s="87">
        <v>198</v>
      </c>
      <c r="BB20" s="87">
        <v>0</v>
      </c>
      <c r="BC20" s="87">
        <v>0</v>
      </c>
    </row>
    <row r="21" spans="1:55" ht="13.5" customHeight="1" x14ac:dyDescent="0.15">
      <c r="A21" s="98" t="s">
        <v>30</v>
      </c>
      <c r="B21" s="96" t="s">
        <v>288</v>
      </c>
      <c r="C21" s="85" t="s">
        <v>289</v>
      </c>
      <c r="D21" s="87">
        <f t="shared" si="0"/>
        <v>63572</v>
      </c>
      <c r="E21" s="87">
        <f t="shared" si="1"/>
        <v>2093</v>
      </c>
      <c r="F21" s="87">
        <v>2093</v>
      </c>
      <c r="G21" s="87">
        <v>0</v>
      </c>
      <c r="H21" s="87">
        <f t="shared" si="2"/>
        <v>0</v>
      </c>
      <c r="I21" s="87">
        <v>0</v>
      </c>
      <c r="J21" s="87">
        <v>0</v>
      </c>
      <c r="K21" s="87">
        <f t="shared" si="3"/>
        <v>61479</v>
      </c>
      <c r="L21" s="87">
        <v>5480</v>
      </c>
      <c r="M21" s="87">
        <v>55999</v>
      </c>
      <c r="N21" s="87">
        <f t="shared" si="4"/>
        <v>63572</v>
      </c>
      <c r="O21" s="87">
        <f t="shared" si="5"/>
        <v>7573</v>
      </c>
      <c r="P21" s="87">
        <v>7573</v>
      </c>
      <c r="Q21" s="87">
        <v>0</v>
      </c>
      <c r="R21" s="87">
        <v>0</v>
      </c>
      <c r="S21" s="87">
        <v>0</v>
      </c>
      <c r="T21" s="87">
        <v>0</v>
      </c>
      <c r="U21" s="87">
        <v>0</v>
      </c>
      <c r="V21" s="87">
        <f t="shared" si="7"/>
        <v>55999</v>
      </c>
      <c r="W21" s="87">
        <v>55999</v>
      </c>
      <c r="X21" s="87">
        <v>0</v>
      </c>
      <c r="Y21" s="87">
        <v>0</v>
      </c>
      <c r="Z21" s="87">
        <v>0</v>
      </c>
      <c r="AA21" s="87">
        <v>0</v>
      </c>
      <c r="AB21" s="87">
        <v>0</v>
      </c>
      <c r="AC21" s="87">
        <f t="shared" si="9"/>
        <v>0</v>
      </c>
      <c r="AD21" s="87">
        <v>0</v>
      </c>
      <c r="AE21" s="87">
        <v>0</v>
      </c>
      <c r="AF21" s="87">
        <f t="shared" si="10"/>
        <v>1593</v>
      </c>
      <c r="AG21" s="87">
        <v>1593</v>
      </c>
      <c r="AH21" s="87">
        <v>0</v>
      </c>
      <c r="AI21" s="87">
        <v>0</v>
      </c>
      <c r="AJ21" s="87">
        <f t="shared" si="11"/>
        <v>1593</v>
      </c>
      <c r="AK21" s="87">
        <v>0</v>
      </c>
      <c r="AL21" s="87">
        <v>0</v>
      </c>
      <c r="AM21" s="87">
        <v>1593</v>
      </c>
      <c r="AN21" s="87">
        <v>0</v>
      </c>
      <c r="AO21" s="87">
        <v>0</v>
      </c>
      <c r="AP21" s="87">
        <v>0</v>
      </c>
      <c r="AQ21" s="87">
        <v>0</v>
      </c>
      <c r="AR21" s="87">
        <v>0</v>
      </c>
      <c r="AS21" s="87">
        <v>0</v>
      </c>
      <c r="AT21" s="87">
        <f t="shared" si="13"/>
        <v>0</v>
      </c>
      <c r="AU21" s="87">
        <v>0</v>
      </c>
      <c r="AV21" s="87">
        <v>0</v>
      </c>
      <c r="AW21" s="87">
        <v>0</v>
      </c>
      <c r="AX21" s="87">
        <v>0</v>
      </c>
      <c r="AY21" s="87">
        <v>0</v>
      </c>
      <c r="AZ21" s="87">
        <f t="shared" si="14"/>
        <v>0</v>
      </c>
      <c r="BA21" s="87">
        <v>0</v>
      </c>
      <c r="BB21" s="87">
        <v>0</v>
      </c>
      <c r="BC21" s="87">
        <v>0</v>
      </c>
    </row>
    <row r="22" spans="1:55" ht="13.5" customHeight="1" x14ac:dyDescent="0.15">
      <c r="A22" s="98" t="s">
        <v>30</v>
      </c>
      <c r="B22" s="96" t="s">
        <v>290</v>
      </c>
      <c r="C22" s="85" t="s">
        <v>291</v>
      </c>
      <c r="D22" s="87">
        <f t="shared" si="0"/>
        <v>885</v>
      </c>
      <c r="E22" s="87">
        <f t="shared" si="1"/>
        <v>0</v>
      </c>
      <c r="F22" s="87">
        <v>0</v>
      </c>
      <c r="G22" s="87">
        <v>0</v>
      </c>
      <c r="H22" s="87">
        <f t="shared" si="2"/>
        <v>655</v>
      </c>
      <c r="I22" s="87">
        <v>0</v>
      </c>
      <c r="J22" s="87">
        <v>655</v>
      </c>
      <c r="K22" s="87">
        <f t="shared" si="3"/>
        <v>230</v>
      </c>
      <c r="L22" s="87">
        <v>72</v>
      </c>
      <c r="M22" s="87">
        <v>158</v>
      </c>
      <c r="N22" s="87">
        <f t="shared" si="4"/>
        <v>885</v>
      </c>
      <c r="O22" s="87">
        <f t="shared" si="5"/>
        <v>72</v>
      </c>
      <c r="P22" s="87">
        <v>72</v>
      </c>
      <c r="Q22" s="87">
        <v>0</v>
      </c>
      <c r="R22" s="87">
        <v>0</v>
      </c>
      <c r="S22" s="87">
        <v>0</v>
      </c>
      <c r="T22" s="87">
        <v>0</v>
      </c>
      <c r="U22" s="87">
        <v>0</v>
      </c>
      <c r="V22" s="87">
        <f t="shared" si="7"/>
        <v>813</v>
      </c>
      <c r="W22" s="87">
        <v>813</v>
      </c>
      <c r="X22" s="87">
        <v>0</v>
      </c>
      <c r="Y22" s="87">
        <v>0</v>
      </c>
      <c r="Z22" s="87">
        <v>0</v>
      </c>
      <c r="AA22" s="87">
        <v>0</v>
      </c>
      <c r="AB22" s="87">
        <v>0</v>
      </c>
      <c r="AC22" s="87">
        <f t="shared" si="9"/>
        <v>0</v>
      </c>
      <c r="AD22" s="87">
        <v>0</v>
      </c>
      <c r="AE22" s="87">
        <v>0</v>
      </c>
      <c r="AF22" s="87">
        <f t="shared" si="10"/>
        <v>0</v>
      </c>
      <c r="AG22" s="87">
        <v>0</v>
      </c>
      <c r="AH22" s="87">
        <v>0</v>
      </c>
      <c r="AI22" s="87">
        <v>0</v>
      </c>
      <c r="AJ22" s="87">
        <f t="shared" si="11"/>
        <v>0</v>
      </c>
      <c r="AK22" s="87">
        <v>0</v>
      </c>
      <c r="AL22" s="87">
        <v>0</v>
      </c>
      <c r="AM22" s="87">
        <v>0</v>
      </c>
      <c r="AN22" s="87">
        <v>0</v>
      </c>
      <c r="AO22" s="87">
        <v>0</v>
      </c>
      <c r="AP22" s="87">
        <v>0</v>
      </c>
      <c r="AQ22" s="87">
        <v>0</v>
      </c>
      <c r="AR22" s="87">
        <v>0</v>
      </c>
      <c r="AS22" s="87">
        <v>0</v>
      </c>
      <c r="AT22" s="87">
        <f t="shared" si="13"/>
        <v>0</v>
      </c>
      <c r="AU22" s="87">
        <v>0</v>
      </c>
      <c r="AV22" s="87">
        <v>0</v>
      </c>
      <c r="AW22" s="87">
        <v>0</v>
      </c>
      <c r="AX22" s="87">
        <v>0</v>
      </c>
      <c r="AY22" s="87">
        <v>0</v>
      </c>
      <c r="AZ22" s="87">
        <f t="shared" si="14"/>
        <v>5</v>
      </c>
      <c r="BA22" s="87">
        <v>5</v>
      </c>
      <c r="BB22" s="87">
        <v>0</v>
      </c>
      <c r="BC22" s="87">
        <v>0</v>
      </c>
    </row>
    <row r="23" spans="1:55" ht="13.5" customHeight="1" x14ac:dyDescent="0.15">
      <c r="A23" s="98" t="s">
        <v>30</v>
      </c>
      <c r="B23" s="96" t="s">
        <v>292</v>
      </c>
      <c r="C23" s="85" t="s">
        <v>293</v>
      </c>
      <c r="D23" s="87">
        <f t="shared" si="0"/>
        <v>753</v>
      </c>
      <c r="E23" s="87">
        <f t="shared" si="1"/>
        <v>0</v>
      </c>
      <c r="F23" s="87">
        <v>0</v>
      </c>
      <c r="G23" s="87">
        <v>0</v>
      </c>
      <c r="H23" s="87">
        <f t="shared" si="2"/>
        <v>0</v>
      </c>
      <c r="I23" s="87">
        <v>0</v>
      </c>
      <c r="J23" s="87">
        <v>0</v>
      </c>
      <c r="K23" s="87">
        <f t="shared" si="3"/>
        <v>753</v>
      </c>
      <c r="L23" s="87">
        <v>196</v>
      </c>
      <c r="M23" s="87">
        <v>557</v>
      </c>
      <c r="N23" s="87">
        <f t="shared" si="4"/>
        <v>753</v>
      </c>
      <c r="O23" s="87">
        <f t="shared" si="5"/>
        <v>196</v>
      </c>
      <c r="P23" s="87">
        <v>196</v>
      </c>
      <c r="Q23" s="87">
        <v>0</v>
      </c>
      <c r="R23" s="87">
        <v>0</v>
      </c>
      <c r="S23" s="87">
        <v>0</v>
      </c>
      <c r="T23" s="87">
        <v>0</v>
      </c>
      <c r="U23" s="87">
        <v>0</v>
      </c>
      <c r="V23" s="87">
        <f t="shared" si="7"/>
        <v>557</v>
      </c>
      <c r="W23" s="87">
        <v>557</v>
      </c>
      <c r="X23" s="87">
        <v>0</v>
      </c>
      <c r="Y23" s="87">
        <v>0</v>
      </c>
      <c r="Z23" s="87">
        <v>0</v>
      </c>
      <c r="AA23" s="87">
        <v>0</v>
      </c>
      <c r="AB23" s="87">
        <v>0</v>
      </c>
      <c r="AC23" s="87">
        <f t="shared" si="9"/>
        <v>0</v>
      </c>
      <c r="AD23" s="87">
        <v>0</v>
      </c>
      <c r="AE23" s="87">
        <v>0</v>
      </c>
      <c r="AF23" s="87">
        <f t="shared" si="10"/>
        <v>0</v>
      </c>
      <c r="AG23" s="87">
        <v>0</v>
      </c>
      <c r="AH23" s="87">
        <v>0</v>
      </c>
      <c r="AI23" s="87">
        <v>0</v>
      </c>
      <c r="AJ23" s="87">
        <f t="shared" si="11"/>
        <v>0</v>
      </c>
      <c r="AK23" s="87">
        <v>0</v>
      </c>
      <c r="AL23" s="87">
        <v>0</v>
      </c>
      <c r="AM23" s="87">
        <v>0</v>
      </c>
      <c r="AN23" s="87">
        <v>0</v>
      </c>
      <c r="AO23" s="87">
        <v>0</v>
      </c>
      <c r="AP23" s="87">
        <v>0</v>
      </c>
      <c r="AQ23" s="87">
        <v>0</v>
      </c>
      <c r="AR23" s="87">
        <v>0</v>
      </c>
      <c r="AS23" s="87">
        <v>0</v>
      </c>
      <c r="AT23" s="87">
        <f t="shared" si="13"/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f t="shared" si="14"/>
        <v>5</v>
      </c>
      <c r="BA23" s="87">
        <v>5</v>
      </c>
      <c r="BB23" s="87">
        <v>0</v>
      </c>
      <c r="BC23" s="87">
        <v>0</v>
      </c>
    </row>
    <row r="24" spans="1:55" ht="13.5" customHeight="1" x14ac:dyDescent="0.15">
      <c r="A24" s="98" t="s">
        <v>30</v>
      </c>
      <c r="B24" s="96" t="s">
        <v>294</v>
      </c>
      <c r="C24" s="85" t="s">
        <v>295</v>
      </c>
      <c r="D24" s="87">
        <f t="shared" si="0"/>
        <v>11511</v>
      </c>
      <c r="E24" s="87">
        <f t="shared" si="1"/>
        <v>0</v>
      </c>
      <c r="F24" s="87">
        <v>0</v>
      </c>
      <c r="G24" s="87">
        <v>0</v>
      </c>
      <c r="H24" s="87">
        <f t="shared" si="2"/>
        <v>2554</v>
      </c>
      <c r="I24" s="87">
        <v>2554</v>
      </c>
      <c r="J24" s="87">
        <v>0</v>
      </c>
      <c r="K24" s="87">
        <f t="shared" si="3"/>
        <v>8957</v>
      </c>
      <c r="L24" s="87">
        <v>0</v>
      </c>
      <c r="M24" s="87">
        <v>8957</v>
      </c>
      <c r="N24" s="87">
        <f t="shared" si="4"/>
        <v>11511</v>
      </c>
      <c r="O24" s="87">
        <f t="shared" si="5"/>
        <v>2554</v>
      </c>
      <c r="P24" s="87">
        <v>2554</v>
      </c>
      <c r="Q24" s="87">
        <v>0</v>
      </c>
      <c r="R24" s="87">
        <v>0</v>
      </c>
      <c r="S24" s="87">
        <v>0</v>
      </c>
      <c r="T24" s="87">
        <v>0</v>
      </c>
      <c r="U24" s="87">
        <v>0</v>
      </c>
      <c r="V24" s="87">
        <f t="shared" si="7"/>
        <v>8957</v>
      </c>
      <c r="W24" s="87">
        <v>8957</v>
      </c>
      <c r="X24" s="87">
        <v>0</v>
      </c>
      <c r="Y24" s="87">
        <v>0</v>
      </c>
      <c r="Z24" s="87">
        <v>0</v>
      </c>
      <c r="AA24" s="87">
        <v>0</v>
      </c>
      <c r="AB24" s="87">
        <v>0</v>
      </c>
      <c r="AC24" s="87">
        <f t="shared" si="9"/>
        <v>0</v>
      </c>
      <c r="AD24" s="87">
        <v>0</v>
      </c>
      <c r="AE24" s="87">
        <v>0</v>
      </c>
      <c r="AF24" s="87">
        <f t="shared" si="10"/>
        <v>5</v>
      </c>
      <c r="AG24" s="87">
        <v>5</v>
      </c>
      <c r="AH24" s="87">
        <v>0</v>
      </c>
      <c r="AI24" s="87">
        <v>0</v>
      </c>
      <c r="AJ24" s="87">
        <f t="shared" si="11"/>
        <v>330</v>
      </c>
      <c r="AK24" s="87">
        <v>330</v>
      </c>
      <c r="AL24" s="87">
        <v>0</v>
      </c>
      <c r="AM24" s="87">
        <v>0</v>
      </c>
      <c r="AN24" s="87">
        <v>0</v>
      </c>
      <c r="AO24" s="87">
        <v>0</v>
      </c>
      <c r="AP24" s="87">
        <v>0</v>
      </c>
      <c r="AQ24" s="87">
        <v>0</v>
      </c>
      <c r="AR24" s="87">
        <v>0</v>
      </c>
      <c r="AS24" s="87">
        <v>0</v>
      </c>
      <c r="AT24" s="87">
        <f t="shared" si="13"/>
        <v>5</v>
      </c>
      <c r="AU24" s="87">
        <v>5</v>
      </c>
      <c r="AV24" s="87">
        <v>0</v>
      </c>
      <c r="AW24" s="87">
        <v>0</v>
      </c>
      <c r="AX24" s="87">
        <v>0</v>
      </c>
      <c r="AY24" s="87">
        <v>0</v>
      </c>
      <c r="AZ24" s="87">
        <f t="shared" si="14"/>
        <v>0</v>
      </c>
      <c r="BA24" s="87">
        <v>0</v>
      </c>
      <c r="BB24" s="87">
        <v>0</v>
      </c>
      <c r="BC24" s="87">
        <v>0</v>
      </c>
    </row>
    <row r="25" spans="1:55" ht="13.5" customHeight="1" x14ac:dyDescent="0.15">
      <c r="A25" s="98" t="s">
        <v>30</v>
      </c>
      <c r="B25" s="96" t="s">
        <v>296</v>
      </c>
      <c r="C25" s="85" t="s">
        <v>297</v>
      </c>
      <c r="D25" s="87">
        <f t="shared" si="0"/>
        <v>349</v>
      </c>
      <c r="E25" s="87">
        <f t="shared" si="1"/>
        <v>0</v>
      </c>
      <c r="F25" s="87">
        <v>0</v>
      </c>
      <c r="G25" s="87">
        <v>0</v>
      </c>
      <c r="H25" s="87">
        <f t="shared" si="2"/>
        <v>35</v>
      </c>
      <c r="I25" s="87">
        <v>35</v>
      </c>
      <c r="J25" s="87">
        <v>0</v>
      </c>
      <c r="K25" s="87">
        <f t="shared" si="3"/>
        <v>314</v>
      </c>
      <c r="L25" s="87">
        <v>26</v>
      </c>
      <c r="M25" s="87">
        <v>288</v>
      </c>
      <c r="N25" s="87">
        <f t="shared" si="4"/>
        <v>349</v>
      </c>
      <c r="O25" s="87">
        <f t="shared" si="5"/>
        <v>61</v>
      </c>
      <c r="P25" s="87">
        <v>61</v>
      </c>
      <c r="Q25" s="87">
        <v>0</v>
      </c>
      <c r="R25" s="87">
        <v>0</v>
      </c>
      <c r="S25" s="87">
        <v>0</v>
      </c>
      <c r="T25" s="87">
        <v>0</v>
      </c>
      <c r="U25" s="87">
        <v>0</v>
      </c>
      <c r="V25" s="87">
        <f t="shared" si="7"/>
        <v>288</v>
      </c>
      <c r="W25" s="87">
        <v>288</v>
      </c>
      <c r="X25" s="87">
        <v>0</v>
      </c>
      <c r="Y25" s="87">
        <v>0</v>
      </c>
      <c r="Z25" s="87">
        <v>0</v>
      </c>
      <c r="AA25" s="87">
        <v>0</v>
      </c>
      <c r="AB25" s="87">
        <v>0</v>
      </c>
      <c r="AC25" s="87">
        <f t="shared" si="9"/>
        <v>0</v>
      </c>
      <c r="AD25" s="87">
        <v>0</v>
      </c>
      <c r="AE25" s="87">
        <v>0</v>
      </c>
      <c r="AF25" s="87">
        <f t="shared" si="10"/>
        <v>0</v>
      </c>
      <c r="AG25" s="87">
        <v>0</v>
      </c>
      <c r="AH25" s="87">
        <v>0</v>
      </c>
      <c r="AI25" s="87">
        <v>0</v>
      </c>
      <c r="AJ25" s="87">
        <f t="shared" si="11"/>
        <v>10</v>
      </c>
      <c r="AK25" s="87">
        <v>10</v>
      </c>
      <c r="AL25" s="87">
        <v>0</v>
      </c>
      <c r="AM25" s="87">
        <v>0</v>
      </c>
      <c r="AN25" s="87">
        <v>0</v>
      </c>
      <c r="AO25" s="87">
        <v>0</v>
      </c>
      <c r="AP25" s="87">
        <v>0</v>
      </c>
      <c r="AQ25" s="87">
        <v>0</v>
      </c>
      <c r="AR25" s="87">
        <v>0</v>
      </c>
      <c r="AS25" s="87">
        <v>0</v>
      </c>
      <c r="AT25" s="87">
        <f t="shared" si="13"/>
        <v>0</v>
      </c>
      <c r="AU25" s="87">
        <v>0</v>
      </c>
      <c r="AV25" s="87">
        <v>0</v>
      </c>
      <c r="AW25" s="87">
        <v>0</v>
      </c>
      <c r="AX25" s="87">
        <v>0</v>
      </c>
      <c r="AY25" s="87">
        <v>0</v>
      </c>
      <c r="AZ25" s="87">
        <f t="shared" si="14"/>
        <v>0</v>
      </c>
      <c r="BA25" s="87">
        <v>0</v>
      </c>
      <c r="BB25" s="87">
        <v>0</v>
      </c>
      <c r="BC25" s="87">
        <v>0</v>
      </c>
    </row>
    <row r="26" spans="1:55" ht="13.5" customHeight="1" x14ac:dyDescent="0.15">
      <c r="A26" s="98" t="s">
        <v>30</v>
      </c>
      <c r="B26" s="96" t="s">
        <v>298</v>
      </c>
      <c r="C26" s="85" t="s">
        <v>299</v>
      </c>
      <c r="D26" s="87">
        <f t="shared" si="0"/>
        <v>1161</v>
      </c>
      <c r="E26" s="87">
        <f t="shared" si="1"/>
        <v>0</v>
      </c>
      <c r="F26" s="87">
        <v>0</v>
      </c>
      <c r="G26" s="87">
        <v>0</v>
      </c>
      <c r="H26" s="87">
        <f t="shared" si="2"/>
        <v>219</v>
      </c>
      <c r="I26" s="87">
        <v>219</v>
      </c>
      <c r="J26" s="87">
        <v>0</v>
      </c>
      <c r="K26" s="87">
        <f t="shared" si="3"/>
        <v>942</v>
      </c>
      <c r="L26" s="87">
        <v>0</v>
      </c>
      <c r="M26" s="87">
        <v>942</v>
      </c>
      <c r="N26" s="87">
        <f t="shared" si="4"/>
        <v>1161</v>
      </c>
      <c r="O26" s="87">
        <f t="shared" si="5"/>
        <v>219</v>
      </c>
      <c r="P26" s="87">
        <v>219</v>
      </c>
      <c r="Q26" s="87">
        <v>0</v>
      </c>
      <c r="R26" s="87">
        <v>0</v>
      </c>
      <c r="S26" s="87">
        <v>0</v>
      </c>
      <c r="T26" s="87">
        <v>0</v>
      </c>
      <c r="U26" s="87">
        <v>0</v>
      </c>
      <c r="V26" s="87">
        <f t="shared" si="7"/>
        <v>942</v>
      </c>
      <c r="W26" s="87">
        <v>942</v>
      </c>
      <c r="X26" s="87">
        <v>0</v>
      </c>
      <c r="Y26" s="87">
        <v>0</v>
      </c>
      <c r="Z26" s="87">
        <v>0</v>
      </c>
      <c r="AA26" s="87">
        <v>0</v>
      </c>
      <c r="AB26" s="87">
        <v>0</v>
      </c>
      <c r="AC26" s="87">
        <f t="shared" si="9"/>
        <v>0</v>
      </c>
      <c r="AD26" s="87">
        <v>0</v>
      </c>
      <c r="AE26" s="87">
        <v>0</v>
      </c>
      <c r="AF26" s="87">
        <f t="shared" si="10"/>
        <v>35</v>
      </c>
      <c r="AG26" s="87">
        <v>35</v>
      </c>
      <c r="AH26" s="87">
        <v>0</v>
      </c>
      <c r="AI26" s="87">
        <v>0</v>
      </c>
      <c r="AJ26" s="87">
        <f t="shared" si="11"/>
        <v>35</v>
      </c>
      <c r="AK26" s="87">
        <v>0</v>
      </c>
      <c r="AL26" s="87">
        <v>0</v>
      </c>
      <c r="AM26" s="87">
        <v>0</v>
      </c>
      <c r="AN26" s="87">
        <v>0</v>
      </c>
      <c r="AO26" s="87">
        <v>0</v>
      </c>
      <c r="AP26" s="87">
        <v>0</v>
      </c>
      <c r="AQ26" s="87">
        <v>0</v>
      </c>
      <c r="AR26" s="87">
        <v>0</v>
      </c>
      <c r="AS26" s="87">
        <v>35</v>
      </c>
      <c r="AT26" s="87">
        <f t="shared" si="13"/>
        <v>0</v>
      </c>
      <c r="AU26" s="87">
        <v>0</v>
      </c>
      <c r="AV26" s="87">
        <v>0</v>
      </c>
      <c r="AW26" s="87">
        <v>0</v>
      </c>
      <c r="AX26" s="87">
        <v>0</v>
      </c>
      <c r="AY26" s="87">
        <v>0</v>
      </c>
      <c r="AZ26" s="87">
        <f t="shared" si="14"/>
        <v>0</v>
      </c>
      <c r="BA26" s="87">
        <v>0</v>
      </c>
      <c r="BB26" s="87">
        <v>0</v>
      </c>
      <c r="BC26" s="87">
        <v>0</v>
      </c>
    </row>
    <row r="27" spans="1:55" ht="13.5" customHeight="1" x14ac:dyDescent="0.15">
      <c r="A27" s="98" t="s">
        <v>30</v>
      </c>
      <c r="B27" s="96" t="s">
        <v>300</v>
      </c>
      <c r="C27" s="85" t="s">
        <v>301</v>
      </c>
      <c r="D27" s="87">
        <f t="shared" si="0"/>
        <v>5755</v>
      </c>
      <c r="E27" s="87">
        <f t="shared" si="1"/>
        <v>0</v>
      </c>
      <c r="F27" s="87">
        <v>0</v>
      </c>
      <c r="G27" s="87">
        <v>0</v>
      </c>
      <c r="H27" s="87">
        <f t="shared" si="2"/>
        <v>0</v>
      </c>
      <c r="I27" s="87">
        <v>0</v>
      </c>
      <c r="J27" s="87">
        <v>0</v>
      </c>
      <c r="K27" s="87">
        <f t="shared" si="3"/>
        <v>5755</v>
      </c>
      <c r="L27" s="87">
        <v>639</v>
      </c>
      <c r="M27" s="87">
        <v>5116</v>
      </c>
      <c r="N27" s="87">
        <f t="shared" si="4"/>
        <v>5755</v>
      </c>
      <c r="O27" s="87">
        <f t="shared" si="5"/>
        <v>639</v>
      </c>
      <c r="P27" s="87">
        <v>639</v>
      </c>
      <c r="Q27" s="87">
        <v>0</v>
      </c>
      <c r="R27" s="87">
        <v>0</v>
      </c>
      <c r="S27" s="87">
        <v>0</v>
      </c>
      <c r="T27" s="87">
        <v>0</v>
      </c>
      <c r="U27" s="87">
        <v>0</v>
      </c>
      <c r="V27" s="87">
        <f t="shared" si="7"/>
        <v>5116</v>
      </c>
      <c r="W27" s="87">
        <v>5116</v>
      </c>
      <c r="X27" s="87">
        <v>0</v>
      </c>
      <c r="Y27" s="87">
        <v>0</v>
      </c>
      <c r="Z27" s="87">
        <v>0</v>
      </c>
      <c r="AA27" s="87">
        <v>0</v>
      </c>
      <c r="AB27" s="87">
        <v>0</v>
      </c>
      <c r="AC27" s="87">
        <f t="shared" si="9"/>
        <v>0</v>
      </c>
      <c r="AD27" s="87">
        <v>0</v>
      </c>
      <c r="AE27" s="87">
        <v>0</v>
      </c>
      <c r="AF27" s="87">
        <f t="shared" si="10"/>
        <v>0</v>
      </c>
      <c r="AG27" s="87">
        <v>0</v>
      </c>
      <c r="AH27" s="87">
        <v>0</v>
      </c>
      <c r="AI27" s="87">
        <v>0</v>
      </c>
      <c r="AJ27" s="87">
        <f t="shared" si="11"/>
        <v>0</v>
      </c>
      <c r="AK27" s="87">
        <v>0</v>
      </c>
      <c r="AL27" s="87">
        <v>0</v>
      </c>
      <c r="AM27" s="87">
        <v>0</v>
      </c>
      <c r="AN27" s="87">
        <v>0</v>
      </c>
      <c r="AO27" s="87">
        <v>0</v>
      </c>
      <c r="AP27" s="87">
        <v>0</v>
      </c>
      <c r="AQ27" s="87">
        <v>0</v>
      </c>
      <c r="AR27" s="87">
        <v>0</v>
      </c>
      <c r="AS27" s="87">
        <v>0</v>
      </c>
      <c r="AT27" s="87">
        <f t="shared" si="13"/>
        <v>0</v>
      </c>
      <c r="AU27" s="87">
        <v>0</v>
      </c>
      <c r="AV27" s="87">
        <v>0</v>
      </c>
      <c r="AW27" s="87">
        <v>0</v>
      </c>
      <c r="AX27" s="87">
        <v>0</v>
      </c>
      <c r="AY27" s="87">
        <v>0</v>
      </c>
      <c r="AZ27" s="87">
        <f t="shared" si="14"/>
        <v>0</v>
      </c>
      <c r="BA27" s="87">
        <v>0</v>
      </c>
      <c r="BB27" s="87">
        <v>0</v>
      </c>
      <c r="BC27" s="87">
        <v>0</v>
      </c>
    </row>
    <row r="28" spans="1:55" ht="13.5" customHeight="1" x14ac:dyDescent="0.15">
      <c r="A28" s="98" t="s">
        <v>30</v>
      </c>
      <c r="B28" s="96" t="s">
        <v>302</v>
      </c>
      <c r="C28" s="85" t="s">
        <v>303</v>
      </c>
      <c r="D28" s="87">
        <f t="shared" si="0"/>
        <v>11451</v>
      </c>
      <c r="E28" s="87">
        <f t="shared" si="1"/>
        <v>0</v>
      </c>
      <c r="F28" s="87">
        <v>0</v>
      </c>
      <c r="G28" s="87">
        <v>0</v>
      </c>
      <c r="H28" s="87">
        <f t="shared" si="2"/>
        <v>0</v>
      </c>
      <c r="I28" s="87">
        <v>0</v>
      </c>
      <c r="J28" s="87">
        <v>0</v>
      </c>
      <c r="K28" s="87">
        <f t="shared" si="3"/>
        <v>11451</v>
      </c>
      <c r="L28" s="87">
        <v>1443</v>
      </c>
      <c r="M28" s="87">
        <v>10008</v>
      </c>
      <c r="N28" s="87">
        <f t="shared" si="4"/>
        <v>11451</v>
      </c>
      <c r="O28" s="87">
        <f t="shared" si="5"/>
        <v>1443</v>
      </c>
      <c r="P28" s="87">
        <v>1443</v>
      </c>
      <c r="Q28" s="87">
        <v>0</v>
      </c>
      <c r="R28" s="87">
        <v>0</v>
      </c>
      <c r="S28" s="87">
        <v>0</v>
      </c>
      <c r="T28" s="87">
        <v>0</v>
      </c>
      <c r="U28" s="87">
        <v>0</v>
      </c>
      <c r="V28" s="87">
        <f t="shared" si="7"/>
        <v>10008</v>
      </c>
      <c r="W28" s="87">
        <v>10008</v>
      </c>
      <c r="X28" s="87">
        <v>0</v>
      </c>
      <c r="Y28" s="87">
        <v>0</v>
      </c>
      <c r="Z28" s="87">
        <v>0</v>
      </c>
      <c r="AA28" s="87">
        <v>0</v>
      </c>
      <c r="AB28" s="87">
        <v>0</v>
      </c>
      <c r="AC28" s="87">
        <f t="shared" si="9"/>
        <v>0</v>
      </c>
      <c r="AD28" s="87">
        <v>0</v>
      </c>
      <c r="AE28" s="87">
        <v>0</v>
      </c>
      <c r="AF28" s="87">
        <f t="shared" si="10"/>
        <v>389</v>
      </c>
      <c r="AG28" s="87">
        <v>389</v>
      </c>
      <c r="AH28" s="87">
        <v>0</v>
      </c>
      <c r="AI28" s="87">
        <v>0</v>
      </c>
      <c r="AJ28" s="87">
        <f t="shared" si="11"/>
        <v>389</v>
      </c>
      <c r="AK28" s="87">
        <v>0</v>
      </c>
      <c r="AL28" s="87">
        <v>0</v>
      </c>
      <c r="AM28" s="87">
        <v>0</v>
      </c>
      <c r="AN28" s="87">
        <v>0</v>
      </c>
      <c r="AO28" s="87">
        <v>0</v>
      </c>
      <c r="AP28" s="87">
        <v>0</v>
      </c>
      <c r="AQ28" s="87">
        <v>0</v>
      </c>
      <c r="AR28" s="87">
        <v>0</v>
      </c>
      <c r="AS28" s="87">
        <v>389</v>
      </c>
      <c r="AT28" s="87">
        <f t="shared" si="13"/>
        <v>0</v>
      </c>
      <c r="AU28" s="87">
        <v>0</v>
      </c>
      <c r="AV28" s="87">
        <v>0</v>
      </c>
      <c r="AW28" s="87">
        <v>0</v>
      </c>
      <c r="AX28" s="87">
        <v>0</v>
      </c>
      <c r="AY28" s="87">
        <v>0</v>
      </c>
      <c r="AZ28" s="87">
        <f t="shared" si="14"/>
        <v>0</v>
      </c>
      <c r="BA28" s="87">
        <v>0</v>
      </c>
      <c r="BB28" s="87">
        <v>0</v>
      </c>
      <c r="BC28" s="87">
        <v>0</v>
      </c>
    </row>
    <row r="29" spans="1:55" ht="13.5" customHeight="1" x14ac:dyDescent="0.15">
      <c r="A29" s="98" t="s">
        <v>30</v>
      </c>
      <c r="B29" s="96" t="s">
        <v>304</v>
      </c>
      <c r="C29" s="85" t="s">
        <v>305</v>
      </c>
      <c r="D29" s="87">
        <f t="shared" si="0"/>
        <v>6988</v>
      </c>
      <c r="E29" s="87">
        <f t="shared" si="1"/>
        <v>0</v>
      </c>
      <c r="F29" s="87">
        <v>0</v>
      </c>
      <c r="G29" s="87">
        <v>0</v>
      </c>
      <c r="H29" s="87">
        <f t="shared" si="2"/>
        <v>0</v>
      </c>
      <c r="I29" s="87">
        <v>0</v>
      </c>
      <c r="J29" s="87">
        <v>0</v>
      </c>
      <c r="K29" s="87">
        <f t="shared" si="3"/>
        <v>6988</v>
      </c>
      <c r="L29" s="87">
        <v>955</v>
      </c>
      <c r="M29" s="87">
        <v>6033</v>
      </c>
      <c r="N29" s="87">
        <f t="shared" si="4"/>
        <v>6988</v>
      </c>
      <c r="O29" s="87">
        <f t="shared" si="5"/>
        <v>955</v>
      </c>
      <c r="P29" s="87">
        <v>955</v>
      </c>
      <c r="Q29" s="87">
        <v>0</v>
      </c>
      <c r="R29" s="87">
        <v>0</v>
      </c>
      <c r="S29" s="87">
        <v>0</v>
      </c>
      <c r="T29" s="87">
        <v>0</v>
      </c>
      <c r="U29" s="87">
        <v>0</v>
      </c>
      <c r="V29" s="87">
        <f t="shared" si="7"/>
        <v>6033</v>
      </c>
      <c r="W29" s="87">
        <v>6033</v>
      </c>
      <c r="X29" s="87">
        <v>0</v>
      </c>
      <c r="Y29" s="87">
        <v>0</v>
      </c>
      <c r="Z29" s="87">
        <v>0</v>
      </c>
      <c r="AA29" s="87">
        <v>0</v>
      </c>
      <c r="AB29" s="87">
        <v>0</v>
      </c>
      <c r="AC29" s="87">
        <f t="shared" si="9"/>
        <v>0</v>
      </c>
      <c r="AD29" s="87">
        <v>0</v>
      </c>
      <c r="AE29" s="87">
        <v>0</v>
      </c>
      <c r="AF29" s="87">
        <f t="shared" si="10"/>
        <v>15</v>
      </c>
      <c r="AG29" s="87">
        <v>15</v>
      </c>
      <c r="AH29" s="87">
        <v>0</v>
      </c>
      <c r="AI29" s="87">
        <v>0</v>
      </c>
      <c r="AJ29" s="87">
        <f t="shared" si="11"/>
        <v>15</v>
      </c>
      <c r="AK29" s="87">
        <v>0</v>
      </c>
      <c r="AL29" s="87">
        <v>0</v>
      </c>
      <c r="AM29" s="87">
        <v>0</v>
      </c>
      <c r="AN29" s="87">
        <v>0</v>
      </c>
      <c r="AO29" s="87">
        <v>0</v>
      </c>
      <c r="AP29" s="87">
        <v>0</v>
      </c>
      <c r="AQ29" s="87">
        <v>0</v>
      </c>
      <c r="AR29" s="87">
        <v>0</v>
      </c>
      <c r="AS29" s="87">
        <v>15</v>
      </c>
      <c r="AT29" s="87">
        <f t="shared" si="13"/>
        <v>0</v>
      </c>
      <c r="AU29" s="87">
        <v>0</v>
      </c>
      <c r="AV29" s="87">
        <v>0</v>
      </c>
      <c r="AW29" s="87">
        <v>0</v>
      </c>
      <c r="AX29" s="87">
        <v>0</v>
      </c>
      <c r="AY29" s="87">
        <v>0</v>
      </c>
      <c r="AZ29" s="87">
        <f t="shared" si="14"/>
        <v>0</v>
      </c>
      <c r="BA29" s="87">
        <v>0</v>
      </c>
      <c r="BB29" s="87">
        <v>0</v>
      </c>
      <c r="BC29" s="87">
        <v>0</v>
      </c>
    </row>
    <row r="30" spans="1:55" ht="13.5" customHeight="1" x14ac:dyDescent="0.15">
      <c r="A30" s="98" t="s">
        <v>30</v>
      </c>
      <c r="B30" s="96" t="s">
        <v>306</v>
      </c>
      <c r="C30" s="85" t="s">
        <v>307</v>
      </c>
      <c r="D30" s="87">
        <f t="shared" si="0"/>
        <v>2634</v>
      </c>
      <c r="E30" s="87">
        <f t="shared" si="1"/>
        <v>0</v>
      </c>
      <c r="F30" s="87">
        <v>0</v>
      </c>
      <c r="G30" s="87">
        <v>0</v>
      </c>
      <c r="H30" s="87">
        <f t="shared" si="2"/>
        <v>0</v>
      </c>
      <c r="I30" s="87">
        <v>0</v>
      </c>
      <c r="J30" s="87">
        <v>0</v>
      </c>
      <c r="K30" s="87">
        <f t="shared" si="3"/>
        <v>2634</v>
      </c>
      <c r="L30" s="87">
        <v>425</v>
      </c>
      <c r="M30" s="87">
        <v>2209</v>
      </c>
      <c r="N30" s="87">
        <f t="shared" si="4"/>
        <v>2634</v>
      </c>
      <c r="O30" s="87">
        <f t="shared" si="5"/>
        <v>425</v>
      </c>
      <c r="P30" s="87">
        <v>425</v>
      </c>
      <c r="Q30" s="87">
        <v>0</v>
      </c>
      <c r="R30" s="87">
        <v>0</v>
      </c>
      <c r="S30" s="87">
        <v>0</v>
      </c>
      <c r="T30" s="87">
        <v>0</v>
      </c>
      <c r="U30" s="87">
        <v>0</v>
      </c>
      <c r="V30" s="87">
        <f t="shared" si="7"/>
        <v>2209</v>
      </c>
      <c r="W30" s="87">
        <v>2209</v>
      </c>
      <c r="X30" s="87">
        <v>0</v>
      </c>
      <c r="Y30" s="87">
        <v>0</v>
      </c>
      <c r="Z30" s="87">
        <v>0</v>
      </c>
      <c r="AA30" s="87">
        <v>0</v>
      </c>
      <c r="AB30" s="87">
        <v>0</v>
      </c>
      <c r="AC30" s="87">
        <f t="shared" si="9"/>
        <v>0</v>
      </c>
      <c r="AD30" s="87">
        <v>0</v>
      </c>
      <c r="AE30" s="87">
        <v>0</v>
      </c>
      <c r="AF30" s="87">
        <f t="shared" si="10"/>
        <v>62</v>
      </c>
      <c r="AG30" s="87">
        <v>62</v>
      </c>
      <c r="AH30" s="87">
        <v>0</v>
      </c>
      <c r="AI30" s="87">
        <v>0</v>
      </c>
      <c r="AJ30" s="87">
        <f t="shared" si="11"/>
        <v>62</v>
      </c>
      <c r="AK30" s="87">
        <v>0</v>
      </c>
      <c r="AL30" s="87">
        <v>0</v>
      </c>
      <c r="AM30" s="87">
        <v>0</v>
      </c>
      <c r="AN30" s="87">
        <v>62</v>
      </c>
      <c r="AO30" s="87">
        <v>0</v>
      </c>
      <c r="AP30" s="87">
        <v>0</v>
      </c>
      <c r="AQ30" s="87">
        <v>0</v>
      </c>
      <c r="AR30" s="87">
        <v>0</v>
      </c>
      <c r="AS30" s="87">
        <v>0</v>
      </c>
      <c r="AT30" s="87">
        <f t="shared" si="13"/>
        <v>0</v>
      </c>
      <c r="AU30" s="87">
        <v>0</v>
      </c>
      <c r="AV30" s="87">
        <v>0</v>
      </c>
      <c r="AW30" s="87">
        <v>0</v>
      </c>
      <c r="AX30" s="87">
        <v>0</v>
      </c>
      <c r="AY30" s="87">
        <v>0</v>
      </c>
      <c r="AZ30" s="87">
        <f t="shared" si="14"/>
        <v>0</v>
      </c>
      <c r="BA30" s="87">
        <v>0</v>
      </c>
      <c r="BB30" s="87">
        <v>0</v>
      </c>
      <c r="BC30" s="87">
        <v>0</v>
      </c>
    </row>
    <row r="31" spans="1:55" ht="13.5" customHeight="1" x14ac:dyDescent="0.15">
      <c r="A31" s="98" t="s">
        <v>30</v>
      </c>
      <c r="B31" s="96" t="s">
        <v>308</v>
      </c>
      <c r="C31" s="85" t="s">
        <v>309</v>
      </c>
      <c r="D31" s="87">
        <f t="shared" si="0"/>
        <v>4061</v>
      </c>
      <c r="E31" s="87">
        <f t="shared" si="1"/>
        <v>0</v>
      </c>
      <c r="F31" s="87">
        <v>0</v>
      </c>
      <c r="G31" s="87">
        <v>0</v>
      </c>
      <c r="H31" s="87">
        <f t="shared" si="2"/>
        <v>0</v>
      </c>
      <c r="I31" s="87">
        <v>0</v>
      </c>
      <c r="J31" s="87">
        <v>0</v>
      </c>
      <c r="K31" s="87">
        <f t="shared" si="3"/>
        <v>4061</v>
      </c>
      <c r="L31" s="87">
        <v>1153</v>
      </c>
      <c r="M31" s="87">
        <v>2908</v>
      </c>
      <c r="N31" s="87">
        <f t="shared" si="4"/>
        <v>4061</v>
      </c>
      <c r="O31" s="87">
        <f t="shared" si="5"/>
        <v>1153</v>
      </c>
      <c r="P31" s="87">
        <v>1153</v>
      </c>
      <c r="Q31" s="87">
        <v>0</v>
      </c>
      <c r="R31" s="87">
        <v>0</v>
      </c>
      <c r="S31" s="87">
        <v>0</v>
      </c>
      <c r="T31" s="87">
        <v>0</v>
      </c>
      <c r="U31" s="87">
        <v>0</v>
      </c>
      <c r="V31" s="87">
        <f t="shared" si="7"/>
        <v>2908</v>
      </c>
      <c r="W31" s="87">
        <v>2908</v>
      </c>
      <c r="X31" s="87">
        <v>0</v>
      </c>
      <c r="Y31" s="87">
        <v>0</v>
      </c>
      <c r="Z31" s="87">
        <v>0</v>
      </c>
      <c r="AA31" s="87">
        <v>0</v>
      </c>
      <c r="AB31" s="87">
        <v>0</v>
      </c>
      <c r="AC31" s="87">
        <f t="shared" si="9"/>
        <v>0</v>
      </c>
      <c r="AD31" s="87">
        <v>0</v>
      </c>
      <c r="AE31" s="87">
        <v>0</v>
      </c>
      <c r="AF31" s="87">
        <f t="shared" si="10"/>
        <v>95</v>
      </c>
      <c r="AG31" s="87">
        <v>95</v>
      </c>
      <c r="AH31" s="87">
        <v>0</v>
      </c>
      <c r="AI31" s="87">
        <v>0</v>
      </c>
      <c r="AJ31" s="87">
        <f t="shared" si="11"/>
        <v>95</v>
      </c>
      <c r="AK31" s="87">
        <v>0</v>
      </c>
      <c r="AL31" s="87">
        <v>0</v>
      </c>
      <c r="AM31" s="87">
        <v>0</v>
      </c>
      <c r="AN31" s="87">
        <v>0</v>
      </c>
      <c r="AO31" s="87">
        <v>0</v>
      </c>
      <c r="AP31" s="87">
        <v>0</v>
      </c>
      <c r="AQ31" s="87">
        <v>0</v>
      </c>
      <c r="AR31" s="87">
        <v>1</v>
      </c>
      <c r="AS31" s="87">
        <v>94</v>
      </c>
      <c r="AT31" s="87">
        <f t="shared" si="13"/>
        <v>0</v>
      </c>
      <c r="AU31" s="87">
        <v>0</v>
      </c>
      <c r="AV31" s="87">
        <v>0</v>
      </c>
      <c r="AW31" s="87">
        <v>0</v>
      </c>
      <c r="AX31" s="87">
        <v>0</v>
      </c>
      <c r="AY31" s="87">
        <v>0</v>
      </c>
      <c r="AZ31" s="87">
        <f t="shared" si="14"/>
        <v>0</v>
      </c>
      <c r="BA31" s="87">
        <v>0</v>
      </c>
      <c r="BB31" s="87">
        <v>0</v>
      </c>
      <c r="BC31" s="87">
        <v>0</v>
      </c>
    </row>
    <row r="32" spans="1:55" ht="13.5" customHeight="1" x14ac:dyDescent="0.15">
      <c r="A32" s="98" t="s">
        <v>30</v>
      </c>
      <c r="B32" s="96" t="s">
        <v>310</v>
      </c>
      <c r="C32" s="85" t="s">
        <v>311</v>
      </c>
      <c r="D32" s="87">
        <f t="shared" si="0"/>
        <v>6255</v>
      </c>
      <c r="E32" s="87">
        <f t="shared" si="1"/>
        <v>0</v>
      </c>
      <c r="F32" s="87">
        <v>0</v>
      </c>
      <c r="G32" s="87">
        <v>0</v>
      </c>
      <c r="H32" s="87">
        <f t="shared" si="2"/>
        <v>0</v>
      </c>
      <c r="I32" s="87">
        <v>0</v>
      </c>
      <c r="J32" s="87">
        <v>0</v>
      </c>
      <c r="K32" s="87">
        <f t="shared" si="3"/>
        <v>6255</v>
      </c>
      <c r="L32" s="87">
        <v>1277</v>
      </c>
      <c r="M32" s="87">
        <v>4978</v>
      </c>
      <c r="N32" s="87">
        <f t="shared" si="4"/>
        <v>6255</v>
      </c>
      <c r="O32" s="87">
        <f t="shared" si="5"/>
        <v>1277</v>
      </c>
      <c r="P32" s="87">
        <v>1277</v>
      </c>
      <c r="Q32" s="87">
        <v>0</v>
      </c>
      <c r="R32" s="87">
        <v>0</v>
      </c>
      <c r="S32" s="87">
        <v>0</v>
      </c>
      <c r="T32" s="87">
        <v>0</v>
      </c>
      <c r="U32" s="87">
        <v>0</v>
      </c>
      <c r="V32" s="87">
        <f t="shared" si="7"/>
        <v>4978</v>
      </c>
      <c r="W32" s="87">
        <v>4978</v>
      </c>
      <c r="X32" s="87">
        <v>0</v>
      </c>
      <c r="Y32" s="87">
        <v>0</v>
      </c>
      <c r="Z32" s="87">
        <v>0</v>
      </c>
      <c r="AA32" s="87">
        <v>0</v>
      </c>
      <c r="AB32" s="87">
        <v>0</v>
      </c>
      <c r="AC32" s="87">
        <f t="shared" si="9"/>
        <v>0</v>
      </c>
      <c r="AD32" s="87">
        <v>0</v>
      </c>
      <c r="AE32" s="87">
        <v>0</v>
      </c>
      <c r="AF32" s="87">
        <f t="shared" si="10"/>
        <v>13</v>
      </c>
      <c r="AG32" s="87">
        <v>13</v>
      </c>
      <c r="AH32" s="87">
        <v>0</v>
      </c>
      <c r="AI32" s="87">
        <v>0</v>
      </c>
      <c r="AJ32" s="87">
        <f t="shared" si="11"/>
        <v>191</v>
      </c>
      <c r="AK32" s="87">
        <v>191</v>
      </c>
      <c r="AL32" s="87">
        <v>0</v>
      </c>
      <c r="AM32" s="87">
        <v>0</v>
      </c>
      <c r="AN32" s="87">
        <v>0</v>
      </c>
      <c r="AO32" s="87">
        <v>0</v>
      </c>
      <c r="AP32" s="87">
        <v>0</v>
      </c>
      <c r="AQ32" s="87">
        <v>0</v>
      </c>
      <c r="AR32" s="87">
        <v>0</v>
      </c>
      <c r="AS32" s="87">
        <v>0</v>
      </c>
      <c r="AT32" s="87">
        <f t="shared" si="13"/>
        <v>13</v>
      </c>
      <c r="AU32" s="87">
        <v>13</v>
      </c>
      <c r="AV32" s="87">
        <v>0</v>
      </c>
      <c r="AW32" s="87">
        <v>0</v>
      </c>
      <c r="AX32" s="87">
        <v>0</v>
      </c>
      <c r="AY32" s="87">
        <v>0</v>
      </c>
      <c r="AZ32" s="87">
        <f t="shared" si="14"/>
        <v>0</v>
      </c>
      <c r="BA32" s="87">
        <v>0</v>
      </c>
      <c r="BB32" s="87">
        <v>0</v>
      </c>
      <c r="BC32" s="87">
        <v>0</v>
      </c>
    </row>
    <row r="33" spans="1:55" ht="13.5" customHeight="1" x14ac:dyDescent="0.15">
      <c r="A33" s="98" t="s">
        <v>30</v>
      </c>
      <c r="B33" s="96" t="s">
        <v>312</v>
      </c>
      <c r="C33" s="85" t="s">
        <v>313</v>
      </c>
      <c r="D33" s="87">
        <f t="shared" si="0"/>
        <v>5141</v>
      </c>
      <c r="E33" s="87">
        <f t="shared" si="1"/>
        <v>0</v>
      </c>
      <c r="F33" s="87">
        <v>0</v>
      </c>
      <c r="G33" s="87">
        <v>0</v>
      </c>
      <c r="H33" s="87">
        <f t="shared" si="2"/>
        <v>0</v>
      </c>
      <c r="I33" s="87">
        <v>0</v>
      </c>
      <c r="J33" s="87">
        <v>0</v>
      </c>
      <c r="K33" s="87">
        <f t="shared" si="3"/>
        <v>5141</v>
      </c>
      <c r="L33" s="87">
        <v>2069</v>
      </c>
      <c r="M33" s="87">
        <v>3072</v>
      </c>
      <c r="N33" s="87">
        <f t="shared" si="4"/>
        <v>5141</v>
      </c>
      <c r="O33" s="87">
        <f t="shared" si="5"/>
        <v>2069</v>
      </c>
      <c r="P33" s="87">
        <v>2069</v>
      </c>
      <c r="Q33" s="87">
        <v>0</v>
      </c>
      <c r="R33" s="87">
        <v>0</v>
      </c>
      <c r="S33" s="87">
        <v>0</v>
      </c>
      <c r="T33" s="87">
        <v>0</v>
      </c>
      <c r="U33" s="87">
        <v>0</v>
      </c>
      <c r="V33" s="87">
        <f t="shared" si="7"/>
        <v>3072</v>
      </c>
      <c r="W33" s="87">
        <v>3072</v>
      </c>
      <c r="X33" s="87">
        <v>0</v>
      </c>
      <c r="Y33" s="87">
        <v>0</v>
      </c>
      <c r="Z33" s="87">
        <v>0</v>
      </c>
      <c r="AA33" s="87">
        <v>0</v>
      </c>
      <c r="AB33" s="87">
        <v>0</v>
      </c>
      <c r="AC33" s="87">
        <f t="shared" si="9"/>
        <v>0</v>
      </c>
      <c r="AD33" s="87">
        <v>0</v>
      </c>
      <c r="AE33" s="87">
        <v>0</v>
      </c>
      <c r="AF33" s="87">
        <f t="shared" si="10"/>
        <v>14</v>
      </c>
      <c r="AG33" s="87">
        <v>14</v>
      </c>
      <c r="AH33" s="87">
        <v>0</v>
      </c>
      <c r="AI33" s="87">
        <v>0</v>
      </c>
      <c r="AJ33" s="87">
        <f t="shared" si="11"/>
        <v>41</v>
      </c>
      <c r="AK33" s="87">
        <v>0</v>
      </c>
      <c r="AL33" s="87">
        <v>27</v>
      </c>
      <c r="AM33" s="87">
        <v>0</v>
      </c>
      <c r="AN33" s="87">
        <v>0</v>
      </c>
      <c r="AO33" s="87">
        <v>0</v>
      </c>
      <c r="AP33" s="87">
        <v>0</v>
      </c>
      <c r="AQ33" s="87">
        <v>0</v>
      </c>
      <c r="AR33" s="87">
        <v>14</v>
      </c>
      <c r="AS33" s="87">
        <v>0</v>
      </c>
      <c r="AT33" s="87">
        <f t="shared" si="13"/>
        <v>0</v>
      </c>
      <c r="AU33" s="87">
        <v>0</v>
      </c>
      <c r="AV33" s="87">
        <v>0</v>
      </c>
      <c r="AW33" s="87">
        <v>0</v>
      </c>
      <c r="AX33" s="87">
        <v>0</v>
      </c>
      <c r="AY33" s="87">
        <v>0</v>
      </c>
      <c r="AZ33" s="87">
        <f t="shared" si="14"/>
        <v>27</v>
      </c>
      <c r="BA33" s="87">
        <v>27</v>
      </c>
      <c r="BB33" s="87">
        <v>0</v>
      </c>
      <c r="BC33" s="87">
        <v>0</v>
      </c>
    </row>
    <row r="34" spans="1:55" ht="13.5" customHeight="1" x14ac:dyDescent="0.15">
      <c r="A34" s="98" t="s">
        <v>30</v>
      </c>
      <c r="B34" s="96" t="s">
        <v>314</v>
      </c>
      <c r="C34" s="85" t="s">
        <v>315</v>
      </c>
      <c r="D34" s="87">
        <f t="shared" si="0"/>
        <v>10580</v>
      </c>
      <c r="E34" s="87">
        <f t="shared" si="1"/>
        <v>0</v>
      </c>
      <c r="F34" s="87">
        <v>0</v>
      </c>
      <c r="G34" s="87">
        <v>0</v>
      </c>
      <c r="H34" s="87">
        <f t="shared" si="2"/>
        <v>0</v>
      </c>
      <c r="I34" s="87">
        <v>0</v>
      </c>
      <c r="J34" s="87">
        <v>0</v>
      </c>
      <c r="K34" s="87">
        <f t="shared" si="3"/>
        <v>10580</v>
      </c>
      <c r="L34" s="87">
        <v>2230</v>
      </c>
      <c r="M34" s="87">
        <v>8350</v>
      </c>
      <c r="N34" s="87">
        <f t="shared" si="4"/>
        <v>10580</v>
      </c>
      <c r="O34" s="87">
        <f t="shared" si="5"/>
        <v>2230</v>
      </c>
      <c r="P34" s="87">
        <v>2230</v>
      </c>
      <c r="Q34" s="87">
        <v>0</v>
      </c>
      <c r="R34" s="87">
        <v>0</v>
      </c>
      <c r="S34" s="87">
        <v>0</v>
      </c>
      <c r="T34" s="87">
        <v>0</v>
      </c>
      <c r="U34" s="87">
        <v>0</v>
      </c>
      <c r="V34" s="87">
        <f t="shared" si="7"/>
        <v>8350</v>
      </c>
      <c r="W34" s="87">
        <v>8350</v>
      </c>
      <c r="X34" s="87">
        <v>0</v>
      </c>
      <c r="Y34" s="87">
        <v>0</v>
      </c>
      <c r="Z34" s="87">
        <v>0</v>
      </c>
      <c r="AA34" s="87">
        <v>0</v>
      </c>
      <c r="AB34" s="87">
        <v>0</v>
      </c>
      <c r="AC34" s="87">
        <f t="shared" si="9"/>
        <v>0</v>
      </c>
      <c r="AD34" s="87">
        <v>0</v>
      </c>
      <c r="AE34" s="87">
        <v>0</v>
      </c>
      <c r="AF34" s="87">
        <f t="shared" si="10"/>
        <v>220</v>
      </c>
      <c r="AG34" s="87">
        <v>220</v>
      </c>
      <c r="AH34" s="87">
        <v>0</v>
      </c>
      <c r="AI34" s="87">
        <v>0</v>
      </c>
      <c r="AJ34" s="87">
        <f t="shared" si="11"/>
        <v>220</v>
      </c>
      <c r="AK34" s="87">
        <v>0</v>
      </c>
      <c r="AL34" s="87">
        <v>0</v>
      </c>
      <c r="AM34" s="87">
        <v>220</v>
      </c>
      <c r="AN34" s="87">
        <v>0</v>
      </c>
      <c r="AO34" s="87">
        <v>0</v>
      </c>
      <c r="AP34" s="87">
        <v>0</v>
      </c>
      <c r="AQ34" s="87">
        <v>0</v>
      </c>
      <c r="AR34" s="87">
        <v>0</v>
      </c>
      <c r="AS34" s="87">
        <v>0</v>
      </c>
      <c r="AT34" s="87">
        <f t="shared" si="13"/>
        <v>0</v>
      </c>
      <c r="AU34" s="87">
        <v>0</v>
      </c>
      <c r="AV34" s="87">
        <v>0</v>
      </c>
      <c r="AW34" s="87">
        <v>0</v>
      </c>
      <c r="AX34" s="87">
        <v>0</v>
      </c>
      <c r="AY34" s="87">
        <v>0</v>
      </c>
      <c r="AZ34" s="87">
        <f t="shared" si="14"/>
        <v>0</v>
      </c>
      <c r="BA34" s="87">
        <v>0</v>
      </c>
      <c r="BB34" s="87">
        <v>0</v>
      </c>
      <c r="BC34" s="87">
        <v>0</v>
      </c>
    </row>
    <row r="35" spans="1:55" ht="13.5" customHeight="1" x14ac:dyDescent="0.15">
      <c r="A35" s="98" t="s">
        <v>30</v>
      </c>
      <c r="B35" s="96" t="s">
        <v>316</v>
      </c>
      <c r="C35" s="85" t="s">
        <v>317</v>
      </c>
      <c r="D35" s="87">
        <f t="shared" si="0"/>
        <v>4838</v>
      </c>
      <c r="E35" s="87">
        <f t="shared" si="1"/>
        <v>0</v>
      </c>
      <c r="F35" s="87">
        <v>0</v>
      </c>
      <c r="G35" s="87">
        <v>0</v>
      </c>
      <c r="H35" s="87">
        <f t="shared" si="2"/>
        <v>0</v>
      </c>
      <c r="I35" s="87">
        <v>0</v>
      </c>
      <c r="J35" s="87">
        <v>0</v>
      </c>
      <c r="K35" s="87">
        <f t="shared" si="3"/>
        <v>4838</v>
      </c>
      <c r="L35" s="87">
        <v>492</v>
      </c>
      <c r="M35" s="87">
        <v>4346</v>
      </c>
      <c r="N35" s="87">
        <f t="shared" si="4"/>
        <v>4838</v>
      </c>
      <c r="O35" s="87">
        <f t="shared" si="5"/>
        <v>492</v>
      </c>
      <c r="P35" s="87">
        <v>492</v>
      </c>
      <c r="Q35" s="87">
        <v>0</v>
      </c>
      <c r="R35" s="87">
        <v>0</v>
      </c>
      <c r="S35" s="87">
        <v>0</v>
      </c>
      <c r="T35" s="87">
        <v>0</v>
      </c>
      <c r="U35" s="87">
        <v>0</v>
      </c>
      <c r="V35" s="87">
        <f t="shared" si="7"/>
        <v>4346</v>
      </c>
      <c r="W35" s="87">
        <v>4346</v>
      </c>
      <c r="X35" s="87">
        <v>0</v>
      </c>
      <c r="Y35" s="87">
        <v>0</v>
      </c>
      <c r="Z35" s="87">
        <v>0</v>
      </c>
      <c r="AA35" s="87">
        <v>0</v>
      </c>
      <c r="AB35" s="87">
        <v>0</v>
      </c>
      <c r="AC35" s="87">
        <f t="shared" si="9"/>
        <v>0</v>
      </c>
      <c r="AD35" s="87">
        <v>0</v>
      </c>
      <c r="AE35" s="87">
        <v>0</v>
      </c>
      <c r="AF35" s="87">
        <f t="shared" si="10"/>
        <v>16</v>
      </c>
      <c r="AG35" s="87">
        <v>16</v>
      </c>
      <c r="AH35" s="87">
        <v>0</v>
      </c>
      <c r="AI35" s="87">
        <v>0</v>
      </c>
      <c r="AJ35" s="87">
        <f t="shared" si="11"/>
        <v>224</v>
      </c>
      <c r="AK35" s="87">
        <v>215</v>
      </c>
      <c r="AL35" s="87">
        <v>0</v>
      </c>
      <c r="AM35" s="87">
        <v>0</v>
      </c>
      <c r="AN35" s="87">
        <v>0</v>
      </c>
      <c r="AO35" s="87">
        <v>0</v>
      </c>
      <c r="AP35" s="87">
        <v>0</v>
      </c>
      <c r="AQ35" s="87">
        <v>0</v>
      </c>
      <c r="AR35" s="87">
        <v>0</v>
      </c>
      <c r="AS35" s="87">
        <v>9</v>
      </c>
      <c r="AT35" s="87">
        <f t="shared" si="13"/>
        <v>7</v>
      </c>
      <c r="AU35" s="87">
        <v>7</v>
      </c>
      <c r="AV35" s="87">
        <v>0</v>
      </c>
      <c r="AW35" s="87">
        <v>0</v>
      </c>
      <c r="AX35" s="87">
        <v>0</v>
      </c>
      <c r="AY35" s="87">
        <v>0</v>
      </c>
      <c r="AZ35" s="87">
        <f t="shared" si="14"/>
        <v>0</v>
      </c>
      <c r="BA35" s="87">
        <v>0</v>
      </c>
      <c r="BB35" s="87">
        <v>0</v>
      </c>
      <c r="BC35" s="87">
        <v>0</v>
      </c>
    </row>
    <row r="36" spans="1:55" ht="13.5" customHeight="1" x14ac:dyDescent="0.15">
      <c r="A36" s="98" t="s">
        <v>30</v>
      </c>
      <c r="B36" s="96" t="s">
        <v>318</v>
      </c>
      <c r="C36" s="85" t="s">
        <v>319</v>
      </c>
      <c r="D36" s="87">
        <f t="shared" si="0"/>
        <v>7552</v>
      </c>
      <c r="E36" s="87">
        <f t="shared" si="1"/>
        <v>0</v>
      </c>
      <c r="F36" s="87">
        <v>0</v>
      </c>
      <c r="G36" s="87">
        <v>0</v>
      </c>
      <c r="H36" s="87">
        <f t="shared" si="2"/>
        <v>0</v>
      </c>
      <c r="I36" s="87">
        <v>0</v>
      </c>
      <c r="J36" s="87">
        <v>0</v>
      </c>
      <c r="K36" s="87">
        <f t="shared" si="3"/>
        <v>7552</v>
      </c>
      <c r="L36" s="87">
        <v>599</v>
      </c>
      <c r="M36" s="87">
        <v>6953</v>
      </c>
      <c r="N36" s="87">
        <f t="shared" si="4"/>
        <v>7552</v>
      </c>
      <c r="O36" s="87">
        <f t="shared" si="5"/>
        <v>599</v>
      </c>
      <c r="P36" s="87">
        <v>599</v>
      </c>
      <c r="Q36" s="87">
        <v>0</v>
      </c>
      <c r="R36" s="87">
        <v>0</v>
      </c>
      <c r="S36" s="87">
        <v>0</v>
      </c>
      <c r="T36" s="87">
        <v>0</v>
      </c>
      <c r="U36" s="87">
        <v>0</v>
      </c>
      <c r="V36" s="87">
        <f t="shared" si="7"/>
        <v>6953</v>
      </c>
      <c r="W36" s="87">
        <v>6953</v>
      </c>
      <c r="X36" s="87">
        <v>0</v>
      </c>
      <c r="Y36" s="87">
        <v>0</v>
      </c>
      <c r="Z36" s="87">
        <v>0</v>
      </c>
      <c r="AA36" s="87">
        <v>0</v>
      </c>
      <c r="AB36" s="87">
        <v>0</v>
      </c>
      <c r="AC36" s="87">
        <f t="shared" si="9"/>
        <v>0</v>
      </c>
      <c r="AD36" s="87">
        <v>0</v>
      </c>
      <c r="AE36" s="87">
        <v>0</v>
      </c>
      <c r="AF36" s="87">
        <f t="shared" si="10"/>
        <v>24</v>
      </c>
      <c r="AG36" s="87">
        <v>24</v>
      </c>
      <c r="AH36" s="87">
        <v>0</v>
      </c>
      <c r="AI36" s="87">
        <v>0</v>
      </c>
      <c r="AJ36" s="87">
        <f t="shared" si="11"/>
        <v>348</v>
      </c>
      <c r="AK36" s="87">
        <v>335</v>
      </c>
      <c r="AL36" s="87">
        <v>0</v>
      </c>
      <c r="AM36" s="87">
        <v>0</v>
      </c>
      <c r="AN36" s="87">
        <v>0</v>
      </c>
      <c r="AO36" s="87">
        <v>0</v>
      </c>
      <c r="AP36" s="87">
        <v>0</v>
      </c>
      <c r="AQ36" s="87">
        <v>0</v>
      </c>
      <c r="AR36" s="87">
        <v>0</v>
      </c>
      <c r="AS36" s="87">
        <v>13</v>
      </c>
      <c r="AT36" s="87">
        <f t="shared" si="13"/>
        <v>11</v>
      </c>
      <c r="AU36" s="87">
        <v>11</v>
      </c>
      <c r="AV36" s="87">
        <v>0</v>
      </c>
      <c r="AW36" s="87">
        <v>0</v>
      </c>
      <c r="AX36" s="87">
        <v>0</v>
      </c>
      <c r="AY36" s="87">
        <v>0</v>
      </c>
      <c r="AZ36" s="87">
        <f t="shared" si="14"/>
        <v>0</v>
      </c>
      <c r="BA36" s="87">
        <v>0</v>
      </c>
      <c r="BB36" s="87">
        <v>0</v>
      </c>
      <c r="BC36" s="87">
        <v>0</v>
      </c>
    </row>
    <row r="37" spans="1:55" ht="13.5" customHeight="1" x14ac:dyDescent="0.15">
      <c r="A37" s="98"/>
      <c r="B37" s="96"/>
      <c r="C37" s="85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</row>
    <row r="38" spans="1:55" ht="13.5" customHeight="1" x14ac:dyDescent="0.15">
      <c r="A38" s="98"/>
      <c r="B38" s="96"/>
      <c r="C38" s="85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</row>
    <row r="39" spans="1:55" ht="13.5" customHeight="1" x14ac:dyDescent="0.15">
      <c r="A39" s="98"/>
      <c r="B39" s="96"/>
      <c r="C39" s="85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</row>
    <row r="40" spans="1:55" ht="13.5" customHeight="1" x14ac:dyDescent="0.15">
      <c r="A40" s="98"/>
      <c r="B40" s="96"/>
      <c r="C40" s="85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</row>
    <row r="41" spans="1:55" ht="13.5" customHeight="1" x14ac:dyDescent="0.15">
      <c r="A41" s="98"/>
      <c r="B41" s="96"/>
      <c r="C41" s="85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</row>
    <row r="42" spans="1:55" ht="13.5" customHeight="1" x14ac:dyDescent="0.15">
      <c r="A42" s="98"/>
      <c r="B42" s="96"/>
      <c r="C42" s="85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</row>
    <row r="43" spans="1:55" ht="13.5" customHeight="1" x14ac:dyDescent="0.15">
      <c r="A43" s="98"/>
      <c r="B43" s="96"/>
      <c r="C43" s="85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</row>
    <row r="44" spans="1:55" ht="13.5" customHeight="1" x14ac:dyDescent="0.15">
      <c r="A44" s="98"/>
      <c r="B44" s="96"/>
      <c r="C44" s="85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</row>
    <row r="45" spans="1:55" ht="13.5" customHeight="1" x14ac:dyDescent="0.15">
      <c r="A45" s="98"/>
      <c r="B45" s="96"/>
      <c r="C45" s="85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</row>
    <row r="46" spans="1:55" ht="13.5" customHeight="1" x14ac:dyDescent="0.15">
      <c r="A46" s="98"/>
      <c r="B46" s="96"/>
      <c r="C46" s="85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</row>
    <row r="47" spans="1:55" ht="13.5" customHeight="1" x14ac:dyDescent="0.15">
      <c r="A47" s="98"/>
      <c r="B47" s="96"/>
      <c r="C47" s="85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</row>
    <row r="48" spans="1:55" ht="13.5" customHeight="1" x14ac:dyDescent="0.15">
      <c r="A48" s="98"/>
      <c r="B48" s="96"/>
      <c r="C48" s="85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</row>
    <row r="49" spans="1:55" ht="13.5" customHeight="1" x14ac:dyDescent="0.15">
      <c r="A49" s="98"/>
      <c r="B49" s="96"/>
      <c r="C49" s="85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</row>
    <row r="50" spans="1:55" ht="13.5" customHeight="1" x14ac:dyDescent="0.15">
      <c r="A50" s="98"/>
      <c r="B50" s="96"/>
      <c r="C50" s="85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</row>
    <row r="51" spans="1:55" ht="13.5" customHeight="1" x14ac:dyDescent="0.15">
      <c r="A51" s="98"/>
      <c r="B51" s="96"/>
      <c r="C51" s="85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</row>
    <row r="52" spans="1:55" ht="13.5" customHeight="1" x14ac:dyDescent="0.15">
      <c r="A52" s="98"/>
      <c r="B52" s="96"/>
      <c r="C52" s="85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</row>
    <row r="53" spans="1:55" ht="13.5" customHeight="1" x14ac:dyDescent="0.15">
      <c r="A53" s="98"/>
      <c r="B53" s="96"/>
      <c r="C53" s="85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</row>
    <row r="54" spans="1:55" ht="13.5" customHeight="1" x14ac:dyDescent="0.15">
      <c r="A54" s="98"/>
      <c r="B54" s="96"/>
      <c r="C54" s="85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</row>
    <row r="55" spans="1:55" ht="13.5" customHeight="1" x14ac:dyDescent="0.15">
      <c r="A55" s="98"/>
      <c r="B55" s="96"/>
      <c r="C55" s="85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</row>
    <row r="56" spans="1:55" ht="13.5" customHeight="1" x14ac:dyDescent="0.15">
      <c r="A56" s="98"/>
      <c r="B56" s="96"/>
      <c r="C56" s="85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</row>
    <row r="57" spans="1:55" ht="13.5" customHeight="1" x14ac:dyDescent="0.15">
      <c r="A57" s="98"/>
      <c r="B57" s="96"/>
      <c r="C57" s="85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</row>
    <row r="58" spans="1:55" ht="13.5" customHeight="1" x14ac:dyDescent="0.15">
      <c r="A58" s="98"/>
      <c r="B58" s="96"/>
      <c r="C58" s="85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</row>
    <row r="59" spans="1:55" ht="13.5" customHeight="1" x14ac:dyDescent="0.15">
      <c r="A59" s="98"/>
      <c r="B59" s="96"/>
      <c r="C59" s="85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</row>
    <row r="60" spans="1:55" ht="13.5" customHeight="1" x14ac:dyDescent="0.15">
      <c r="A60" s="98"/>
      <c r="B60" s="96"/>
      <c r="C60" s="85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</row>
    <row r="61" spans="1:55" ht="13.5" customHeight="1" x14ac:dyDescent="0.15">
      <c r="A61" s="98"/>
      <c r="B61" s="96"/>
      <c r="C61" s="85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</row>
    <row r="62" spans="1:55" ht="13.5" customHeight="1" x14ac:dyDescent="0.15">
      <c r="A62" s="98"/>
      <c r="B62" s="96"/>
      <c r="C62" s="85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</row>
    <row r="63" spans="1:55" ht="13.5" customHeight="1" x14ac:dyDescent="0.15">
      <c r="A63" s="98"/>
      <c r="B63" s="96"/>
      <c r="C63" s="85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87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</row>
    <row r="64" spans="1:55" ht="13.5" customHeight="1" x14ac:dyDescent="0.15">
      <c r="A64" s="98"/>
      <c r="B64" s="96"/>
      <c r="C64" s="85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</row>
    <row r="65" spans="1:55" ht="13.5" customHeight="1" x14ac:dyDescent="0.15">
      <c r="A65" s="98"/>
      <c r="B65" s="96"/>
      <c r="C65" s="85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</row>
    <row r="66" spans="1:55" ht="13.5" customHeight="1" x14ac:dyDescent="0.15">
      <c r="A66" s="98"/>
      <c r="B66" s="96"/>
      <c r="C66" s="85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</row>
    <row r="67" spans="1:55" ht="13.5" customHeight="1" x14ac:dyDescent="0.15">
      <c r="A67" s="98"/>
      <c r="B67" s="96"/>
      <c r="C67" s="85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</row>
    <row r="68" spans="1:55" ht="13.5" customHeight="1" x14ac:dyDescent="0.15">
      <c r="A68" s="98"/>
      <c r="B68" s="96"/>
      <c r="C68" s="85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</row>
    <row r="69" spans="1:55" ht="13.5" customHeight="1" x14ac:dyDescent="0.15">
      <c r="A69" s="98"/>
      <c r="B69" s="96"/>
      <c r="C69" s="85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</row>
    <row r="70" spans="1:55" ht="13.5" customHeight="1" x14ac:dyDescent="0.15">
      <c r="A70" s="98"/>
      <c r="B70" s="96"/>
      <c r="C70" s="85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</row>
    <row r="71" spans="1:55" ht="13.5" customHeight="1" x14ac:dyDescent="0.15">
      <c r="A71" s="98"/>
      <c r="B71" s="96"/>
      <c r="C71" s="85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</row>
    <row r="72" spans="1:55" ht="13.5" customHeight="1" x14ac:dyDescent="0.15">
      <c r="A72" s="98"/>
      <c r="B72" s="96"/>
      <c r="C72" s="85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</row>
    <row r="73" spans="1:55" ht="13.5" customHeight="1" x14ac:dyDescent="0.15">
      <c r="A73" s="98"/>
      <c r="B73" s="96"/>
      <c r="C73" s="85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</row>
    <row r="74" spans="1:55" ht="13.5" customHeight="1" x14ac:dyDescent="0.15">
      <c r="A74" s="98"/>
      <c r="B74" s="96"/>
      <c r="C74" s="85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</row>
    <row r="75" spans="1:55" ht="13.5" customHeight="1" x14ac:dyDescent="0.15">
      <c r="A75" s="98"/>
      <c r="B75" s="96"/>
      <c r="C75" s="85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</row>
    <row r="76" spans="1:55" ht="13.5" customHeight="1" x14ac:dyDescent="0.15">
      <c r="A76" s="98"/>
      <c r="B76" s="96"/>
      <c r="C76" s="85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</row>
    <row r="77" spans="1:55" ht="13.5" customHeight="1" x14ac:dyDescent="0.15">
      <c r="A77" s="98"/>
      <c r="B77" s="96"/>
      <c r="C77" s="85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</row>
    <row r="78" spans="1:55" ht="13.5" customHeight="1" x14ac:dyDescent="0.15">
      <c r="A78" s="98"/>
      <c r="B78" s="96"/>
      <c r="C78" s="85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</row>
    <row r="79" spans="1:55" ht="13.5" customHeight="1" x14ac:dyDescent="0.15">
      <c r="A79" s="98"/>
      <c r="B79" s="96"/>
      <c r="C79" s="85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</row>
    <row r="80" spans="1:55" ht="13.5" customHeight="1" x14ac:dyDescent="0.15">
      <c r="A80" s="98"/>
      <c r="B80" s="96"/>
      <c r="C80" s="85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</row>
    <row r="81" spans="1:55" ht="13.5" customHeight="1" x14ac:dyDescent="0.15">
      <c r="A81" s="98"/>
      <c r="B81" s="96"/>
      <c r="C81" s="85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</row>
    <row r="82" spans="1:55" ht="13.5" customHeight="1" x14ac:dyDescent="0.15">
      <c r="A82" s="98"/>
      <c r="B82" s="96"/>
      <c r="C82" s="85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</row>
    <row r="83" spans="1:55" ht="13.5" customHeight="1" x14ac:dyDescent="0.15">
      <c r="A83" s="98"/>
      <c r="B83" s="96"/>
      <c r="C83" s="85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87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</row>
    <row r="84" spans="1:55" ht="13.5" customHeight="1" x14ac:dyDescent="0.15">
      <c r="A84" s="98"/>
      <c r="B84" s="96"/>
      <c r="C84" s="85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</row>
    <row r="85" spans="1:55" ht="13.5" customHeight="1" x14ac:dyDescent="0.15">
      <c r="A85" s="98"/>
      <c r="B85" s="96"/>
      <c r="C85" s="85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</row>
    <row r="86" spans="1:55" ht="13.5" customHeight="1" x14ac:dyDescent="0.15">
      <c r="A86" s="98"/>
      <c r="B86" s="96"/>
      <c r="C86" s="85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</row>
    <row r="87" spans="1:55" ht="13.5" customHeight="1" x14ac:dyDescent="0.15">
      <c r="A87" s="98"/>
      <c r="B87" s="96"/>
      <c r="C87" s="85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</row>
    <row r="88" spans="1:55" ht="13.5" customHeight="1" x14ac:dyDescent="0.15">
      <c r="A88" s="98"/>
      <c r="B88" s="96"/>
      <c r="C88" s="85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</row>
    <row r="89" spans="1:55" ht="13.5" customHeight="1" x14ac:dyDescent="0.15">
      <c r="A89" s="98"/>
      <c r="B89" s="96"/>
      <c r="C89" s="85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</row>
    <row r="90" spans="1:55" ht="13.5" customHeight="1" x14ac:dyDescent="0.15">
      <c r="A90" s="98"/>
      <c r="B90" s="96"/>
      <c r="C90" s="85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</row>
    <row r="91" spans="1:55" ht="13.5" customHeight="1" x14ac:dyDescent="0.15">
      <c r="A91" s="98"/>
      <c r="B91" s="96"/>
      <c r="C91" s="85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</row>
    <row r="92" spans="1:55" ht="13.5" customHeight="1" x14ac:dyDescent="0.15">
      <c r="A92" s="98"/>
      <c r="B92" s="96"/>
      <c r="C92" s="85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</row>
    <row r="93" spans="1:55" ht="13.5" customHeight="1" x14ac:dyDescent="0.15">
      <c r="A93" s="98"/>
      <c r="B93" s="96"/>
      <c r="C93" s="85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</row>
    <row r="94" spans="1:55" ht="13.5" customHeight="1" x14ac:dyDescent="0.15">
      <c r="A94" s="98"/>
      <c r="B94" s="96"/>
      <c r="C94" s="85"/>
      <c r="D94" s="87"/>
      <c r="E94" s="87"/>
      <c r="F94" s="87"/>
      <c r="G94" s="87"/>
      <c r="H94" s="87"/>
      <c r="I94" s="87"/>
      <c r="J94" s="87"/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</row>
    <row r="95" spans="1:55" ht="13.5" customHeight="1" x14ac:dyDescent="0.15">
      <c r="A95" s="98"/>
      <c r="B95" s="96"/>
      <c r="C95" s="85"/>
      <c r="D95" s="87"/>
      <c r="E95" s="87"/>
      <c r="F95" s="87"/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</row>
    <row r="96" spans="1:55" ht="13.5" customHeight="1" x14ac:dyDescent="0.15">
      <c r="A96" s="98"/>
      <c r="B96" s="96"/>
      <c r="C96" s="85"/>
      <c r="D96" s="87"/>
      <c r="E96" s="87"/>
      <c r="F96" s="87"/>
      <c r="G96" s="87"/>
      <c r="H96" s="87"/>
      <c r="I96" s="87"/>
      <c r="J96" s="87"/>
      <c r="K96" s="87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</row>
    <row r="97" spans="1:55" ht="13.5" customHeight="1" x14ac:dyDescent="0.15">
      <c r="A97" s="98"/>
      <c r="B97" s="96"/>
      <c r="C97" s="85"/>
      <c r="D97" s="87"/>
      <c r="E97" s="87"/>
      <c r="F97" s="87"/>
      <c r="G97" s="87"/>
      <c r="H97" s="87"/>
      <c r="I97" s="87"/>
      <c r="J97" s="87"/>
      <c r="K97" s="87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</row>
    <row r="98" spans="1:55" ht="13.5" customHeight="1" x14ac:dyDescent="0.15">
      <c r="A98" s="98"/>
      <c r="B98" s="96"/>
      <c r="C98" s="85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87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</row>
    <row r="99" spans="1:55" ht="13.5" customHeight="1" x14ac:dyDescent="0.15">
      <c r="A99" s="98"/>
      <c r="B99" s="96"/>
      <c r="C99" s="85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</row>
    <row r="100" spans="1:55" ht="13.5" customHeight="1" x14ac:dyDescent="0.15">
      <c r="A100" s="98"/>
      <c r="B100" s="96"/>
      <c r="C100" s="85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</row>
    <row r="101" spans="1:55" ht="13.5" customHeight="1" x14ac:dyDescent="0.15">
      <c r="A101" s="98"/>
      <c r="B101" s="96"/>
      <c r="C101" s="85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</row>
    <row r="102" spans="1:55" ht="13.5" customHeight="1" x14ac:dyDescent="0.15">
      <c r="A102" s="98"/>
      <c r="B102" s="96"/>
      <c r="C102" s="85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</row>
    <row r="103" spans="1:55" ht="13.5" customHeight="1" x14ac:dyDescent="0.15">
      <c r="A103" s="98"/>
      <c r="B103" s="96"/>
      <c r="C103" s="85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</row>
    <row r="104" spans="1:55" ht="13.5" customHeight="1" x14ac:dyDescent="0.15">
      <c r="A104" s="98"/>
      <c r="B104" s="96"/>
      <c r="C104" s="85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</row>
    <row r="105" spans="1:55" ht="13.5" customHeight="1" x14ac:dyDescent="0.15">
      <c r="A105" s="98"/>
      <c r="B105" s="96"/>
      <c r="C105" s="85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</row>
    <row r="106" spans="1:55" ht="13.5" customHeight="1" x14ac:dyDescent="0.15">
      <c r="A106" s="98"/>
      <c r="B106" s="96"/>
      <c r="C106" s="85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</row>
    <row r="107" spans="1:55" ht="13.5" customHeight="1" x14ac:dyDescent="0.15">
      <c r="A107" s="98"/>
      <c r="B107" s="96"/>
      <c r="C107" s="85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</row>
    <row r="108" spans="1:55" ht="13.5" customHeight="1" x14ac:dyDescent="0.15">
      <c r="A108" s="98"/>
      <c r="B108" s="96"/>
      <c r="C108" s="85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</row>
    <row r="109" spans="1:55" ht="13.5" customHeight="1" x14ac:dyDescent="0.15">
      <c r="A109" s="98"/>
      <c r="B109" s="96"/>
      <c r="C109" s="85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</row>
    <row r="110" spans="1:55" ht="13.5" customHeight="1" x14ac:dyDescent="0.15">
      <c r="A110" s="98"/>
      <c r="B110" s="96"/>
      <c r="C110" s="85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</row>
    <row r="111" spans="1:55" ht="13.5" customHeight="1" x14ac:dyDescent="0.15">
      <c r="A111" s="98"/>
      <c r="B111" s="96"/>
      <c r="C111" s="85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</row>
    <row r="112" spans="1:55" ht="13.5" customHeight="1" x14ac:dyDescent="0.15">
      <c r="A112" s="98"/>
      <c r="B112" s="96"/>
      <c r="C112" s="85"/>
      <c r="D112" s="87"/>
      <c r="E112" s="87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87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</row>
    <row r="113" spans="1:55" ht="13.5" customHeight="1" x14ac:dyDescent="0.15">
      <c r="A113" s="98"/>
      <c r="B113" s="96"/>
      <c r="C113" s="85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</row>
    <row r="114" spans="1:55" ht="13.5" customHeight="1" x14ac:dyDescent="0.15">
      <c r="A114" s="98"/>
      <c r="B114" s="96"/>
      <c r="C114" s="85"/>
      <c r="D114" s="87"/>
      <c r="E114" s="87"/>
      <c r="F114" s="87"/>
      <c r="G114" s="87"/>
      <c r="H114" s="87"/>
      <c r="I114" s="87"/>
      <c r="J114" s="87"/>
      <c r="K114" s="87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87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</row>
    <row r="115" spans="1:55" ht="13.5" customHeight="1" x14ac:dyDescent="0.15">
      <c r="A115" s="98"/>
      <c r="B115" s="96"/>
      <c r="C115" s="85"/>
      <c r="D115" s="87"/>
      <c r="E115" s="87"/>
      <c r="F115" s="87"/>
      <c r="G115" s="87"/>
      <c r="H115" s="87"/>
      <c r="I115" s="87"/>
      <c r="J115" s="87"/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</row>
    <row r="116" spans="1:55" ht="13.5" customHeight="1" x14ac:dyDescent="0.15">
      <c r="A116" s="98"/>
      <c r="B116" s="96"/>
      <c r="C116" s="85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</row>
    <row r="117" spans="1:55" ht="13.5" customHeight="1" x14ac:dyDescent="0.15">
      <c r="A117" s="98"/>
      <c r="B117" s="96"/>
      <c r="C117" s="85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</row>
    <row r="118" spans="1:55" ht="13.5" customHeight="1" x14ac:dyDescent="0.15">
      <c r="A118" s="98"/>
      <c r="B118" s="96"/>
      <c r="C118" s="85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</row>
    <row r="119" spans="1:55" ht="13.5" customHeight="1" x14ac:dyDescent="0.15">
      <c r="A119" s="98"/>
      <c r="B119" s="96"/>
      <c r="C119" s="85"/>
      <c r="D119" s="87"/>
      <c r="E119" s="87"/>
      <c r="F119" s="87"/>
      <c r="G119" s="87"/>
      <c r="H119" s="87"/>
      <c r="I119" s="87"/>
      <c r="J119" s="87"/>
      <c r="K119" s="87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</row>
    <row r="120" spans="1:55" ht="13.5" customHeight="1" x14ac:dyDescent="0.15">
      <c r="A120" s="98"/>
      <c r="B120" s="96"/>
      <c r="C120" s="85"/>
      <c r="D120" s="87"/>
      <c r="E120" s="87"/>
      <c r="F120" s="87"/>
      <c r="G120" s="87"/>
      <c r="H120" s="87"/>
      <c r="I120" s="87"/>
      <c r="J120" s="87"/>
      <c r="K120" s="87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87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</row>
    <row r="121" spans="1:55" ht="13.5" customHeight="1" x14ac:dyDescent="0.15">
      <c r="A121" s="98"/>
      <c r="B121" s="96"/>
      <c r="C121" s="85"/>
      <c r="D121" s="87"/>
      <c r="E121" s="87"/>
      <c r="F121" s="87"/>
      <c r="G121" s="87"/>
      <c r="H121" s="87"/>
      <c r="I121" s="87"/>
      <c r="J121" s="87"/>
      <c r="K121" s="87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87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</row>
    <row r="122" spans="1:55" ht="13.5" customHeight="1" x14ac:dyDescent="0.15">
      <c r="A122" s="98"/>
      <c r="B122" s="96"/>
      <c r="C122" s="85"/>
      <c r="D122" s="87"/>
      <c r="E122" s="87"/>
      <c r="F122" s="87"/>
      <c r="G122" s="87"/>
      <c r="H122" s="87"/>
      <c r="I122" s="87"/>
      <c r="J122" s="87"/>
      <c r="K122" s="87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87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</row>
    <row r="123" spans="1:55" ht="13.5" customHeight="1" x14ac:dyDescent="0.15">
      <c r="A123" s="98"/>
      <c r="B123" s="96"/>
      <c r="C123" s="85"/>
      <c r="D123" s="87"/>
      <c r="E123" s="87"/>
      <c r="F123" s="87"/>
      <c r="G123" s="87"/>
      <c r="H123" s="87"/>
      <c r="I123" s="87"/>
      <c r="J123" s="87"/>
      <c r="K123" s="87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87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</row>
    <row r="124" spans="1:55" ht="13.5" customHeight="1" x14ac:dyDescent="0.15">
      <c r="A124" s="98"/>
      <c r="B124" s="96"/>
      <c r="C124" s="85"/>
      <c r="D124" s="87"/>
      <c r="E124" s="87"/>
      <c r="F124" s="87"/>
      <c r="G124" s="87"/>
      <c r="H124" s="87"/>
      <c r="I124" s="87"/>
      <c r="J124" s="87"/>
      <c r="K124" s="87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87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</row>
    <row r="125" spans="1:55" ht="13.5" customHeight="1" x14ac:dyDescent="0.15">
      <c r="A125" s="98"/>
      <c r="B125" s="96"/>
      <c r="C125" s="85"/>
      <c r="D125" s="87"/>
      <c r="E125" s="87"/>
      <c r="F125" s="87"/>
      <c r="G125" s="87"/>
      <c r="H125" s="87"/>
      <c r="I125" s="87"/>
      <c r="J125" s="87"/>
      <c r="K125" s="87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87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</row>
    <row r="126" spans="1:55" ht="13.5" customHeight="1" x14ac:dyDescent="0.15">
      <c r="A126" s="98"/>
      <c r="B126" s="96"/>
      <c r="C126" s="85"/>
      <c r="D126" s="87"/>
      <c r="E126" s="87"/>
      <c r="F126" s="87"/>
      <c r="G126" s="87"/>
      <c r="H126" s="87"/>
      <c r="I126" s="87"/>
      <c r="J126" s="87"/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</row>
    <row r="127" spans="1:55" ht="13.5" customHeight="1" x14ac:dyDescent="0.15">
      <c r="A127" s="98"/>
      <c r="B127" s="96"/>
      <c r="C127" s="85"/>
      <c r="D127" s="87"/>
      <c r="E127" s="87"/>
      <c r="F127" s="87"/>
      <c r="G127" s="87"/>
      <c r="H127" s="87"/>
      <c r="I127" s="87"/>
      <c r="J127" s="87"/>
      <c r="K127" s="87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87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</row>
    <row r="128" spans="1:55" ht="13.5" customHeight="1" x14ac:dyDescent="0.15">
      <c r="A128" s="98"/>
      <c r="B128" s="96"/>
      <c r="C128" s="85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87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</row>
    <row r="129" spans="1:55" ht="13.5" customHeight="1" x14ac:dyDescent="0.15">
      <c r="A129" s="98"/>
      <c r="B129" s="96"/>
      <c r="C129" s="85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87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</row>
    <row r="130" spans="1:55" ht="13.5" customHeight="1" x14ac:dyDescent="0.15">
      <c r="A130" s="98"/>
      <c r="B130" s="96"/>
      <c r="C130" s="85"/>
      <c r="D130" s="87"/>
      <c r="E130" s="87"/>
      <c r="F130" s="87"/>
      <c r="G130" s="87"/>
      <c r="H130" s="87"/>
      <c r="I130" s="87"/>
      <c r="J130" s="87"/>
      <c r="K130" s="87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87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</row>
    <row r="131" spans="1:55" ht="13.5" customHeight="1" x14ac:dyDescent="0.15">
      <c r="A131" s="98"/>
      <c r="B131" s="96"/>
      <c r="C131" s="85"/>
      <c r="D131" s="87"/>
      <c r="E131" s="87"/>
      <c r="F131" s="87"/>
      <c r="G131" s="87"/>
      <c r="H131" s="87"/>
      <c r="I131" s="87"/>
      <c r="J131" s="87"/>
      <c r="K131" s="87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87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</row>
    <row r="132" spans="1:55" ht="13.5" customHeight="1" x14ac:dyDescent="0.15">
      <c r="A132" s="98"/>
      <c r="B132" s="96"/>
      <c r="C132" s="85"/>
      <c r="D132" s="87"/>
      <c r="E132" s="87"/>
      <c r="F132" s="87"/>
      <c r="G132" s="87"/>
      <c r="H132" s="87"/>
      <c r="I132" s="87"/>
      <c r="J132" s="87"/>
      <c r="K132" s="87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87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</row>
    <row r="133" spans="1:55" ht="13.5" customHeight="1" x14ac:dyDescent="0.15">
      <c r="A133" s="98"/>
      <c r="B133" s="96"/>
      <c r="C133" s="85"/>
      <c r="D133" s="87"/>
      <c r="E133" s="87"/>
      <c r="F133" s="87"/>
      <c r="G133" s="87"/>
      <c r="H133" s="87"/>
      <c r="I133" s="87"/>
      <c r="J133" s="87"/>
      <c r="K133" s="87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87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</row>
    <row r="134" spans="1:55" ht="13.5" customHeight="1" x14ac:dyDescent="0.15">
      <c r="A134" s="98"/>
      <c r="B134" s="96"/>
      <c r="C134" s="85"/>
      <c r="D134" s="87"/>
      <c r="E134" s="87"/>
      <c r="F134" s="87"/>
      <c r="G134" s="87"/>
      <c r="H134" s="87"/>
      <c r="I134" s="87"/>
      <c r="J134" s="87"/>
      <c r="K134" s="87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87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</row>
    <row r="135" spans="1:55" ht="13.5" customHeight="1" x14ac:dyDescent="0.15">
      <c r="A135" s="98"/>
      <c r="B135" s="96"/>
      <c r="C135" s="85"/>
      <c r="D135" s="87"/>
      <c r="E135" s="87"/>
      <c r="F135" s="87"/>
      <c r="G135" s="87"/>
      <c r="H135" s="87"/>
      <c r="I135" s="87"/>
      <c r="J135" s="87"/>
      <c r="K135" s="87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87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</row>
    <row r="136" spans="1:55" ht="13.5" customHeight="1" x14ac:dyDescent="0.15">
      <c r="A136" s="98"/>
      <c r="B136" s="96"/>
      <c r="C136" s="85"/>
      <c r="D136" s="87"/>
      <c r="E136" s="87"/>
      <c r="F136" s="87"/>
      <c r="G136" s="87"/>
      <c r="H136" s="87"/>
      <c r="I136" s="87"/>
      <c r="J136" s="87"/>
      <c r="K136" s="87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87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</row>
    <row r="137" spans="1:55" ht="13.5" customHeight="1" x14ac:dyDescent="0.15">
      <c r="A137" s="98"/>
      <c r="B137" s="96"/>
      <c r="C137" s="85"/>
      <c r="D137" s="87"/>
      <c r="E137" s="87"/>
      <c r="F137" s="87"/>
      <c r="G137" s="87"/>
      <c r="H137" s="87"/>
      <c r="I137" s="87"/>
      <c r="J137" s="87"/>
      <c r="K137" s="87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87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</row>
    <row r="138" spans="1:55" ht="13.5" customHeight="1" x14ac:dyDescent="0.15">
      <c r="A138" s="98"/>
      <c r="B138" s="96"/>
      <c r="C138" s="85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87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</row>
    <row r="139" spans="1:55" ht="13.5" customHeight="1" x14ac:dyDescent="0.15">
      <c r="A139" s="98"/>
      <c r="B139" s="96"/>
      <c r="C139" s="85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87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</row>
    <row r="140" spans="1:55" ht="13.5" customHeight="1" x14ac:dyDescent="0.15">
      <c r="A140" s="98"/>
      <c r="B140" s="96"/>
      <c r="C140" s="85"/>
      <c r="D140" s="87"/>
      <c r="E140" s="87"/>
      <c r="F140" s="87"/>
      <c r="G140" s="87"/>
      <c r="H140" s="87"/>
      <c r="I140" s="87"/>
      <c r="J140" s="87"/>
      <c r="K140" s="87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87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</row>
    <row r="141" spans="1:55" ht="13.5" customHeight="1" x14ac:dyDescent="0.15">
      <c r="A141" s="98"/>
      <c r="B141" s="96"/>
      <c r="C141" s="85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87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</row>
    <row r="142" spans="1:55" ht="13.5" customHeight="1" x14ac:dyDescent="0.15">
      <c r="A142" s="98"/>
      <c r="B142" s="96"/>
      <c r="C142" s="85"/>
      <c r="D142" s="87"/>
      <c r="E142" s="87"/>
      <c r="F142" s="87"/>
      <c r="G142" s="87"/>
      <c r="H142" s="87"/>
      <c r="I142" s="87"/>
      <c r="J142" s="87"/>
      <c r="K142" s="87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</row>
    <row r="143" spans="1:55" ht="13.5" customHeight="1" x14ac:dyDescent="0.15">
      <c r="A143" s="98"/>
      <c r="B143" s="96"/>
      <c r="C143" s="85"/>
      <c r="D143" s="87"/>
      <c r="E143" s="87"/>
      <c r="F143" s="87"/>
      <c r="G143" s="87"/>
      <c r="H143" s="87"/>
      <c r="I143" s="87"/>
      <c r="J143" s="87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</row>
    <row r="144" spans="1:55" ht="13.5" customHeight="1" x14ac:dyDescent="0.15">
      <c r="A144" s="98"/>
      <c r="B144" s="96"/>
      <c r="C144" s="85"/>
      <c r="D144" s="87"/>
      <c r="E144" s="87"/>
      <c r="F144" s="87"/>
      <c r="G144" s="87"/>
      <c r="H144" s="87"/>
      <c r="I144" s="87"/>
      <c r="J144" s="87"/>
      <c r="K144" s="87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</row>
    <row r="145" spans="1:55" ht="13.5" customHeight="1" x14ac:dyDescent="0.15">
      <c r="A145" s="98"/>
      <c r="B145" s="96"/>
      <c r="C145" s="85"/>
      <c r="D145" s="87"/>
      <c r="E145" s="87"/>
      <c r="F145" s="87"/>
      <c r="G145" s="87"/>
      <c r="H145" s="87"/>
      <c r="I145" s="87"/>
      <c r="J145" s="87"/>
      <c r="K145" s="87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</row>
    <row r="146" spans="1:55" ht="13.5" customHeight="1" x14ac:dyDescent="0.15">
      <c r="A146" s="98"/>
      <c r="B146" s="96"/>
      <c r="C146" s="85"/>
      <c r="D146" s="87"/>
      <c r="E146" s="87"/>
      <c r="F146" s="87"/>
      <c r="G146" s="87"/>
      <c r="H146" s="87"/>
      <c r="I146" s="87"/>
      <c r="J146" s="87"/>
      <c r="K146" s="87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</row>
    <row r="147" spans="1:55" ht="13.5" customHeight="1" x14ac:dyDescent="0.15">
      <c r="A147" s="98"/>
      <c r="B147" s="96"/>
      <c r="C147" s="85"/>
      <c r="D147" s="87"/>
      <c r="E147" s="87"/>
      <c r="F147" s="87"/>
      <c r="G147" s="87"/>
      <c r="H147" s="87"/>
      <c r="I147" s="87"/>
      <c r="J147" s="87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</row>
    <row r="148" spans="1:55" ht="13.5" customHeight="1" x14ac:dyDescent="0.15">
      <c r="A148" s="98"/>
      <c r="B148" s="96"/>
      <c r="C148" s="85"/>
      <c r="D148" s="87"/>
      <c r="E148" s="87"/>
      <c r="F148" s="87"/>
      <c r="G148" s="87"/>
      <c r="H148" s="87"/>
      <c r="I148" s="87"/>
      <c r="J148" s="87"/>
      <c r="K148" s="87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</row>
    <row r="149" spans="1:55" ht="13.5" customHeight="1" x14ac:dyDescent="0.15">
      <c r="A149" s="98"/>
      <c r="B149" s="96"/>
      <c r="C149" s="85"/>
      <c r="D149" s="87"/>
      <c r="E149" s="87"/>
      <c r="F149" s="87"/>
      <c r="G149" s="87"/>
      <c r="H149" s="87"/>
      <c r="I149" s="87"/>
      <c r="J149" s="87"/>
      <c r="K149" s="87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87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</row>
    <row r="150" spans="1:55" ht="13.5" customHeight="1" x14ac:dyDescent="0.15">
      <c r="A150" s="98"/>
      <c r="B150" s="96"/>
      <c r="C150" s="85"/>
      <c r="D150" s="87"/>
      <c r="E150" s="87"/>
      <c r="F150" s="87"/>
      <c r="G150" s="87"/>
      <c r="H150" s="87"/>
      <c r="I150" s="87"/>
      <c r="J150" s="87"/>
      <c r="K150" s="87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87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</row>
    <row r="151" spans="1:55" ht="13.5" customHeight="1" x14ac:dyDescent="0.15">
      <c r="A151" s="98"/>
      <c r="B151" s="96"/>
      <c r="C151" s="85"/>
      <c r="D151" s="87"/>
      <c r="E151" s="87"/>
      <c r="F151" s="87"/>
      <c r="G151" s="87"/>
      <c r="H151" s="87"/>
      <c r="I151" s="87"/>
      <c r="J151" s="87"/>
      <c r="K151" s="87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87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</row>
    <row r="152" spans="1:55" ht="13.5" customHeight="1" x14ac:dyDescent="0.15">
      <c r="A152" s="98"/>
      <c r="B152" s="96"/>
      <c r="C152" s="85"/>
      <c r="D152" s="87"/>
      <c r="E152" s="87"/>
      <c r="F152" s="87"/>
      <c r="G152" s="87"/>
      <c r="H152" s="87"/>
      <c r="I152" s="87"/>
      <c r="J152" s="87"/>
      <c r="K152" s="87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87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</row>
    <row r="153" spans="1:55" ht="13.5" customHeight="1" x14ac:dyDescent="0.15">
      <c r="A153" s="98"/>
      <c r="B153" s="96"/>
      <c r="C153" s="85"/>
      <c r="D153" s="87"/>
      <c r="E153" s="87"/>
      <c r="F153" s="87"/>
      <c r="G153" s="87"/>
      <c r="H153" s="87"/>
      <c r="I153" s="87"/>
      <c r="J153" s="87"/>
      <c r="K153" s="87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87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</row>
    <row r="154" spans="1:55" ht="13.5" customHeight="1" x14ac:dyDescent="0.15">
      <c r="A154" s="98"/>
      <c r="B154" s="96"/>
      <c r="C154" s="85"/>
      <c r="D154" s="87"/>
      <c r="E154" s="87"/>
      <c r="F154" s="87"/>
      <c r="G154" s="87"/>
      <c r="H154" s="87"/>
      <c r="I154" s="87"/>
      <c r="J154" s="87"/>
      <c r="K154" s="87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87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</row>
    <row r="155" spans="1:55" ht="13.5" customHeight="1" x14ac:dyDescent="0.15">
      <c r="A155" s="98"/>
      <c r="B155" s="96"/>
      <c r="C155" s="85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87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</row>
    <row r="156" spans="1:55" ht="13.5" customHeight="1" x14ac:dyDescent="0.15">
      <c r="A156" s="98"/>
      <c r="B156" s="96"/>
      <c r="C156" s="85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87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</row>
    <row r="157" spans="1:55" ht="13.5" customHeight="1" x14ac:dyDescent="0.15">
      <c r="A157" s="98"/>
      <c r="B157" s="96"/>
      <c r="C157" s="85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87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</row>
    <row r="158" spans="1:55" ht="13.5" customHeight="1" x14ac:dyDescent="0.15">
      <c r="A158" s="98"/>
      <c r="B158" s="96"/>
      <c r="C158" s="85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87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</row>
    <row r="159" spans="1:55" ht="13.5" customHeight="1" x14ac:dyDescent="0.15">
      <c r="A159" s="98"/>
      <c r="B159" s="96"/>
      <c r="C159" s="85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87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</row>
    <row r="160" spans="1:55" ht="13.5" customHeight="1" x14ac:dyDescent="0.15">
      <c r="A160" s="98"/>
      <c r="B160" s="96"/>
      <c r="C160" s="85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87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</row>
    <row r="161" spans="1:55" ht="13.5" customHeight="1" x14ac:dyDescent="0.15">
      <c r="A161" s="98"/>
      <c r="B161" s="96"/>
      <c r="C161" s="85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87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</row>
    <row r="162" spans="1:55" ht="13.5" customHeight="1" x14ac:dyDescent="0.15">
      <c r="A162" s="98"/>
      <c r="B162" s="96"/>
      <c r="C162" s="85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87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</row>
    <row r="163" spans="1:55" ht="13.5" customHeight="1" x14ac:dyDescent="0.15">
      <c r="A163" s="98"/>
      <c r="B163" s="96"/>
      <c r="C163" s="85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87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</row>
    <row r="164" spans="1:55" ht="13.5" customHeight="1" x14ac:dyDescent="0.15">
      <c r="A164" s="98"/>
      <c r="B164" s="96"/>
      <c r="C164" s="85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87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</row>
    <row r="165" spans="1:55" ht="13.5" customHeight="1" x14ac:dyDescent="0.15">
      <c r="A165" s="98"/>
      <c r="B165" s="96"/>
      <c r="C165" s="85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87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</row>
    <row r="166" spans="1:55" ht="13.5" customHeight="1" x14ac:dyDescent="0.15">
      <c r="A166" s="98"/>
      <c r="B166" s="96"/>
      <c r="C166" s="85"/>
      <c r="D166" s="87"/>
      <c r="E166" s="87"/>
      <c r="F166" s="87"/>
      <c r="G166" s="87"/>
      <c r="H166" s="87"/>
      <c r="I166" s="87"/>
      <c r="J166" s="87"/>
      <c r="K166" s="87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87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</row>
    <row r="167" spans="1:55" ht="13.5" customHeight="1" x14ac:dyDescent="0.15">
      <c r="A167" s="98"/>
      <c r="B167" s="96"/>
      <c r="C167" s="85"/>
      <c r="D167" s="87"/>
      <c r="E167" s="87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87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</row>
    <row r="168" spans="1:55" ht="13.5" customHeight="1" x14ac:dyDescent="0.15">
      <c r="A168" s="98"/>
      <c r="B168" s="96"/>
      <c r="C168" s="85"/>
      <c r="D168" s="87"/>
      <c r="E168" s="87"/>
      <c r="F168" s="87"/>
      <c r="G168" s="87"/>
      <c r="H168" s="87"/>
      <c r="I168" s="87"/>
      <c r="J168" s="87"/>
      <c r="K168" s="87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87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</row>
    <row r="169" spans="1:55" ht="13.5" customHeight="1" x14ac:dyDescent="0.15">
      <c r="A169" s="98"/>
      <c r="B169" s="96"/>
      <c r="C169" s="85"/>
      <c r="D169" s="87"/>
      <c r="E169" s="87"/>
      <c r="F169" s="87"/>
      <c r="G169" s="87"/>
      <c r="H169" s="87"/>
      <c r="I169" s="87"/>
      <c r="J169" s="87"/>
      <c r="K169" s="87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87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</row>
    <row r="170" spans="1:55" ht="13.5" customHeight="1" x14ac:dyDescent="0.15">
      <c r="A170" s="98"/>
      <c r="B170" s="96"/>
      <c r="C170" s="85"/>
      <c r="D170" s="87"/>
      <c r="E170" s="87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87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</row>
    <row r="171" spans="1:55" ht="13.5" customHeight="1" x14ac:dyDescent="0.15">
      <c r="A171" s="98"/>
      <c r="B171" s="96"/>
      <c r="C171" s="85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</row>
    <row r="172" spans="1:55" ht="13.5" customHeight="1" x14ac:dyDescent="0.15">
      <c r="A172" s="98"/>
      <c r="B172" s="96"/>
      <c r="C172" s="85"/>
      <c r="D172" s="87"/>
      <c r="E172" s="87"/>
      <c r="F172" s="87"/>
      <c r="G172" s="87"/>
      <c r="H172" s="87"/>
      <c r="I172" s="87"/>
      <c r="J172" s="87"/>
      <c r="K172" s="87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87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</row>
    <row r="173" spans="1:55" ht="13.5" customHeight="1" x14ac:dyDescent="0.15">
      <c r="A173" s="98"/>
      <c r="B173" s="96"/>
      <c r="C173" s="85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87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</row>
    <row r="174" spans="1:55" ht="13.5" customHeight="1" x14ac:dyDescent="0.15">
      <c r="A174" s="98"/>
      <c r="B174" s="96"/>
      <c r="C174" s="85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</row>
    <row r="175" spans="1:55" ht="13.5" customHeight="1" x14ac:dyDescent="0.15">
      <c r="A175" s="98"/>
      <c r="B175" s="96"/>
      <c r="C175" s="85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</row>
    <row r="176" spans="1:55" ht="13.5" customHeight="1" x14ac:dyDescent="0.15">
      <c r="A176" s="98"/>
      <c r="B176" s="96"/>
      <c r="C176" s="85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</row>
    <row r="177" spans="1:55" ht="13.5" customHeight="1" x14ac:dyDescent="0.15">
      <c r="A177" s="98"/>
      <c r="B177" s="96"/>
      <c r="C177" s="85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</row>
    <row r="178" spans="1:55" ht="13.5" customHeight="1" x14ac:dyDescent="0.15">
      <c r="A178" s="98"/>
      <c r="B178" s="96"/>
      <c r="C178" s="85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</row>
    <row r="179" spans="1:55" ht="13.5" customHeight="1" x14ac:dyDescent="0.15">
      <c r="A179" s="98"/>
      <c r="B179" s="96"/>
      <c r="C179" s="85"/>
      <c r="D179" s="87"/>
      <c r="E179" s="87"/>
      <c r="F179" s="87"/>
      <c r="G179" s="87"/>
      <c r="H179" s="87"/>
      <c r="I179" s="87"/>
      <c r="J179" s="87"/>
      <c r="K179" s="87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</row>
    <row r="180" spans="1:55" ht="13.5" customHeight="1" x14ac:dyDescent="0.15">
      <c r="A180" s="98"/>
      <c r="B180" s="96"/>
      <c r="C180" s="85"/>
      <c r="D180" s="87"/>
      <c r="E180" s="87"/>
      <c r="F180" s="87"/>
      <c r="G180" s="87"/>
      <c r="H180" s="87"/>
      <c r="I180" s="87"/>
      <c r="J180" s="87"/>
      <c r="K180" s="87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</row>
    <row r="181" spans="1:55" ht="13.5" customHeight="1" x14ac:dyDescent="0.15">
      <c r="A181" s="98"/>
      <c r="B181" s="96"/>
      <c r="C181" s="85"/>
      <c r="D181" s="87"/>
      <c r="E181" s="87"/>
      <c r="F181" s="87"/>
      <c r="G181" s="87"/>
      <c r="H181" s="87"/>
      <c r="I181" s="87"/>
      <c r="J181" s="87"/>
      <c r="K181" s="87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</row>
    <row r="182" spans="1:55" ht="13.5" customHeight="1" x14ac:dyDescent="0.15">
      <c r="A182" s="98"/>
      <c r="B182" s="96"/>
      <c r="C182" s="85"/>
      <c r="D182" s="87"/>
      <c r="E182" s="87"/>
      <c r="F182" s="87"/>
      <c r="G182" s="87"/>
      <c r="H182" s="87"/>
      <c r="I182" s="87"/>
      <c r="J182" s="87"/>
      <c r="K182" s="87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</row>
    <row r="183" spans="1:55" ht="13.5" customHeight="1" x14ac:dyDescent="0.15">
      <c r="A183" s="98"/>
      <c r="B183" s="96"/>
      <c r="C183" s="85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</row>
    <row r="184" spans="1:55" ht="13.5" customHeight="1" x14ac:dyDescent="0.15">
      <c r="A184" s="98"/>
      <c r="B184" s="96"/>
      <c r="C184" s="85"/>
      <c r="D184" s="87"/>
      <c r="E184" s="87"/>
      <c r="F184" s="87"/>
      <c r="G184" s="87"/>
      <c r="H184" s="87"/>
      <c r="I184" s="87"/>
      <c r="J184" s="87"/>
      <c r="K184" s="87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87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</row>
    <row r="185" spans="1:55" ht="13.5" customHeight="1" x14ac:dyDescent="0.15">
      <c r="A185" s="98"/>
      <c r="B185" s="96"/>
      <c r="C185" s="85"/>
      <c r="D185" s="87"/>
      <c r="E185" s="87"/>
      <c r="F185" s="87"/>
      <c r="G185" s="87"/>
      <c r="H185" s="87"/>
      <c r="I185" s="87"/>
      <c r="J185" s="87"/>
      <c r="K185" s="87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87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</row>
    <row r="186" spans="1:55" ht="13.5" customHeight="1" x14ac:dyDescent="0.15">
      <c r="A186" s="98"/>
      <c r="B186" s="96"/>
      <c r="C186" s="85"/>
      <c r="D186" s="87"/>
      <c r="E186" s="87"/>
      <c r="F186" s="87"/>
      <c r="G186" s="87"/>
      <c r="H186" s="87"/>
      <c r="I186" s="87"/>
      <c r="J186" s="87"/>
      <c r="K186" s="87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87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</row>
    <row r="187" spans="1:55" ht="13.5" customHeight="1" x14ac:dyDescent="0.15">
      <c r="A187" s="98"/>
      <c r="B187" s="96"/>
      <c r="C187" s="85"/>
      <c r="D187" s="87"/>
      <c r="E187" s="87"/>
      <c r="F187" s="87"/>
      <c r="G187" s="87"/>
      <c r="H187" s="87"/>
      <c r="I187" s="87"/>
      <c r="J187" s="87"/>
      <c r="K187" s="87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87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</row>
    <row r="188" spans="1:55" ht="13.5" customHeight="1" x14ac:dyDescent="0.15">
      <c r="A188" s="98"/>
      <c r="B188" s="96"/>
      <c r="C188" s="85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87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</row>
    <row r="189" spans="1:55" ht="13.5" customHeight="1" x14ac:dyDescent="0.15">
      <c r="A189" s="98"/>
      <c r="B189" s="96"/>
      <c r="C189" s="85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87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</row>
    <row r="190" spans="1:55" ht="13.5" customHeight="1" x14ac:dyDescent="0.15">
      <c r="A190" s="98"/>
      <c r="B190" s="96"/>
      <c r="C190" s="85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87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</row>
    <row r="191" spans="1:55" ht="13.5" customHeight="1" x14ac:dyDescent="0.15">
      <c r="A191" s="98"/>
      <c r="B191" s="96"/>
      <c r="C191" s="85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87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</row>
    <row r="192" spans="1:55" ht="13.5" customHeight="1" x14ac:dyDescent="0.15">
      <c r="A192" s="98"/>
      <c r="B192" s="96"/>
      <c r="C192" s="85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87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</row>
    <row r="193" spans="1:55" ht="13.5" customHeight="1" x14ac:dyDescent="0.15">
      <c r="A193" s="98"/>
      <c r="B193" s="96"/>
      <c r="C193" s="85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87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</row>
    <row r="194" spans="1:55" ht="13.5" customHeight="1" x14ac:dyDescent="0.15">
      <c r="A194" s="98"/>
      <c r="B194" s="96"/>
      <c r="C194" s="85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</row>
    <row r="195" spans="1:55" ht="13.5" customHeight="1" x14ac:dyDescent="0.15">
      <c r="A195" s="98"/>
      <c r="B195" s="96"/>
      <c r="C195" s="85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87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</row>
    <row r="196" spans="1:55" ht="13.5" customHeight="1" x14ac:dyDescent="0.15">
      <c r="A196" s="98"/>
      <c r="B196" s="96"/>
      <c r="C196" s="85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87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</row>
    <row r="197" spans="1:55" ht="13.5" customHeight="1" x14ac:dyDescent="0.15">
      <c r="A197" s="98"/>
      <c r="B197" s="96"/>
      <c r="C197" s="85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87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</row>
    <row r="198" spans="1:55" ht="13.5" customHeight="1" x14ac:dyDescent="0.15">
      <c r="A198" s="98"/>
      <c r="B198" s="96"/>
      <c r="C198" s="85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87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</row>
    <row r="199" spans="1:55" ht="13.5" customHeight="1" x14ac:dyDescent="0.15">
      <c r="A199" s="98"/>
      <c r="B199" s="96"/>
      <c r="C199" s="85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87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</row>
    <row r="200" spans="1:55" ht="13.5" customHeight="1" x14ac:dyDescent="0.15">
      <c r="A200" s="98"/>
      <c r="B200" s="96"/>
      <c r="C200" s="85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87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</row>
    <row r="201" spans="1:55" ht="13.5" customHeight="1" x14ac:dyDescent="0.15">
      <c r="A201" s="98"/>
      <c r="B201" s="96"/>
      <c r="C201" s="85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87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</row>
    <row r="202" spans="1:55" ht="13.5" customHeight="1" x14ac:dyDescent="0.15">
      <c r="A202" s="98"/>
      <c r="B202" s="96"/>
      <c r="C202" s="85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87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</row>
    <row r="203" spans="1:55" ht="13.5" customHeight="1" x14ac:dyDescent="0.15">
      <c r="A203" s="98"/>
      <c r="B203" s="96"/>
      <c r="C203" s="85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87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</row>
    <row r="204" spans="1:55" ht="13.5" customHeight="1" x14ac:dyDescent="0.15">
      <c r="A204" s="98"/>
      <c r="B204" s="96"/>
      <c r="C204" s="85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87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</row>
    <row r="205" spans="1:55" ht="13.5" customHeight="1" x14ac:dyDescent="0.15">
      <c r="A205" s="98"/>
      <c r="B205" s="96"/>
      <c r="C205" s="85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87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</row>
    <row r="206" spans="1:55" ht="13.5" customHeight="1" x14ac:dyDescent="0.15">
      <c r="A206" s="98"/>
      <c r="B206" s="96"/>
      <c r="C206" s="85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87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</row>
    <row r="207" spans="1:55" ht="13.5" customHeight="1" x14ac:dyDescent="0.15">
      <c r="A207" s="98"/>
      <c r="B207" s="96"/>
      <c r="C207" s="85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87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</row>
  </sheetData>
  <sortState xmlns:xlrd2="http://schemas.microsoft.com/office/spreadsheetml/2017/richdata2" ref="A8:BC36">
    <sortCondition ref="A8:A36"/>
    <sortCondition ref="B8:B36"/>
    <sortCondition ref="C8:C36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&amp;Lし尿処理の状況（令和4年度実績）</oddHeader>
  </headerFooter>
  <colBreaks count="3" manualBreakCount="3">
    <brk id="13" min="1" max="35" man="1"/>
    <brk id="31" min="1" max="35" man="1"/>
    <brk id="45" min="1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5" x14ac:dyDescent="0.15"/>
  <cols>
    <col min="1" max="1" width="4.75" style="3" customWidth="1"/>
    <col min="2" max="2" width="8.125" style="3" customWidth="1"/>
    <col min="3" max="3" width="19.12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8" width="14.5" style="3" hidden="1" customWidth="1"/>
    <col min="29" max="29" width="3" style="3" hidden="1" customWidth="1"/>
    <col min="30" max="30" width="10.875" style="3" hidden="1" customWidth="1"/>
    <col min="31" max="31" width="8.875" style="3" hidden="1" customWidth="1"/>
    <col min="32" max="32" width="8.875" style="2" hidden="1" customWidth="1"/>
    <col min="33" max="33" width="5" style="2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 x14ac:dyDescent="0.2"/>
    <row r="2" spans="1:36" ht="19.5" customHeight="1" thickBot="1" x14ac:dyDescent="0.2">
      <c r="A2" s="42"/>
      <c r="B2" s="10" t="s">
        <v>63</v>
      </c>
      <c r="C2" s="105"/>
      <c r="D2" s="11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49" t="str">
        <f>IF(AA2=0,"",VLOOKUP(C2,水洗化人口等!B7:C207,2,FALSE))</f>
        <v/>
      </c>
      <c r="AC2" s="2"/>
      <c r="AD2" s="1">
        <f>IF(AA2=0,1,IF(ISERROR(AB2),1,0))</f>
        <v>1</v>
      </c>
      <c r="AF2" s="48" t="s">
        <v>246</v>
      </c>
      <c r="AG2" s="49">
        <f>IF(AA2=0,0,VLOOKUP(C2,AF5:AG251,2,FALSE))</f>
        <v>0</v>
      </c>
    </row>
    <row r="3" spans="1:36" x14ac:dyDescent="0.15">
      <c r="AD3" s="1"/>
    </row>
    <row r="4" spans="1:36" x14ac:dyDescent="0.15">
      <c r="B4" s="12"/>
      <c r="C4" s="13"/>
      <c r="AA4" s="41"/>
      <c r="AB4" s="41"/>
      <c r="AC4" s="41"/>
      <c r="AD4" s="41"/>
    </row>
    <row r="5" spans="1:36" ht="14.25" thickBot="1" x14ac:dyDescent="0.2">
      <c r="J5" s="14"/>
      <c r="AF5" s="2">
        <f>+水洗化人口等!B5</f>
        <v>0</v>
      </c>
      <c r="AG5" s="2">
        <v>5</v>
      </c>
    </row>
    <row r="6" spans="1:36" ht="27.75" thickBot="1" x14ac:dyDescent="0.2">
      <c r="F6" s="172" t="s">
        <v>65</v>
      </c>
      <c r="G6" s="173"/>
      <c r="H6" s="35" t="s">
        <v>66</v>
      </c>
      <c r="I6" s="35" t="s">
        <v>67</v>
      </c>
      <c r="J6" s="35" t="s">
        <v>68</v>
      </c>
      <c r="K6" s="4" t="s">
        <v>69</v>
      </c>
      <c r="L6" s="15" t="s">
        <v>70</v>
      </c>
      <c r="M6" s="36" t="s">
        <v>71</v>
      </c>
      <c r="AF6" s="2">
        <f>+水洗化人口等!B6</f>
        <v>0</v>
      </c>
      <c r="AG6" s="2">
        <v>6</v>
      </c>
      <c r="AI6" s="40" t="s">
        <v>72</v>
      </c>
      <c r="AJ6" s="2" t="s">
        <v>53</v>
      </c>
    </row>
    <row r="7" spans="1:36" ht="16.5" customHeight="1" x14ac:dyDescent="0.15">
      <c r="B7" s="174" t="s">
        <v>73</v>
      </c>
      <c r="C7" s="5" t="s">
        <v>74</v>
      </c>
      <c r="D7" s="16">
        <f ca="1">AD7</f>
        <v>0</v>
      </c>
      <c r="F7" s="179" t="s">
        <v>75</v>
      </c>
      <c r="G7" s="6" t="s">
        <v>57</v>
      </c>
      <c r="H7" s="17">
        <f ca="1">AD15</f>
        <v>0</v>
      </c>
      <c r="I7" s="17">
        <f t="shared" ref="I7:I12" ca="1" si="0">AD25</f>
        <v>0</v>
      </c>
      <c r="J7" s="17">
        <f t="shared" ref="J7:J12" ca="1" si="1">SUM(H7:I7)</f>
        <v>0</v>
      </c>
      <c r="K7" s="18">
        <f t="shared" ref="K7:K12" ca="1" si="2">IF(J$13&gt;0,J7/J$13,0)</f>
        <v>0</v>
      </c>
      <c r="L7" s="19">
        <f ca="1">AD35</f>
        <v>0</v>
      </c>
      <c r="M7" s="20">
        <f ca="1">AD38</f>
        <v>0</v>
      </c>
      <c r="AA7" s="3" t="s">
        <v>74</v>
      </c>
      <c r="AB7" s="3" t="s">
        <v>76</v>
      </c>
      <c r="AC7" s="3" t="s">
        <v>77</v>
      </c>
      <c r="AD7" s="2">
        <f t="shared" ref="AD7:AD10" ca="1" si="3">IF(AD$2=0,INDIRECT(AB7&amp;"!"&amp;AC7&amp;$AG$2),0)</f>
        <v>0</v>
      </c>
      <c r="AF7" s="2" t="str">
        <f>+水洗化人口等!B7</f>
        <v>24000</v>
      </c>
      <c r="AG7" s="2">
        <v>7</v>
      </c>
      <c r="AI7" s="40" t="s">
        <v>78</v>
      </c>
      <c r="AJ7" s="2" t="s">
        <v>52</v>
      </c>
    </row>
    <row r="8" spans="1:36" ht="16.5" customHeight="1" x14ac:dyDescent="0.15">
      <c r="B8" s="175"/>
      <c r="C8" s="6" t="s">
        <v>56</v>
      </c>
      <c r="D8" s="21">
        <f ca="1">AD8</f>
        <v>0</v>
      </c>
      <c r="F8" s="180"/>
      <c r="G8" s="6" t="s">
        <v>58</v>
      </c>
      <c r="H8" s="17">
        <f t="shared" ref="H8:H12" ca="1" si="4">AD16</f>
        <v>0</v>
      </c>
      <c r="I8" s="17">
        <f t="shared" ca="1" si="0"/>
        <v>0</v>
      </c>
      <c r="J8" s="17">
        <f t="shared" ca="1" si="1"/>
        <v>0</v>
      </c>
      <c r="K8" s="18">
        <f t="shared" ca="1" si="2"/>
        <v>0</v>
      </c>
      <c r="L8" s="19">
        <f ca="1">AD36</f>
        <v>0</v>
      </c>
      <c r="M8" s="20">
        <f ca="1">AD39</f>
        <v>0</v>
      </c>
      <c r="AA8" s="3" t="s">
        <v>56</v>
      </c>
      <c r="AB8" s="3" t="s">
        <v>76</v>
      </c>
      <c r="AC8" s="3" t="s">
        <v>79</v>
      </c>
      <c r="AD8" s="2">
        <f t="shared" ca="1" si="3"/>
        <v>0</v>
      </c>
      <c r="AF8" s="2" t="str">
        <f>+水洗化人口等!B8</f>
        <v>24201</v>
      </c>
      <c r="AG8" s="2">
        <v>8</v>
      </c>
      <c r="AI8" s="40" t="s">
        <v>80</v>
      </c>
      <c r="AJ8" s="2" t="s">
        <v>51</v>
      </c>
    </row>
    <row r="9" spans="1:36" ht="16.5" customHeight="1" x14ac:dyDescent="0.15">
      <c r="B9" s="176"/>
      <c r="C9" s="7" t="s">
        <v>81</v>
      </c>
      <c r="D9" s="22">
        <f ca="1">SUM(D7:D8)</f>
        <v>0</v>
      </c>
      <c r="F9" s="180"/>
      <c r="G9" s="6" t="s">
        <v>1</v>
      </c>
      <c r="H9" s="17">
        <f t="shared" ca="1" si="4"/>
        <v>0</v>
      </c>
      <c r="I9" s="17">
        <f t="shared" ca="1" si="0"/>
        <v>0</v>
      </c>
      <c r="J9" s="17">
        <f t="shared" ca="1" si="1"/>
        <v>0</v>
      </c>
      <c r="K9" s="18">
        <f t="shared" ca="1" si="2"/>
        <v>0</v>
      </c>
      <c r="L9" s="19">
        <f ca="1">AD37</f>
        <v>0</v>
      </c>
      <c r="M9" s="20">
        <f ca="1">AD40</f>
        <v>0</v>
      </c>
      <c r="AA9" s="3" t="s">
        <v>82</v>
      </c>
      <c r="AB9" s="3" t="s">
        <v>76</v>
      </c>
      <c r="AC9" s="3" t="s">
        <v>83</v>
      </c>
      <c r="AD9" s="2">
        <f t="shared" ca="1" si="3"/>
        <v>0</v>
      </c>
      <c r="AF9" s="2" t="str">
        <f>+水洗化人口等!B9</f>
        <v>24202</v>
      </c>
      <c r="AG9" s="2">
        <v>9</v>
      </c>
      <c r="AI9" s="40" t="s">
        <v>84</v>
      </c>
      <c r="AJ9" s="2" t="s">
        <v>50</v>
      </c>
    </row>
    <row r="10" spans="1:36" ht="16.5" customHeight="1" x14ac:dyDescent="0.15">
      <c r="B10" s="177" t="s">
        <v>85</v>
      </c>
      <c r="C10" s="103" t="s">
        <v>82</v>
      </c>
      <c r="D10" s="21">
        <f ca="1">AD9</f>
        <v>0</v>
      </c>
      <c r="F10" s="180"/>
      <c r="G10" s="6" t="s">
        <v>60</v>
      </c>
      <c r="H10" s="17">
        <f t="shared" ca="1" si="4"/>
        <v>0</v>
      </c>
      <c r="I10" s="17">
        <f t="shared" ca="1" si="0"/>
        <v>0</v>
      </c>
      <c r="J10" s="17">
        <f t="shared" ca="1" si="1"/>
        <v>0</v>
      </c>
      <c r="K10" s="18">
        <f t="shared" ca="1" si="2"/>
        <v>0</v>
      </c>
      <c r="L10" s="23" t="s">
        <v>86</v>
      </c>
      <c r="M10" s="24" t="s">
        <v>86</v>
      </c>
      <c r="AA10" s="3" t="s">
        <v>87</v>
      </c>
      <c r="AB10" s="3" t="s">
        <v>251</v>
      </c>
      <c r="AC10" s="3" t="s">
        <v>88</v>
      </c>
      <c r="AD10" s="2">
        <f t="shared" ca="1" si="3"/>
        <v>0</v>
      </c>
      <c r="AF10" s="2" t="str">
        <f>+水洗化人口等!B10</f>
        <v>24203</v>
      </c>
      <c r="AG10" s="2">
        <v>10</v>
      </c>
      <c r="AI10" s="40" t="s">
        <v>89</v>
      </c>
      <c r="AJ10" s="2" t="s">
        <v>49</v>
      </c>
    </row>
    <row r="11" spans="1:36" ht="16.5" customHeight="1" x14ac:dyDescent="0.15">
      <c r="B11" s="178"/>
      <c r="C11" s="7" t="s">
        <v>87</v>
      </c>
      <c r="D11" s="21">
        <f ca="1">AD10</f>
        <v>0</v>
      </c>
      <c r="F11" s="180"/>
      <c r="G11" s="6" t="s">
        <v>61</v>
      </c>
      <c r="H11" s="17">
        <f t="shared" ca="1" si="4"/>
        <v>0</v>
      </c>
      <c r="I11" s="17">
        <f t="shared" ca="1" si="0"/>
        <v>0</v>
      </c>
      <c r="J11" s="17">
        <f t="shared" ca="1" si="1"/>
        <v>0</v>
      </c>
      <c r="K11" s="18">
        <f t="shared" ca="1" si="2"/>
        <v>0</v>
      </c>
      <c r="L11" s="23" t="s">
        <v>86</v>
      </c>
      <c r="M11" s="24" t="s">
        <v>86</v>
      </c>
      <c r="AA11" s="3" t="s">
        <v>250</v>
      </c>
      <c r="AB11" s="3" t="s">
        <v>251</v>
      </c>
      <c r="AC11" s="3" t="s">
        <v>252</v>
      </c>
      <c r="AD11" s="2">
        <f t="shared" ref="AD11:AD17" ca="1" si="5">IF(AD$2=0,INDIRECT(AB11&amp;"!"&amp;AC11&amp;$AG$2),0)</f>
        <v>0</v>
      </c>
      <c r="AF11" s="2" t="str">
        <f>+水洗化人口等!B11</f>
        <v>24204</v>
      </c>
      <c r="AG11" s="2">
        <v>11</v>
      </c>
      <c r="AI11" s="40" t="s">
        <v>91</v>
      </c>
      <c r="AJ11" s="2" t="s">
        <v>48</v>
      </c>
    </row>
    <row r="12" spans="1:36" ht="16.5" customHeight="1" x14ac:dyDescent="0.15">
      <c r="B12" s="178"/>
      <c r="C12" s="7" t="s">
        <v>250</v>
      </c>
      <c r="D12" s="21">
        <f ca="1">AD11</f>
        <v>0</v>
      </c>
      <c r="F12" s="180"/>
      <c r="G12" s="6" t="s">
        <v>62</v>
      </c>
      <c r="H12" s="17">
        <f t="shared" ca="1" si="4"/>
        <v>0</v>
      </c>
      <c r="I12" s="17">
        <f t="shared" ca="1" si="0"/>
        <v>0</v>
      </c>
      <c r="J12" s="17">
        <f t="shared" ca="1" si="1"/>
        <v>0</v>
      </c>
      <c r="K12" s="18">
        <f t="shared" ca="1" si="2"/>
        <v>0</v>
      </c>
      <c r="L12" s="23" t="s">
        <v>86</v>
      </c>
      <c r="M12" s="24" t="s">
        <v>86</v>
      </c>
      <c r="AA12" s="3" t="s">
        <v>90</v>
      </c>
      <c r="AB12" s="3" t="s">
        <v>76</v>
      </c>
      <c r="AC12" s="3" t="s">
        <v>93</v>
      </c>
      <c r="AD12" s="2">
        <f t="shared" ca="1" si="5"/>
        <v>0</v>
      </c>
      <c r="AF12" s="2" t="str">
        <f>+水洗化人口等!B12</f>
        <v>24205</v>
      </c>
      <c r="AG12" s="2">
        <v>12</v>
      </c>
      <c r="AI12" s="40" t="s">
        <v>94</v>
      </c>
      <c r="AJ12" s="2" t="s">
        <v>47</v>
      </c>
    </row>
    <row r="13" spans="1:36" ht="16.5" customHeight="1" x14ac:dyDescent="0.15">
      <c r="B13" s="178"/>
      <c r="C13" s="7" t="s">
        <v>90</v>
      </c>
      <c r="D13" s="21">
        <f ca="1">AD12</f>
        <v>0</v>
      </c>
      <c r="F13" s="181"/>
      <c r="G13" s="6" t="s">
        <v>81</v>
      </c>
      <c r="H13" s="17">
        <f ca="1">SUM(H7:H12)</f>
        <v>0</v>
      </c>
      <c r="I13" s="17">
        <f ca="1">SUM(I7:I12)</f>
        <v>0</v>
      </c>
      <c r="J13" s="17">
        <f ca="1">SUM(J7:J12)</f>
        <v>0</v>
      </c>
      <c r="K13" s="18">
        <v>1</v>
      </c>
      <c r="L13" s="23" t="s">
        <v>86</v>
      </c>
      <c r="M13" s="24" t="s">
        <v>86</v>
      </c>
      <c r="AA13" s="3" t="s">
        <v>92</v>
      </c>
      <c r="AB13" s="3" t="s">
        <v>76</v>
      </c>
      <c r="AC13" s="3" t="s">
        <v>95</v>
      </c>
      <c r="AD13" s="2">
        <f t="shared" ca="1" si="5"/>
        <v>0</v>
      </c>
      <c r="AF13" s="2" t="str">
        <f>+水洗化人口等!B13</f>
        <v>24207</v>
      </c>
      <c r="AG13" s="2">
        <v>13</v>
      </c>
      <c r="AI13" s="40" t="s">
        <v>96</v>
      </c>
      <c r="AJ13" s="2" t="s">
        <v>46</v>
      </c>
    </row>
    <row r="14" spans="1:36" ht="16.5" customHeight="1" x14ac:dyDescent="0.15">
      <c r="B14" s="104"/>
      <c r="C14" s="7" t="s">
        <v>81</v>
      </c>
      <c r="D14" s="22">
        <f ca="1">SUM(D10:D13)</f>
        <v>0</v>
      </c>
      <c r="F14" s="160" t="s">
        <v>98</v>
      </c>
      <c r="G14" s="161"/>
      <c r="H14" s="17">
        <f ca="1">AD21</f>
        <v>0</v>
      </c>
      <c r="I14" s="17">
        <f ca="1">AD31</f>
        <v>0</v>
      </c>
      <c r="J14" s="17">
        <f ca="1">SUM(H14:I14)</f>
        <v>0</v>
      </c>
      <c r="K14" s="26" t="s">
        <v>86</v>
      </c>
      <c r="L14" s="23" t="s">
        <v>86</v>
      </c>
      <c r="M14" s="24" t="s">
        <v>86</v>
      </c>
      <c r="AA14" s="3" t="s">
        <v>55</v>
      </c>
      <c r="AB14" s="3" t="s">
        <v>76</v>
      </c>
      <c r="AC14" s="3" t="s">
        <v>254</v>
      </c>
      <c r="AD14" s="2">
        <f t="shared" ca="1" si="5"/>
        <v>0</v>
      </c>
      <c r="AF14" s="2" t="str">
        <f>+水洗化人口等!B14</f>
        <v>24208</v>
      </c>
      <c r="AG14" s="2">
        <v>14</v>
      </c>
      <c r="AI14" s="40" t="s">
        <v>100</v>
      </c>
      <c r="AJ14" s="2" t="s">
        <v>45</v>
      </c>
    </row>
    <row r="15" spans="1:36" ht="16.5" customHeight="1" thickBot="1" x14ac:dyDescent="0.2">
      <c r="B15" s="162" t="s">
        <v>97</v>
      </c>
      <c r="C15" s="163"/>
      <c r="D15" s="25">
        <f ca="1">SUM(D9,D14)</f>
        <v>0</v>
      </c>
      <c r="F15" s="162" t="s">
        <v>54</v>
      </c>
      <c r="G15" s="163"/>
      <c r="H15" s="27">
        <f ca="1">SUM(H13:H14)</f>
        <v>0</v>
      </c>
      <c r="I15" s="27">
        <f ca="1">SUM(I13:I14)</f>
        <v>0</v>
      </c>
      <c r="J15" s="27">
        <f ca="1">SUM(J13:J14)</f>
        <v>0</v>
      </c>
      <c r="K15" s="28" t="s">
        <v>86</v>
      </c>
      <c r="L15" s="29">
        <f ca="1">SUM(L7:L9)</f>
        <v>0</v>
      </c>
      <c r="M15" s="30">
        <f ca="1">SUM(M7:M9)</f>
        <v>0</v>
      </c>
      <c r="AA15" s="3" t="s">
        <v>57</v>
      </c>
      <c r="AB15" s="3" t="s">
        <v>99</v>
      </c>
      <c r="AC15" s="3" t="s">
        <v>93</v>
      </c>
      <c r="AD15" s="2">
        <f t="shared" ca="1" si="5"/>
        <v>0</v>
      </c>
      <c r="AF15" s="2" t="str">
        <f>+水洗化人口等!B15</f>
        <v>24209</v>
      </c>
      <c r="AG15" s="2">
        <v>15</v>
      </c>
      <c r="AI15" s="40" t="s">
        <v>102</v>
      </c>
      <c r="AJ15" s="2" t="s">
        <v>44</v>
      </c>
    </row>
    <row r="16" spans="1:36" ht="16.5" customHeight="1" thickBot="1" x14ac:dyDescent="0.2">
      <c r="B16" s="182" t="s">
        <v>253</v>
      </c>
      <c r="C16" s="183"/>
      <c r="D16" s="21">
        <f ca="1">AD14</f>
        <v>0</v>
      </c>
      <c r="AA16" s="3" t="s">
        <v>58</v>
      </c>
      <c r="AB16" s="3" t="s">
        <v>99</v>
      </c>
      <c r="AC16" s="3" t="s">
        <v>101</v>
      </c>
      <c r="AD16" s="2">
        <f t="shared" ca="1" si="5"/>
        <v>0</v>
      </c>
      <c r="AF16" s="2" t="str">
        <f>+水洗化人口等!B16</f>
        <v>24210</v>
      </c>
      <c r="AG16" s="2">
        <v>16</v>
      </c>
      <c r="AI16" s="40" t="s">
        <v>104</v>
      </c>
      <c r="AJ16" s="2" t="s">
        <v>43</v>
      </c>
    </row>
    <row r="17" spans="2:36" ht="16.5" customHeight="1" thickBot="1" x14ac:dyDescent="0.2">
      <c r="B17" s="184" t="s">
        <v>103</v>
      </c>
      <c r="C17" s="184"/>
      <c r="D17" s="184"/>
      <c r="AA17" s="3" t="s">
        <v>1</v>
      </c>
      <c r="AB17" s="3" t="s">
        <v>99</v>
      </c>
      <c r="AC17" s="3" t="s">
        <v>95</v>
      </c>
      <c r="AD17" s="2">
        <f t="shared" ca="1" si="5"/>
        <v>0</v>
      </c>
      <c r="AF17" s="2" t="str">
        <f>+水洗化人口等!B17</f>
        <v>24211</v>
      </c>
      <c r="AG17" s="2">
        <v>17</v>
      </c>
      <c r="AI17" s="40" t="s">
        <v>107</v>
      </c>
      <c r="AJ17" s="2" t="s">
        <v>42</v>
      </c>
    </row>
    <row r="18" spans="2:36" ht="16.5" customHeight="1" thickBot="1" x14ac:dyDescent="0.2">
      <c r="B18" s="102"/>
      <c r="C18" s="31">
        <f ca="1">AD13</f>
        <v>0</v>
      </c>
      <c r="D18" s="3" t="s">
        <v>105</v>
      </c>
      <c r="J18" s="14"/>
      <c r="AA18" s="3" t="s">
        <v>60</v>
      </c>
      <c r="AB18" s="3" t="s">
        <v>99</v>
      </c>
      <c r="AC18" s="3" t="s">
        <v>106</v>
      </c>
      <c r="AD18" s="2">
        <f t="shared" ref="AD18:AD54" ca="1" si="6">IF(AD$2=0,INDIRECT(AB18&amp;"!"&amp;AC18&amp;$AG$2),0)</f>
        <v>0</v>
      </c>
      <c r="AF18" s="2" t="str">
        <f>+水洗化人口等!B18</f>
        <v>24212</v>
      </c>
      <c r="AG18" s="2">
        <v>18</v>
      </c>
      <c r="AI18" s="40" t="s">
        <v>110</v>
      </c>
      <c r="AJ18" s="2" t="s">
        <v>41</v>
      </c>
    </row>
    <row r="19" spans="2:36" ht="30" customHeight="1" x14ac:dyDescent="0.15">
      <c r="F19" s="172" t="s">
        <v>108</v>
      </c>
      <c r="G19" s="173"/>
      <c r="H19" s="35" t="s">
        <v>66</v>
      </c>
      <c r="I19" s="35" t="s">
        <v>67</v>
      </c>
      <c r="J19" s="39" t="s">
        <v>68</v>
      </c>
      <c r="AA19" s="3" t="s">
        <v>61</v>
      </c>
      <c r="AB19" s="3" t="s">
        <v>99</v>
      </c>
      <c r="AC19" s="3" t="s">
        <v>109</v>
      </c>
      <c r="AD19" s="2">
        <f t="shared" ca="1" si="6"/>
        <v>0</v>
      </c>
      <c r="AF19" s="2" t="str">
        <f>+水洗化人口等!B19</f>
        <v>24214</v>
      </c>
      <c r="AG19" s="2">
        <v>19</v>
      </c>
      <c r="AI19" s="40" t="s">
        <v>114</v>
      </c>
      <c r="AJ19" s="2" t="s">
        <v>40</v>
      </c>
    </row>
    <row r="20" spans="2:36" ht="16.5" customHeight="1" x14ac:dyDescent="0.15">
      <c r="C20" s="37" t="s">
        <v>111</v>
      </c>
      <c r="D20" s="9">
        <f ca="1">IF(D$15&gt;0,D14/D$15,0)</f>
        <v>0</v>
      </c>
      <c r="F20" s="160" t="s">
        <v>112</v>
      </c>
      <c r="G20" s="161"/>
      <c r="H20" s="17">
        <f ca="1">AD22</f>
        <v>0</v>
      </c>
      <c r="I20" s="17">
        <f ca="1">AD32</f>
        <v>0</v>
      </c>
      <c r="J20" s="21">
        <f ca="1">SUM(H20:I20)</f>
        <v>0</v>
      </c>
      <c r="AA20" s="3" t="s">
        <v>62</v>
      </c>
      <c r="AB20" s="3" t="s">
        <v>99</v>
      </c>
      <c r="AC20" s="3" t="s">
        <v>113</v>
      </c>
      <c r="AD20" s="2">
        <f t="shared" ca="1" si="6"/>
        <v>0</v>
      </c>
      <c r="AF20" s="2" t="str">
        <f>+水洗化人口等!B20</f>
        <v>24215</v>
      </c>
      <c r="AG20" s="2">
        <v>20</v>
      </c>
      <c r="AI20" s="40" t="s">
        <v>118</v>
      </c>
      <c r="AJ20" s="2" t="s">
        <v>39</v>
      </c>
    </row>
    <row r="21" spans="2:36" ht="16.5" customHeight="1" x14ac:dyDescent="0.15">
      <c r="C21" s="37" t="s">
        <v>115</v>
      </c>
      <c r="D21" s="9">
        <f ca="1">IF(D$15&gt;0,D9/D$15,0)</f>
        <v>0</v>
      </c>
      <c r="F21" s="160" t="s">
        <v>116</v>
      </c>
      <c r="G21" s="161"/>
      <c r="H21" s="17">
        <f ca="1">AD23</f>
        <v>0</v>
      </c>
      <c r="I21" s="17">
        <f ca="1">AD33</f>
        <v>0</v>
      </c>
      <c r="J21" s="21">
        <f ca="1">SUM(H21:I21)</f>
        <v>0</v>
      </c>
      <c r="AA21" s="3" t="s">
        <v>98</v>
      </c>
      <c r="AB21" s="3" t="s">
        <v>99</v>
      </c>
      <c r="AC21" s="3" t="s">
        <v>117</v>
      </c>
      <c r="AD21" s="2">
        <f t="shared" ca="1" si="6"/>
        <v>0</v>
      </c>
      <c r="AF21" s="2" t="str">
        <f>+水洗化人口等!B21</f>
        <v>24216</v>
      </c>
      <c r="AG21" s="2">
        <v>21</v>
      </c>
      <c r="AI21" s="40" t="s">
        <v>122</v>
      </c>
      <c r="AJ21" s="2" t="s">
        <v>38</v>
      </c>
    </row>
    <row r="22" spans="2:36" ht="16.5" customHeight="1" x14ac:dyDescent="0.15">
      <c r="C22" s="38" t="s">
        <v>119</v>
      </c>
      <c r="D22" s="9">
        <f ca="1">IF(D$15&gt;0,D10/D$15,0)</f>
        <v>0</v>
      </c>
      <c r="F22" s="160" t="s">
        <v>120</v>
      </c>
      <c r="G22" s="161"/>
      <c r="H22" s="17">
        <f ca="1">AD24</f>
        <v>0</v>
      </c>
      <c r="I22" s="17">
        <f ca="1">AD34</f>
        <v>0</v>
      </c>
      <c r="J22" s="21">
        <f ca="1">SUM(H22:I22)</f>
        <v>0</v>
      </c>
      <c r="AA22" s="3" t="s">
        <v>112</v>
      </c>
      <c r="AB22" s="3" t="s">
        <v>99</v>
      </c>
      <c r="AC22" s="3" t="s">
        <v>121</v>
      </c>
      <c r="AD22" s="2">
        <f t="shared" ca="1" si="6"/>
        <v>0</v>
      </c>
      <c r="AF22" s="2" t="str">
        <f>+水洗化人口等!B22</f>
        <v>24303</v>
      </c>
      <c r="AG22" s="2">
        <v>22</v>
      </c>
      <c r="AI22" s="40" t="s">
        <v>125</v>
      </c>
      <c r="AJ22" s="2" t="s">
        <v>37</v>
      </c>
    </row>
    <row r="23" spans="2:36" ht="16.5" customHeight="1" thickBot="1" x14ac:dyDescent="0.2">
      <c r="C23" s="37" t="s">
        <v>123</v>
      </c>
      <c r="D23" s="9">
        <f ca="1">IF(D$15&gt;0,D13/D$15,0)</f>
        <v>0</v>
      </c>
      <c r="F23" s="162" t="s">
        <v>54</v>
      </c>
      <c r="G23" s="163"/>
      <c r="H23" s="27">
        <f ca="1">SUM(H20:H22)</f>
        <v>0</v>
      </c>
      <c r="I23" s="27">
        <f ca="1">SUM(I20:I22)</f>
        <v>0</v>
      </c>
      <c r="J23" s="32">
        <f ca="1">SUM(J20:J22)</f>
        <v>0</v>
      </c>
      <c r="AA23" s="3" t="s">
        <v>116</v>
      </c>
      <c r="AB23" s="3" t="s">
        <v>99</v>
      </c>
      <c r="AC23" s="3" t="s">
        <v>124</v>
      </c>
      <c r="AD23" s="2">
        <f t="shared" ca="1" si="6"/>
        <v>0</v>
      </c>
      <c r="AF23" s="2" t="str">
        <f>+水洗化人口等!B23</f>
        <v>24324</v>
      </c>
      <c r="AG23" s="2">
        <v>23</v>
      </c>
      <c r="AI23" s="40" t="s">
        <v>128</v>
      </c>
      <c r="AJ23" s="2" t="s">
        <v>36</v>
      </c>
    </row>
    <row r="24" spans="2:36" ht="16.5" customHeight="1" x14ac:dyDescent="0.15">
      <c r="C24" s="37" t="s">
        <v>126</v>
      </c>
      <c r="D24" s="9">
        <f ca="1">IF(D$15&gt;0,C18/D$15,0)</f>
        <v>0</v>
      </c>
      <c r="F24" s="8"/>
      <c r="J24" s="33"/>
      <c r="AA24" s="3" t="s">
        <v>120</v>
      </c>
      <c r="AB24" s="3" t="s">
        <v>99</v>
      </c>
      <c r="AC24" s="3" t="s">
        <v>127</v>
      </c>
      <c r="AD24" s="2">
        <f t="shared" ca="1" si="6"/>
        <v>0</v>
      </c>
      <c r="AF24" s="2" t="str">
        <f>+水洗化人口等!B24</f>
        <v>24341</v>
      </c>
      <c r="AG24" s="2">
        <v>24</v>
      </c>
      <c r="AI24" s="40" t="s">
        <v>132</v>
      </c>
      <c r="AJ24" s="2" t="s">
        <v>35</v>
      </c>
    </row>
    <row r="25" spans="2:36" ht="16.5" customHeight="1" thickBot="1" x14ac:dyDescent="0.2">
      <c r="C25" s="37" t="s">
        <v>129</v>
      </c>
      <c r="D25" s="9">
        <f ca="1">IF(D$9&gt;0,D7/D$9,0)</f>
        <v>0</v>
      </c>
      <c r="J25" s="34" t="s">
        <v>130</v>
      </c>
      <c r="AA25" s="3" t="s">
        <v>57</v>
      </c>
      <c r="AB25" s="3" t="s">
        <v>99</v>
      </c>
      <c r="AC25" s="3" t="s">
        <v>131</v>
      </c>
      <c r="AD25" s="2">
        <f t="shared" ca="1" si="6"/>
        <v>0</v>
      </c>
      <c r="AF25" s="2" t="str">
        <f>+水洗化人口等!B25</f>
        <v>24343</v>
      </c>
      <c r="AG25" s="2">
        <v>25</v>
      </c>
      <c r="AI25" s="40" t="s">
        <v>137</v>
      </c>
      <c r="AJ25" s="2" t="s">
        <v>34</v>
      </c>
    </row>
    <row r="26" spans="2:36" ht="16.5" customHeight="1" x14ac:dyDescent="0.15">
      <c r="C26" s="37" t="s">
        <v>133</v>
      </c>
      <c r="D26" s="9">
        <f ca="1">IF(D$9&gt;0,D8/D$9,0)</f>
        <v>0</v>
      </c>
      <c r="F26" s="168" t="s">
        <v>6</v>
      </c>
      <c r="G26" s="169"/>
      <c r="H26" s="169"/>
      <c r="I26" s="164" t="s">
        <v>134</v>
      </c>
      <c r="J26" s="166" t="s">
        <v>135</v>
      </c>
      <c r="AA26" s="3" t="s">
        <v>58</v>
      </c>
      <c r="AB26" s="3" t="s">
        <v>99</v>
      </c>
      <c r="AC26" s="3" t="s">
        <v>136</v>
      </c>
      <c r="AD26" s="2">
        <f t="shared" ca="1" si="6"/>
        <v>0</v>
      </c>
      <c r="AF26" s="2" t="str">
        <f>+水洗化人口等!B26</f>
        <v>24344</v>
      </c>
      <c r="AG26" s="2">
        <v>26</v>
      </c>
      <c r="AI26" s="40" t="s">
        <v>139</v>
      </c>
      <c r="AJ26" s="2" t="s">
        <v>33</v>
      </c>
    </row>
    <row r="27" spans="2:36" ht="16.5" customHeight="1" x14ac:dyDescent="0.15">
      <c r="F27" s="170"/>
      <c r="G27" s="171"/>
      <c r="H27" s="171"/>
      <c r="I27" s="165"/>
      <c r="J27" s="167"/>
      <c r="AA27" s="3" t="s">
        <v>1</v>
      </c>
      <c r="AB27" s="3" t="s">
        <v>99</v>
      </c>
      <c r="AC27" s="3" t="s">
        <v>138</v>
      </c>
      <c r="AD27" s="2">
        <f t="shared" ca="1" si="6"/>
        <v>0</v>
      </c>
      <c r="AF27" s="2" t="str">
        <f>+水洗化人口等!B27</f>
        <v>24441</v>
      </c>
      <c r="AG27" s="2">
        <v>27</v>
      </c>
      <c r="AI27" s="40" t="s">
        <v>141</v>
      </c>
      <c r="AJ27" s="2" t="s">
        <v>32</v>
      </c>
    </row>
    <row r="28" spans="2:36" ht="16.5" customHeight="1" x14ac:dyDescent="0.15">
      <c r="F28" s="157" t="s">
        <v>59</v>
      </c>
      <c r="G28" s="158"/>
      <c r="H28" s="159"/>
      <c r="I28" s="19">
        <f t="shared" ref="I28:I36" ca="1" si="7">AD41</f>
        <v>0</v>
      </c>
      <c r="J28" s="20">
        <f ca="1">AD50</f>
        <v>0</v>
      </c>
      <c r="AA28" s="3" t="s">
        <v>60</v>
      </c>
      <c r="AB28" s="3" t="s">
        <v>99</v>
      </c>
      <c r="AC28" s="3" t="s">
        <v>140</v>
      </c>
      <c r="AD28" s="2">
        <f t="shared" ca="1" si="6"/>
        <v>0</v>
      </c>
      <c r="AF28" s="2" t="str">
        <f>+水洗化人口等!B28</f>
        <v>24442</v>
      </c>
      <c r="AG28" s="2">
        <v>28</v>
      </c>
      <c r="AI28" s="40" t="s">
        <v>144</v>
      </c>
      <c r="AJ28" s="2" t="s">
        <v>31</v>
      </c>
    </row>
    <row r="29" spans="2:36" ht="16.5" customHeight="1" x14ac:dyDescent="0.15">
      <c r="F29" s="157" t="s">
        <v>142</v>
      </c>
      <c r="G29" s="158"/>
      <c r="H29" s="159"/>
      <c r="I29" s="19">
        <f t="shared" ca="1" si="7"/>
        <v>0</v>
      </c>
      <c r="J29" s="20">
        <f ca="1">AD51</f>
        <v>0</v>
      </c>
      <c r="AA29" s="3" t="s">
        <v>61</v>
      </c>
      <c r="AB29" s="3" t="s">
        <v>99</v>
      </c>
      <c r="AC29" s="3" t="s">
        <v>143</v>
      </c>
      <c r="AD29" s="2">
        <f t="shared" ca="1" si="6"/>
        <v>0</v>
      </c>
      <c r="AF29" s="2" t="str">
        <f>+水洗化人口等!B29</f>
        <v>24443</v>
      </c>
      <c r="AG29" s="2">
        <v>29</v>
      </c>
      <c r="AI29" s="40" t="s">
        <v>146</v>
      </c>
      <c r="AJ29" s="2" t="s">
        <v>30</v>
      </c>
    </row>
    <row r="30" spans="2:36" ht="16.5" customHeight="1" x14ac:dyDescent="0.15">
      <c r="F30" s="157" t="s">
        <v>0</v>
      </c>
      <c r="G30" s="158"/>
      <c r="H30" s="159"/>
      <c r="I30" s="19">
        <f t="shared" ca="1" si="7"/>
        <v>0</v>
      </c>
      <c r="J30" s="20">
        <f ca="1">AD52</f>
        <v>0</v>
      </c>
      <c r="AA30" s="3" t="s">
        <v>62</v>
      </c>
      <c r="AB30" s="3" t="s">
        <v>99</v>
      </c>
      <c r="AC30" s="3" t="s">
        <v>145</v>
      </c>
      <c r="AD30" s="2">
        <f t="shared" ca="1" si="6"/>
        <v>0</v>
      </c>
      <c r="AF30" s="2" t="str">
        <f>+水洗化人口等!B30</f>
        <v>24461</v>
      </c>
      <c r="AG30" s="2">
        <v>30</v>
      </c>
      <c r="AI30" s="40" t="s">
        <v>148</v>
      </c>
      <c r="AJ30" s="2" t="s">
        <v>29</v>
      </c>
    </row>
    <row r="31" spans="2:36" ht="16.5" customHeight="1" x14ac:dyDescent="0.15">
      <c r="F31" s="157" t="s">
        <v>58</v>
      </c>
      <c r="G31" s="158"/>
      <c r="H31" s="159"/>
      <c r="I31" s="19">
        <f t="shared" ca="1" si="7"/>
        <v>0</v>
      </c>
      <c r="J31" s="20">
        <f ca="1">AD53</f>
        <v>0</v>
      </c>
      <c r="AA31" s="3" t="s">
        <v>98</v>
      </c>
      <c r="AB31" s="3" t="s">
        <v>99</v>
      </c>
      <c r="AC31" s="3" t="s">
        <v>147</v>
      </c>
      <c r="AD31" s="2">
        <f t="shared" ca="1" si="6"/>
        <v>0</v>
      </c>
      <c r="AF31" s="2" t="str">
        <f>+水洗化人口等!B31</f>
        <v>24470</v>
      </c>
      <c r="AG31" s="2">
        <v>31</v>
      </c>
      <c r="AI31" s="40" t="s">
        <v>149</v>
      </c>
      <c r="AJ31" s="2" t="s">
        <v>28</v>
      </c>
    </row>
    <row r="32" spans="2:36" ht="16.5" customHeight="1" x14ac:dyDescent="0.15">
      <c r="F32" s="157" t="s">
        <v>1</v>
      </c>
      <c r="G32" s="158"/>
      <c r="H32" s="159"/>
      <c r="I32" s="19">
        <f t="shared" ca="1" si="7"/>
        <v>0</v>
      </c>
      <c r="J32" s="20">
        <f ca="1">AD54</f>
        <v>0</v>
      </c>
      <c r="AA32" s="3" t="s">
        <v>112</v>
      </c>
      <c r="AB32" s="3" t="s">
        <v>99</v>
      </c>
      <c r="AC32" s="3" t="s">
        <v>77</v>
      </c>
      <c r="AD32" s="2">
        <f t="shared" ca="1" si="6"/>
        <v>0</v>
      </c>
      <c r="AF32" s="2" t="str">
        <f>+水洗化人口等!B32</f>
        <v>24471</v>
      </c>
      <c r="AG32" s="2">
        <v>32</v>
      </c>
      <c r="AI32" s="40" t="s">
        <v>151</v>
      </c>
      <c r="AJ32" s="2" t="s">
        <v>27</v>
      </c>
    </row>
    <row r="33" spans="6:36" ht="16.5" customHeight="1" x14ac:dyDescent="0.15">
      <c r="F33" s="157" t="s">
        <v>2</v>
      </c>
      <c r="G33" s="158"/>
      <c r="H33" s="159"/>
      <c r="I33" s="19">
        <f t="shared" ca="1" si="7"/>
        <v>0</v>
      </c>
      <c r="J33" s="24" t="s">
        <v>86</v>
      </c>
      <c r="AA33" s="3" t="s">
        <v>116</v>
      </c>
      <c r="AB33" s="3" t="s">
        <v>99</v>
      </c>
      <c r="AC33" s="3" t="s">
        <v>150</v>
      </c>
      <c r="AD33" s="2">
        <f t="shared" ca="1" si="6"/>
        <v>0</v>
      </c>
      <c r="AF33" s="2" t="str">
        <f>+水洗化人口等!B33</f>
        <v>24472</v>
      </c>
      <c r="AG33" s="2">
        <v>33</v>
      </c>
      <c r="AI33" s="40" t="s">
        <v>152</v>
      </c>
      <c r="AJ33" s="2" t="s">
        <v>26</v>
      </c>
    </row>
    <row r="34" spans="6:36" ht="16.5" customHeight="1" x14ac:dyDescent="0.15">
      <c r="F34" s="157" t="s">
        <v>3</v>
      </c>
      <c r="G34" s="158"/>
      <c r="H34" s="159"/>
      <c r="I34" s="19">
        <f t="shared" ca="1" si="7"/>
        <v>0</v>
      </c>
      <c r="J34" s="24" t="s">
        <v>86</v>
      </c>
      <c r="AA34" s="3" t="s">
        <v>120</v>
      </c>
      <c r="AB34" s="3" t="s">
        <v>99</v>
      </c>
      <c r="AC34" s="3" t="s">
        <v>88</v>
      </c>
      <c r="AD34" s="2">
        <f t="shared" ca="1" si="6"/>
        <v>0</v>
      </c>
      <c r="AF34" s="2" t="str">
        <f>+水洗化人口等!B34</f>
        <v>24543</v>
      </c>
      <c r="AG34" s="2">
        <v>34</v>
      </c>
      <c r="AI34" s="40" t="s">
        <v>154</v>
      </c>
      <c r="AJ34" s="2" t="s">
        <v>25</v>
      </c>
    </row>
    <row r="35" spans="6:36" ht="16.5" customHeight="1" x14ac:dyDescent="0.15">
      <c r="F35" s="157" t="s">
        <v>4</v>
      </c>
      <c r="G35" s="158"/>
      <c r="H35" s="159"/>
      <c r="I35" s="19">
        <f t="shared" ca="1" si="7"/>
        <v>0</v>
      </c>
      <c r="J35" s="24" t="s">
        <v>86</v>
      </c>
      <c r="AA35" s="3" t="s">
        <v>57</v>
      </c>
      <c r="AB35" s="3" t="s">
        <v>99</v>
      </c>
      <c r="AC35" s="3" t="s">
        <v>153</v>
      </c>
      <c r="AD35" s="2">
        <f t="shared" ca="1" si="6"/>
        <v>0</v>
      </c>
      <c r="AF35" s="2" t="str">
        <f>+水洗化人口等!B35</f>
        <v>24561</v>
      </c>
      <c r="AG35" s="2">
        <v>35</v>
      </c>
      <c r="AI35" s="40" t="s">
        <v>156</v>
      </c>
      <c r="AJ35" s="2" t="s">
        <v>24</v>
      </c>
    </row>
    <row r="36" spans="6:36" ht="16.5" customHeight="1" x14ac:dyDescent="0.15">
      <c r="F36" s="157" t="s">
        <v>5</v>
      </c>
      <c r="G36" s="158"/>
      <c r="H36" s="159"/>
      <c r="I36" s="19">
        <f t="shared" ca="1" si="7"/>
        <v>0</v>
      </c>
      <c r="J36" s="24" t="s">
        <v>86</v>
      </c>
      <c r="AA36" s="3" t="s">
        <v>58</v>
      </c>
      <c r="AB36" s="3" t="s">
        <v>99</v>
      </c>
      <c r="AC36" s="3" t="s">
        <v>155</v>
      </c>
      <c r="AD36" s="2">
        <f t="shared" ca="1" si="6"/>
        <v>0</v>
      </c>
      <c r="AF36" s="2" t="str">
        <f>+水洗化人口等!B36</f>
        <v>24562</v>
      </c>
      <c r="AG36" s="2">
        <v>36</v>
      </c>
      <c r="AI36" s="40" t="s">
        <v>158</v>
      </c>
      <c r="AJ36" s="2" t="s">
        <v>23</v>
      </c>
    </row>
    <row r="37" spans="6:36" ht="16.5" customHeight="1" thickBot="1" x14ac:dyDescent="0.2">
      <c r="F37" s="154" t="s">
        <v>54</v>
      </c>
      <c r="G37" s="155"/>
      <c r="H37" s="156"/>
      <c r="I37" s="29">
        <f ca="1">SUM(I28:I36)</f>
        <v>0</v>
      </c>
      <c r="J37" s="30">
        <f ca="1">SUM(J28:J32)</f>
        <v>0</v>
      </c>
      <c r="AA37" s="3" t="s">
        <v>1</v>
      </c>
      <c r="AB37" s="3" t="s">
        <v>99</v>
      </c>
      <c r="AC37" s="3" t="s">
        <v>157</v>
      </c>
      <c r="AD37" s="2">
        <f t="shared" ca="1" si="6"/>
        <v>0</v>
      </c>
      <c r="AF37" s="2">
        <f>+水洗化人口等!B37</f>
        <v>0</v>
      </c>
      <c r="AG37" s="2">
        <v>37</v>
      </c>
      <c r="AI37" s="40" t="s">
        <v>160</v>
      </c>
      <c r="AJ37" s="2" t="s">
        <v>22</v>
      </c>
    </row>
    <row r="38" spans="6:36" x14ac:dyDescent="0.15">
      <c r="AA38" s="3" t="s">
        <v>57</v>
      </c>
      <c r="AB38" s="3" t="s">
        <v>99</v>
      </c>
      <c r="AC38" s="3" t="s">
        <v>159</v>
      </c>
      <c r="AD38" s="2">
        <f t="shared" ca="1" si="6"/>
        <v>0</v>
      </c>
      <c r="AF38" s="2">
        <f>+水洗化人口等!B38</f>
        <v>0</v>
      </c>
      <c r="AG38" s="2">
        <v>38</v>
      </c>
      <c r="AI38" s="40" t="s">
        <v>162</v>
      </c>
      <c r="AJ38" s="2" t="s">
        <v>21</v>
      </c>
    </row>
    <row r="39" spans="6:36" x14ac:dyDescent="0.15">
      <c r="AA39" s="3" t="s">
        <v>58</v>
      </c>
      <c r="AB39" s="3" t="s">
        <v>99</v>
      </c>
      <c r="AC39" s="3" t="s">
        <v>161</v>
      </c>
      <c r="AD39" s="2">
        <f t="shared" ca="1" si="6"/>
        <v>0</v>
      </c>
      <c r="AF39" s="2">
        <f>+水洗化人口等!B39</f>
        <v>0</v>
      </c>
      <c r="AG39" s="2">
        <v>39</v>
      </c>
      <c r="AI39" s="40" t="s">
        <v>164</v>
      </c>
      <c r="AJ39" s="2" t="s">
        <v>20</v>
      </c>
    </row>
    <row r="40" spans="6:36" x14ac:dyDescent="0.15">
      <c r="AA40" s="3" t="s">
        <v>1</v>
      </c>
      <c r="AB40" s="3" t="s">
        <v>99</v>
      </c>
      <c r="AC40" s="3" t="s">
        <v>163</v>
      </c>
      <c r="AD40" s="2">
        <f t="shared" ca="1" si="6"/>
        <v>0</v>
      </c>
      <c r="AF40" s="2">
        <f>+水洗化人口等!B40</f>
        <v>0</v>
      </c>
      <c r="AG40" s="2">
        <v>40</v>
      </c>
      <c r="AI40" s="40" t="s">
        <v>166</v>
      </c>
      <c r="AJ40" s="2" t="s">
        <v>19</v>
      </c>
    </row>
    <row r="41" spans="6:36" x14ac:dyDescent="0.15">
      <c r="AA41" s="3" t="s">
        <v>59</v>
      </c>
      <c r="AB41" s="3" t="s">
        <v>99</v>
      </c>
      <c r="AC41" s="3" t="s">
        <v>165</v>
      </c>
      <c r="AD41" s="2">
        <f t="shared" ca="1" si="6"/>
        <v>0</v>
      </c>
      <c r="AF41" s="2">
        <f>+水洗化人口等!B41</f>
        <v>0</v>
      </c>
      <c r="AG41" s="2">
        <v>41</v>
      </c>
      <c r="AI41" s="40" t="s">
        <v>168</v>
      </c>
      <c r="AJ41" s="2" t="s">
        <v>18</v>
      </c>
    </row>
    <row r="42" spans="6:36" x14ac:dyDescent="0.15">
      <c r="AA42" s="3" t="s">
        <v>142</v>
      </c>
      <c r="AB42" s="3" t="s">
        <v>99</v>
      </c>
      <c r="AC42" s="3" t="s">
        <v>167</v>
      </c>
      <c r="AD42" s="2">
        <f t="shared" ca="1" si="6"/>
        <v>0</v>
      </c>
      <c r="AF42" s="2">
        <f>+水洗化人口等!B42</f>
        <v>0</v>
      </c>
      <c r="AG42" s="2">
        <v>42</v>
      </c>
      <c r="AI42" s="40" t="s">
        <v>170</v>
      </c>
      <c r="AJ42" s="2" t="s">
        <v>17</v>
      </c>
    </row>
    <row r="43" spans="6:36" x14ac:dyDescent="0.15">
      <c r="AA43" s="3" t="s">
        <v>0</v>
      </c>
      <c r="AB43" s="3" t="s">
        <v>99</v>
      </c>
      <c r="AC43" s="3" t="s">
        <v>169</v>
      </c>
      <c r="AD43" s="2">
        <f t="shared" ca="1" si="6"/>
        <v>0</v>
      </c>
      <c r="AF43" s="2">
        <f>+水洗化人口等!B43</f>
        <v>0</v>
      </c>
      <c r="AG43" s="2">
        <v>43</v>
      </c>
      <c r="AI43" s="40" t="s">
        <v>172</v>
      </c>
      <c r="AJ43" s="2" t="s">
        <v>16</v>
      </c>
    </row>
    <row r="44" spans="6:36" x14ac:dyDescent="0.15">
      <c r="AA44" s="3" t="s">
        <v>58</v>
      </c>
      <c r="AB44" s="3" t="s">
        <v>99</v>
      </c>
      <c r="AC44" s="3" t="s">
        <v>171</v>
      </c>
      <c r="AD44" s="2">
        <f t="shared" ca="1" si="6"/>
        <v>0</v>
      </c>
      <c r="AF44" s="2">
        <f>+水洗化人口等!B44</f>
        <v>0</v>
      </c>
      <c r="AG44" s="2">
        <v>44</v>
      </c>
      <c r="AI44" s="40" t="s">
        <v>174</v>
      </c>
      <c r="AJ44" s="2" t="s">
        <v>15</v>
      </c>
    </row>
    <row r="45" spans="6:36" x14ac:dyDescent="0.15">
      <c r="AA45" s="3" t="s">
        <v>1</v>
      </c>
      <c r="AB45" s="3" t="s">
        <v>99</v>
      </c>
      <c r="AC45" s="3" t="s">
        <v>173</v>
      </c>
      <c r="AD45" s="2">
        <f t="shared" ca="1" si="6"/>
        <v>0</v>
      </c>
      <c r="AF45" s="2">
        <f>+水洗化人口等!B45</f>
        <v>0</v>
      </c>
      <c r="AG45" s="2">
        <v>45</v>
      </c>
      <c r="AI45" s="40" t="s">
        <v>176</v>
      </c>
      <c r="AJ45" s="2" t="s">
        <v>14</v>
      </c>
    </row>
    <row r="46" spans="6:36" x14ac:dyDescent="0.15">
      <c r="AA46" s="3" t="s">
        <v>2</v>
      </c>
      <c r="AB46" s="3" t="s">
        <v>99</v>
      </c>
      <c r="AC46" s="3" t="s">
        <v>175</v>
      </c>
      <c r="AD46" s="2">
        <f t="shared" ca="1" si="6"/>
        <v>0</v>
      </c>
      <c r="AF46" s="2">
        <f>+水洗化人口等!B46</f>
        <v>0</v>
      </c>
      <c r="AG46" s="2">
        <v>46</v>
      </c>
      <c r="AI46" s="40" t="s">
        <v>178</v>
      </c>
      <c r="AJ46" s="2" t="s">
        <v>13</v>
      </c>
    </row>
    <row r="47" spans="6:36" x14ac:dyDescent="0.15">
      <c r="AA47" s="3" t="s">
        <v>3</v>
      </c>
      <c r="AB47" s="3" t="s">
        <v>99</v>
      </c>
      <c r="AC47" s="3" t="s">
        <v>177</v>
      </c>
      <c r="AD47" s="2">
        <f t="shared" ca="1" si="6"/>
        <v>0</v>
      </c>
      <c r="AF47" s="2">
        <f>+水洗化人口等!B47</f>
        <v>0</v>
      </c>
      <c r="AG47" s="2">
        <v>47</v>
      </c>
      <c r="AI47" s="40" t="s">
        <v>180</v>
      </c>
      <c r="AJ47" s="2" t="s">
        <v>12</v>
      </c>
    </row>
    <row r="48" spans="6:36" x14ac:dyDescent="0.15">
      <c r="AA48" s="3" t="s">
        <v>4</v>
      </c>
      <c r="AB48" s="3" t="s">
        <v>99</v>
      </c>
      <c r="AC48" s="3" t="s">
        <v>179</v>
      </c>
      <c r="AD48" s="2">
        <f t="shared" ca="1" si="6"/>
        <v>0</v>
      </c>
      <c r="AF48" s="2">
        <f>+水洗化人口等!B48</f>
        <v>0</v>
      </c>
      <c r="AG48" s="2">
        <v>48</v>
      </c>
      <c r="AI48" s="40" t="s">
        <v>182</v>
      </c>
      <c r="AJ48" s="2" t="s">
        <v>11</v>
      </c>
    </row>
    <row r="49" spans="27:36" x14ac:dyDescent="0.15">
      <c r="AA49" s="3" t="s">
        <v>5</v>
      </c>
      <c r="AB49" s="3" t="s">
        <v>99</v>
      </c>
      <c r="AC49" s="3" t="s">
        <v>181</v>
      </c>
      <c r="AD49" s="2">
        <f t="shared" ca="1" si="6"/>
        <v>0</v>
      </c>
      <c r="AF49" s="2">
        <f>+水洗化人口等!B49</f>
        <v>0</v>
      </c>
      <c r="AG49" s="2">
        <v>49</v>
      </c>
      <c r="AI49" s="40" t="s">
        <v>184</v>
      </c>
      <c r="AJ49" s="2" t="s">
        <v>10</v>
      </c>
    </row>
    <row r="50" spans="27:36" x14ac:dyDescent="0.15">
      <c r="AA50" s="3" t="s">
        <v>59</v>
      </c>
      <c r="AB50" s="3" t="s">
        <v>99</v>
      </c>
      <c r="AC50" s="3" t="s">
        <v>183</v>
      </c>
      <c r="AD50" s="2">
        <f t="shared" ca="1" si="6"/>
        <v>0</v>
      </c>
      <c r="AF50" s="2">
        <f>+水洗化人口等!B50</f>
        <v>0</v>
      </c>
      <c r="AG50" s="2">
        <v>50</v>
      </c>
      <c r="AI50" s="40" t="s">
        <v>186</v>
      </c>
      <c r="AJ50" s="2" t="s">
        <v>9</v>
      </c>
    </row>
    <row r="51" spans="27:36" x14ac:dyDescent="0.15">
      <c r="AA51" s="3" t="s">
        <v>142</v>
      </c>
      <c r="AB51" s="3" t="s">
        <v>99</v>
      </c>
      <c r="AC51" s="3" t="s">
        <v>185</v>
      </c>
      <c r="AD51" s="2">
        <f t="shared" ca="1" si="6"/>
        <v>0</v>
      </c>
      <c r="AF51" s="2">
        <f>+水洗化人口等!B51</f>
        <v>0</v>
      </c>
      <c r="AG51" s="2">
        <v>51</v>
      </c>
      <c r="AI51" s="40" t="s">
        <v>188</v>
      </c>
      <c r="AJ51" s="2" t="s">
        <v>8</v>
      </c>
    </row>
    <row r="52" spans="27:36" x14ac:dyDescent="0.15">
      <c r="AA52" s="3" t="s">
        <v>0</v>
      </c>
      <c r="AB52" s="3" t="s">
        <v>99</v>
      </c>
      <c r="AC52" s="3" t="s">
        <v>187</v>
      </c>
      <c r="AD52" s="2">
        <f t="shared" ca="1" si="6"/>
        <v>0</v>
      </c>
      <c r="AF52" s="2">
        <f>+水洗化人口等!B52</f>
        <v>0</v>
      </c>
      <c r="AG52" s="2">
        <v>52</v>
      </c>
      <c r="AI52" s="40" t="s">
        <v>190</v>
      </c>
      <c r="AJ52" s="2" t="s">
        <v>7</v>
      </c>
    </row>
    <row r="53" spans="27:36" x14ac:dyDescent="0.15">
      <c r="AA53" s="3" t="s">
        <v>58</v>
      </c>
      <c r="AB53" s="3" t="s">
        <v>99</v>
      </c>
      <c r="AC53" s="3" t="s">
        <v>189</v>
      </c>
      <c r="AD53" s="2">
        <f t="shared" ca="1" si="6"/>
        <v>0</v>
      </c>
      <c r="AF53" s="2">
        <f>+水洗化人口等!B53</f>
        <v>0</v>
      </c>
      <c r="AG53" s="2">
        <v>53</v>
      </c>
    </row>
    <row r="54" spans="27:36" x14ac:dyDescent="0.15">
      <c r="AA54" s="3" t="s">
        <v>1</v>
      </c>
      <c r="AB54" s="3" t="s">
        <v>99</v>
      </c>
      <c r="AC54" s="3" t="s">
        <v>191</v>
      </c>
      <c r="AD54" s="2">
        <f t="shared" ca="1" si="6"/>
        <v>0</v>
      </c>
      <c r="AF54" s="2">
        <f>+水洗化人口等!B54</f>
        <v>0</v>
      </c>
      <c r="AG54" s="2">
        <v>54</v>
      </c>
    </row>
    <row r="55" spans="27:36" x14ac:dyDescent="0.15">
      <c r="AD55" s="2"/>
      <c r="AF55" s="2">
        <f>+水洗化人口等!B55</f>
        <v>0</v>
      </c>
      <c r="AG55" s="2">
        <v>55</v>
      </c>
    </row>
    <row r="56" spans="27:36" x14ac:dyDescent="0.15">
      <c r="AF56" s="2">
        <f>+水洗化人口等!B56</f>
        <v>0</v>
      </c>
      <c r="AG56" s="2">
        <v>56</v>
      </c>
    </row>
    <row r="57" spans="27:36" x14ac:dyDescent="0.15">
      <c r="AF57" s="2">
        <f>+水洗化人口等!B57</f>
        <v>0</v>
      </c>
      <c r="AG57" s="2">
        <v>57</v>
      </c>
    </row>
    <row r="58" spans="27:36" x14ac:dyDescent="0.15">
      <c r="AF58" s="2">
        <f>+水洗化人口等!B58</f>
        <v>0</v>
      </c>
      <c r="AG58" s="2">
        <v>58</v>
      </c>
    </row>
    <row r="59" spans="27:36" x14ac:dyDescent="0.15">
      <c r="AF59" s="2">
        <f>+水洗化人口等!B59</f>
        <v>0</v>
      </c>
      <c r="AG59" s="2">
        <v>59</v>
      </c>
    </row>
    <row r="60" spans="27:36" x14ac:dyDescent="0.15">
      <c r="AF60" s="2">
        <f>+水洗化人口等!B60</f>
        <v>0</v>
      </c>
      <c r="AG60" s="2">
        <v>60</v>
      </c>
    </row>
    <row r="61" spans="27:36" x14ac:dyDescent="0.15">
      <c r="AF61" s="2">
        <f>+水洗化人口等!B61</f>
        <v>0</v>
      </c>
      <c r="AG61" s="2">
        <v>61</v>
      </c>
    </row>
    <row r="62" spans="27:36" x14ac:dyDescent="0.15">
      <c r="AF62" s="2">
        <f>+水洗化人口等!B62</f>
        <v>0</v>
      </c>
      <c r="AG62" s="2">
        <v>62</v>
      </c>
    </row>
    <row r="63" spans="27:36" x14ac:dyDescent="0.15">
      <c r="AF63" s="2">
        <f>+水洗化人口等!B63</f>
        <v>0</v>
      </c>
      <c r="AG63" s="2">
        <v>63</v>
      </c>
    </row>
    <row r="64" spans="27:36" x14ac:dyDescent="0.15">
      <c r="AF64" s="2">
        <f>+水洗化人口等!B64</f>
        <v>0</v>
      </c>
      <c r="AG64" s="2">
        <v>64</v>
      </c>
    </row>
    <row r="65" spans="32:33" x14ac:dyDescent="0.15">
      <c r="AF65" s="2">
        <f>+水洗化人口等!B65</f>
        <v>0</v>
      </c>
      <c r="AG65" s="2">
        <v>65</v>
      </c>
    </row>
    <row r="66" spans="32:33" x14ac:dyDescent="0.15">
      <c r="AF66" s="2">
        <f>+水洗化人口等!B66</f>
        <v>0</v>
      </c>
      <c r="AG66" s="2">
        <v>66</v>
      </c>
    </row>
    <row r="67" spans="32:33" x14ac:dyDescent="0.15">
      <c r="AF67" s="2">
        <f>+水洗化人口等!B67</f>
        <v>0</v>
      </c>
      <c r="AG67" s="2">
        <v>67</v>
      </c>
    </row>
    <row r="68" spans="32:33" x14ac:dyDescent="0.15">
      <c r="AF68" s="2">
        <f>+水洗化人口等!B68</f>
        <v>0</v>
      </c>
      <c r="AG68" s="2">
        <v>68</v>
      </c>
    </row>
    <row r="69" spans="32:33" x14ac:dyDescent="0.15">
      <c r="AF69" s="2">
        <f>+水洗化人口等!B69</f>
        <v>0</v>
      </c>
      <c r="AG69" s="2">
        <v>69</v>
      </c>
    </row>
    <row r="70" spans="32:33" x14ac:dyDescent="0.15">
      <c r="AF70" s="2">
        <f>+水洗化人口等!B70</f>
        <v>0</v>
      </c>
      <c r="AG70" s="2">
        <v>70</v>
      </c>
    </row>
    <row r="71" spans="32:33" x14ac:dyDescent="0.15">
      <c r="AF71" s="2">
        <f>+水洗化人口等!B71</f>
        <v>0</v>
      </c>
      <c r="AG71" s="2">
        <v>71</v>
      </c>
    </row>
    <row r="72" spans="32:33" x14ac:dyDescent="0.15">
      <c r="AF72" s="2">
        <f>+水洗化人口等!B72</f>
        <v>0</v>
      </c>
      <c r="AG72" s="2">
        <v>72</v>
      </c>
    </row>
    <row r="73" spans="32:33" x14ac:dyDescent="0.15">
      <c r="AF73" s="2">
        <f>+水洗化人口等!B73</f>
        <v>0</v>
      </c>
      <c r="AG73" s="2">
        <v>73</v>
      </c>
    </row>
    <row r="74" spans="32:33" x14ac:dyDescent="0.15">
      <c r="AF74" s="2">
        <f>+水洗化人口等!B74</f>
        <v>0</v>
      </c>
      <c r="AG74" s="2">
        <v>74</v>
      </c>
    </row>
    <row r="75" spans="32:33" x14ac:dyDescent="0.15">
      <c r="AF75" s="2">
        <f>+水洗化人口等!B75</f>
        <v>0</v>
      </c>
      <c r="AG75" s="2">
        <v>75</v>
      </c>
    </row>
    <row r="76" spans="32:33" x14ac:dyDescent="0.15">
      <c r="AF76" s="2">
        <f>+水洗化人口等!B76</f>
        <v>0</v>
      </c>
      <c r="AG76" s="2">
        <v>76</v>
      </c>
    </row>
    <row r="77" spans="32:33" x14ac:dyDescent="0.15">
      <c r="AF77" s="2">
        <f>+水洗化人口等!B77</f>
        <v>0</v>
      </c>
      <c r="AG77" s="2">
        <v>77</v>
      </c>
    </row>
    <row r="78" spans="32:33" x14ac:dyDescent="0.15">
      <c r="AF78" s="2">
        <f>+水洗化人口等!B78</f>
        <v>0</v>
      </c>
      <c r="AG78" s="2">
        <v>78</v>
      </c>
    </row>
    <row r="79" spans="32:33" x14ac:dyDescent="0.15">
      <c r="AF79" s="2">
        <f>+水洗化人口等!B79</f>
        <v>0</v>
      </c>
      <c r="AG79" s="2">
        <v>79</v>
      </c>
    </row>
    <row r="80" spans="32:33" x14ac:dyDescent="0.15">
      <c r="AF80" s="2">
        <f>+水洗化人口等!B80</f>
        <v>0</v>
      </c>
      <c r="AG80" s="2">
        <v>80</v>
      </c>
    </row>
    <row r="81" spans="32:33" x14ac:dyDescent="0.15">
      <c r="AF81" s="2">
        <f>+水洗化人口等!B81</f>
        <v>0</v>
      </c>
      <c r="AG81" s="2">
        <v>81</v>
      </c>
    </row>
    <row r="82" spans="32:33" x14ac:dyDescent="0.15">
      <c r="AF82" s="2">
        <f>+水洗化人口等!B82</f>
        <v>0</v>
      </c>
      <c r="AG82" s="2">
        <v>82</v>
      </c>
    </row>
    <row r="83" spans="32:33" x14ac:dyDescent="0.15">
      <c r="AF83" s="2">
        <f>+水洗化人口等!B83</f>
        <v>0</v>
      </c>
      <c r="AG83" s="2">
        <v>83</v>
      </c>
    </row>
    <row r="84" spans="32:33" x14ac:dyDescent="0.15">
      <c r="AF84" s="2">
        <f>+水洗化人口等!B84</f>
        <v>0</v>
      </c>
      <c r="AG84" s="2">
        <v>84</v>
      </c>
    </row>
    <row r="85" spans="32:33" x14ac:dyDescent="0.15">
      <c r="AF85" s="2">
        <f>+水洗化人口等!B85</f>
        <v>0</v>
      </c>
      <c r="AG85" s="2">
        <v>85</v>
      </c>
    </row>
    <row r="86" spans="32:33" x14ac:dyDescent="0.15">
      <c r="AF86" s="2">
        <f>+水洗化人口等!B86</f>
        <v>0</v>
      </c>
      <c r="AG86" s="2">
        <v>86</v>
      </c>
    </row>
    <row r="87" spans="32:33" x14ac:dyDescent="0.15">
      <c r="AF87" s="2">
        <f>+水洗化人口等!B87</f>
        <v>0</v>
      </c>
      <c r="AG87" s="2">
        <v>87</v>
      </c>
    </row>
    <row r="88" spans="32:33" x14ac:dyDescent="0.15">
      <c r="AF88" s="2">
        <f>+水洗化人口等!B88</f>
        <v>0</v>
      </c>
      <c r="AG88" s="2">
        <v>88</v>
      </c>
    </row>
    <row r="89" spans="32:33" x14ac:dyDescent="0.15">
      <c r="AF89" s="2">
        <f>+水洗化人口等!B89</f>
        <v>0</v>
      </c>
      <c r="AG89" s="2">
        <v>89</v>
      </c>
    </row>
    <row r="90" spans="32:33" x14ac:dyDescent="0.15">
      <c r="AF90" s="2">
        <f>+水洗化人口等!B90</f>
        <v>0</v>
      </c>
      <c r="AG90" s="2">
        <v>90</v>
      </c>
    </row>
    <row r="91" spans="32:33" x14ac:dyDescent="0.15">
      <c r="AF91" s="2">
        <f>+水洗化人口等!B91</f>
        <v>0</v>
      </c>
      <c r="AG91" s="2">
        <v>91</v>
      </c>
    </row>
    <row r="92" spans="32:33" x14ac:dyDescent="0.15">
      <c r="AF92" s="2">
        <f>+水洗化人口等!B92</f>
        <v>0</v>
      </c>
      <c r="AG92" s="2">
        <v>92</v>
      </c>
    </row>
    <row r="93" spans="32:33" x14ac:dyDescent="0.15">
      <c r="AF93" s="2">
        <f>+水洗化人口等!B93</f>
        <v>0</v>
      </c>
      <c r="AG93" s="2">
        <v>93</v>
      </c>
    </row>
    <row r="94" spans="32:33" x14ac:dyDescent="0.15">
      <c r="AF94" s="2">
        <f>+水洗化人口等!B94</f>
        <v>0</v>
      </c>
      <c r="AG94" s="2">
        <v>94</v>
      </c>
    </row>
    <row r="95" spans="32:33" x14ac:dyDescent="0.15">
      <c r="AF95" s="2">
        <f>+水洗化人口等!B95</f>
        <v>0</v>
      </c>
      <c r="AG95" s="2">
        <v>95</v>
      </c>
    </row>
    <row r="96" spans="32:33" x14ac:dyDescent="0.15">
      <c r="AF96" s="2">
        <f>+水洗化人口等!B96</f>
        <v>0</v>
      </c>
      <c r="AG96" s="2">
        <v>96</v>
      </c>
    </row>
    <row r="97" spans="32:33" x14ac:dyDescent="0.15">
      <c r="AF97" s="2">
        <f>+水洗化人口等!B97</f>
        <v>0</v>
      </c>
      <c r="AG97" s="2">
        <v>97</v>
      </c>
    </row>
    <row r="98" spans="32:33" x14ac:dyDescent="0.15">
      <c r="AF98" s="2">
        <f>+水洗化人口等!B98</f>
        <v>0</v>
      </c>
      <c r="AG98" s="2">
        <v>98</v>
      </c>
    </row>
    <row r="99" spans="32:33" x14ac:dyDescent="0.15">
      <c r="AF99" s="2">
        <f>+水洗化人口等!B99</f>
        <v>0</v>
      </c>
      <c r="AG99" s="2">
        <v>99</v>
      </c>
    </row>
    <row r="100" spans="32:33" x14ac:dyDescent="0.15">
      <c r="AF100" s="2">
        <f>+水洗化人口等!B100</f>
        <v>0</v>
      </c>
      <c r="AG100" s="2">
        <v>100</v>
      </c>
    </row>
    <row r="101" spans="32:33" x14ac:dyDescent="0.15">
      <c r="AF101" s="2">
        <f>+水洗化人口等!B101</f>
        <v>0</v>
      </c>
      <c r="AG101" s="2">
        <v>101</v>
      </c>
    </row>
    <row r="102" spans="32:33" x14ac:dyDescent="0.15">
      <c r="AF102" s="2">
        <f>+水洗化人口等!B102</f>
        <v>0</v>
      </c>
      <c r="AG102" s="2">
        <v>102</v>
      </c>
    </row>
    <row r="103" spans="32:33" x14ac:dyDescent="0.15">
      <c r="AF103" s="2">
        <f>+水洗化人口等!B103</f>
        <v>0</v>
      </c>
      <c r="AG103" s="2">
        <v>103</v>
      </c>
    </row>
    <row r="104" spans="32:33" x14ac:dyDescent="0.15">
      <c r="AF104" s="2">
        <f>+水洗化人口等!B104</f>
        <v>0</v>
      </c>
      <c r="AG104" s="2">
        <v>104</v>
      </c>
    </row>
    <row r="105" spans="32:33" x14ac:dyDescent="0.15">
      <c r="AF105" s="2">
        <f>+水洗化人口等!B105</f>
        <v>0</v>
      </c>
      <c r="AG105" s="2">
        <v>105</v>
      </c>
    </row>
    <row r="106" spans="32:33" x14ac:dyDescent="0.15">
      <c r="AF106" s="2">
        <f>+水洗化人口等!B106</f>
        <v>0</v>
      </c>
      <c r="AG106" s="2">
        <v>106</v>
      </c>
    </row>
    <row r="107" spans="32:33" x14ac:dyDescent="0.15">
      <c r="AF107" s="2">
        <f>+水洗化人口等!B107</f>
        <v>0</v>
      </c>
      <c r="AG107" s="2">
        <v>107</v>
      </c>
    </row>
    <row r="108" spans="32:33" x14ac:dyDescent="0.15">
      <c r="AF108" s="2">
        <f>+水洗化人口等!B108</f>
        <v>0</v>
      </c>
      <c r="AG108" s="2">
        <v>108</v>
      </c>
    </row>
    <row r="109" spans="32:33" x14ac:dyDescent="0.15">
      <c r="AF109" s="2">
        <f>+水洗化人口等!B109</f>
        <v>0</v>
      </c>
      <c r="AG109" s="2">
        <v>109</v>
      </c>
    </row>
    <row r="110" spans="32:33" x14ac:dyDescent="0.15">
      <c r="AF110" s="2">
        <f>+水洗化人口等!B110</f>
        <v>0</v>
      </c>
      <c r="AG110" s="2">
        <v>110</v>
      </c>
    </row>
    <row r="111" spans="32:33" x14ac:dyDescent="0.15">
      <c r="AF111" s="2">
        <f>+水洗化人口等!B111</f>
        <v>0</v>
      </c>
      <c r="AG111" s="2">
        <v>111</v>
      </c>
    </row>
    <row r="112" spans="32:33" x14ac:dyDescent="0.15">
      <c r="AF112" s="2">
        <f>+水洗化人口等!B112</f>
        <v>0</v>
      </c>
      <c r="AG112" s="2">
        <v>112</v>
      </c>
    </row>
    <row r="113" spans="32:33" x14ac:dyDescent="0.15">
      <c r="AF113" s="2">
        <f>+水洗化人口等!B113</f>
        <v>0</v>
      </c>
      <c r="AG113" s="2">
        <v>113</v>
      </c>
    </row>
    <row r="114" spans="32:33" x14ac:dyDescent="0.15">
      <c r="AF114" s="2">
        <f>+水洗化人口等!B114</f>
        <v>0</v>
      </c>
      <c r="AG114" s="2">
        <v>114</v>
      </c>
    </row>
    <row r="115" spans="32:33" x14ac:dyDescent="0.15">
      <c r="AF115" s="2">
        <f>+水洗化人口等!B115</f>
        <v>0</v>
      </c>
      <c r="AG115" s="2">
        <v>115</v>
      </c>
    </row>
    <row r="116" spans="32:33" x14ac:dyDescent="0.15">
      <c r="AF116" s="2">
        <f>+水洗化人口等!B116</f>
        <v>0</v>
      </c>
      <c r="AG116" s="2">
        <v>116</v>
      </c>
    </row>
    <row r="117" spans="32:33" x14ac:dyDescent="0.15">
      <c r="AF117" s="2">
        <f>+水洗化人口等!B117</f>
        <v>0</v>
      </c>
      <c r="AG117" s="2">
        <v>117</v>
      </c>
    </row>
    <row r="118" spans="32:33" x14ac:dyDescent="0.15">
      <c r="AF118" s="2">
        <f>+水洗化人口等!B118</f>
        <v>0</v>
      </c>
      <c r="AG118" s="2">
        <v>118</v>
      </c>
    </row>
    <row r="119" spans="32:33" x14ac:dyDescent="0.15">
      <c r="AF119" s="2">
        <f>+水洗化人口等!B119</f>
        <v>0</v>
      </c>
      <c r="AG119" s="2">
        <v>119</v>
      </c>
    </row>
    <row r="120" spans="32:33" x14ac:dyDescent="0.15">
      <c r="AF120" s="2">
        <f>+水洗化人口等!B120</f>
        <v>0</v>
      </c>
      <c r="AG120" s="2">
        <v>120</v>
      </c>
    </row>
    <row r="121" spans="32:33" x14ac:dyDescent="0.15">
      <c r="AF121" s="2">
        <f>+水洗化人口等!B121</f>
        <v>0</v>
      </c>
      <c r="AG121" s="2">
        <v>121</v>
      </c>
    </row>
    <row r="122" spans="32:33" x14ac:dyDescent="0.15">
      <c r="AF122" s="2">
        <f>+水洗化人口等!B122</f>
        <v>0</v>
      </c>
      <c r="AG122" s="2">
        <v>122</v>
      </c>
    </row>
    <row r="123" spans="32:33" x14ac:dyDescent="0.15">
      <c r="AF123" s="2">
        <f>+水洗化人口等!B123</f>
        <v>0</v>
      </c>
      <c r="AG123" s="2">
        <v>123</v>
      </c>
    </row>
    <row r="124" spans="32:33" x14ac:dyDescent="0.15">
      <c r="AF124" s="2">
        <f>+水洗化人口等!B124</f>
        <v>0</v>
      </c>
      <c r="AG124" s="2">
        <v>124</v>
      </c>
    </row>
    <row r="125" spans="32:33" x14ac:dyDescent="0.15">
      <c r="AF125" s="2">
        <f>+水洗化人口等!B125</f>
        <v>0</v>
      </c>
      <c r="AG125" s="2">
        <v>125</v>
      </c>
    </row>
    <row r="126" spans="32:33" x14ac:dyDescent="0.15">
      <c r="AF126" s="2">
        <f>+水洗化人口等!B126</f>
        <v>0</v>
      </c>
      <c r="AG126" s="2">
        <v>126</v>
      </c>
    </row>
    <row r="127" spans="32:33" x14ac:dyDescent="0.15">
      <c r="AF127" s="2">
        <f>+水洗化人口等!B127</f>
        <v>0</v>
      </c>
      <c r="AG127" s="2">
        <v>127</v>
      </c>
    </row>
    <row r="128" spans="32:33" x14ac:dyDescent="0.15">
      <c r="AF128" s="2">
        <f>+水洗化人口等!B128</f>
        <v>0</v>
      </c>
      <c r="AG128" s="2">
        <v>128</v>
      </c>
    </row>
    <row r="129" spans="32:33" x14ac:dyDescent="0.15">
      <c r="AF129" s="2">
        <f>+水洗化人口等!B129</f>
        <v>0</v>
      </c>
      <c r="AG129" s="2">
        <v>129</v>
      </c>
    </row>
    <row r="130" spans="32:33" x14ac:dyDescent="0.15">
      <c r="AF130" s="2">
        <f>+水洗化人口等!B130</f>
        <v>0</v>
      </c>
      <c r="AG130" s="2">
        <v>130</v>
      </c>
    </row>
    <row r="131" spans="32:33" x14ac:dyDescent="0.15">
      <c r="AF131" s="2">
        <f>+水洗化人口等!B131</f>
        <v>0</v>
      </c>
      <c r="AG131" s="2">
        <v>131</v>
      </c>
    </row>
    <row r="132" spans="32:33" x14ac:dyDescent="0.15">
      <c r="AF132" s="2">
        <f>+水洗化人口等!B132</f>
        <v>0</v>
      </c>
      <c r="AG132" s="2">
        <v>132</v>
      </c>
    </row>
    <row r="133" spans="32:33" x14ac:dyDescent="0.15">
      <c r="AF133" s="2">
        <f>+水洗化人口等!B133</f>
        <v>0</v>
      </c>
      <c r="AG133" s="2">
        <v>133</v>
      </c>
    </row>
    <row r="134" spans="32:33" x14ac:dyDescent="0.15">
      <c r="AF134" s="2">
        <f>+水洗化人口等!B134</f>
        <v>0</v>
      </c>
      <c r="AG134" s="2">
        <v>134</v>
      </c>
    </row>
    <row r="135" spans="32:33" x14ac:dyDescent="0.15">
      <c r="AF135" s="2">
        <f>+水洗化人口等!B135</f>
        <v>0</v>
      </c>
      <c r="AG135" s="2">
        <v>135</v>
      </c>
    </row>
    <row r="136" spans="32:33" x14ac:dyDescent="0.15">
      <c r="AF136" s="2">
        <f>+水洗化人口等!B136</f>
        <v>0</v>
      </c>
      <c r="AG136" s="2">
        <v>136</v>
      </c>
    </row>
    <row r="137" spans="32:33" x14ac:dyDescent="0.15">
      <c r="AF137" s="2">
        <f>+水洗化人口等!B137</f>
        <v>0</v>
      </c>
      <c r="AG137" s="2">
        <v>137</v>
      </c>
    </row>
    <row r="138" spans="32:33" x14ac:dyDescent="0.15">
      <c r="AF138" s="2">
        <f>+水洗化人口等!B138</f>
        <v>0</v>
      </c>
      <c r="AG138" s="2">
        <v>138</v>
      </c>
    </row>
    <row r="139" spans="32:33" x14ac:dyDescent="0.15">
      <c r="AF139" s="2">
        <f>+水洗化人口等!B139</f>
        <v>0</v>
      </c>
      <c r="AG139" s="2">
        <v>139</v>
      </c>
    </row>
    <row r="140" spans="32:33" x14ac:dyDescent="0.15">
      <c r="AF140" s="2">
        <f>+水洗化人口等!B140</f>
        <v>0</v>
      </c>
      <c r="AG140" s="2">
        <v>140</v>
      </c>
    </row>
    <row r="141" spans="32:33" x14ac:dyDescent="0.15">
      <c r="AF141" s="2">
        <f>+水洗化人口等!B141</f>
        <v>0</v>
      </c>
      <c r="AG141" s="2">
        <v>141</v>
      </c>
    </row>
    <row r="142" spans="32:33" x14ac:dyDescent="0.15">
      <c r="AF142" s="2">
        <f>+水洗化人口等!B142</f>
        <v>0</v>
      </c>
      <c r="AG142" s="2">
        <v>142</v>
      </c>
    </row>
    <row r="143" spans="32:33" x14ac:dyDescent="0.15">
      <c r="AF143" s="2">
        <f>+水洗化人口等!B143</f>
        <v>0</v>
      </c>
      <c r="AG143" s="2">
        <v>143</v>
      </c>
    </row>
    <row r="144" spans="32:33" x14ac:dyDescent="0.15">
      <c r="AF144" s="2">
        <f>+水洗化人口等!B144</f>
        <v>0</v>
      </c>
      <c r="AG144" s="2">
        <v>144</v>
      </c>
    </row>
    <row r="145" spans="32:33" x14ac:dyDescent="0.15">
      <c r="AF145" s="2">
        <f>+水洗化人口等!B145</f>
        <v>0</v>
      </c>
      <c r="AG145" s="2">
        <v>145</v>
      </c>
    </row>
    <row r="146" spans="32:33" x14ac:dyDescent="0.15">
      <c r="AF146" s="2">
        <f>+水洗化人口等!B146</f>
        <v>0</v>
      </c>
      <c r="AG146" s="2">
        <v>146</v>
      </c>
    </row>
    <row r="147" spans="32:33" x14ac:dyDescent="0.15">
      <c r="AF147" s="2">
        <f>+水洗化人口等!B147</f>
        <v>0</v>
      </c>
      <c r="AG147" s="2">
        <v>147</v>
      </c>
    </row>
    <row r="148" spans="32:33" x14ac:dyDescent="0.15">
      <c r="AF148" s="2">
        <f>+水洗化人口等!B148</f>
        <v>0</v>
      </c>
      <c r="AG148" s="2">
        <v>148</v>
      </c>
    </row>
    <row r="149" spans="32:33" x14ac:dyDescent="0.15">
      <c r="AF149" s="2">
        <f>+水洗化人口等!B149</f>
        <v>0</v>
      </c>
      <c r="AG149" s="2">
        <v>149</v>
      </c>
    </row>
    <row r="150" spans="32:33" x14ac:dyDescent="0.15">
      <c r="AF150" s="2">
        <f>+水洗化人口等!B150</f>
        <v>0</v>
      </c>
      <c r="AG150" s="2">
        <v>150</v>
      </c>
    </row>
    <row r="151" spans="32:33" x14ac:dyDescent="0.15">
      <c r="AF151" s="2">
        <f>+水洗化人口等!B151</f>
        <v>0</v>
      </c>
      <c r="AG151" s="2">
        <v>151</v>
      </c>
    </row>
    <row r="152" spans="32:33" x14ac:dyDescent="0.15">
      <c r="AF152" s="2">
        <f>+水洗化人口等!B152</f>
        <v>0</v>
      </c>
      <c r="AG152" s="2">
        <v>152</v>
      </c>
    </row>
    <row r="153" spans="32:33" x14ac:dyDescent="0.15">
      <c r="AF153" s="2">
        <f>+水洗化人口等!B153</f>
        <v>0</v>
      </c>
      <c r="AG153" s="2">
        <v>153</v>
      </c>
    </row>
    <row r="154" spans="32:33" x14ac:dyDescent="0.15">
      <c r="AF154" s="2">
        <f>+水洗化人口等!B154</f>
        <v>0</v>
      </c>
      <c r="AG154" s="2">
        <v>154</v>
      </c>
    </row>
    <row r="155" spans="32:33" x14ac:dyDescent="0.15">
      <c r="AF155" s="2">
        <f>+水洗化人口等!B155</f>
        <v>0</v>
      </c>
      <c r="AG155" s="2">
        <v>155</v>
      </c>
    </row>
    <row r="156" spans="32:33" x14ac:dyDescent="0.15">
      <c r="AF156" s="2">
        <f>+水洗化人口等!B156</f>
        <v>0</v>
      </c>
      <c r="AG156" s="2">
        <v>156</v>
      </c>
    </row>
    <row r="157" spans="32:33" x14ac:dyDescent="0.15">
      <c r="AF157" s="2">
        <f>+水洗化人口等!B157</f>
        <v>0</v>
      </c>
      <c r="AG157" s="2">
        <v>157</v>
      </c>
    </row>
    <row r="158" spans="32:33" x14ac:dyDescent="0.15">
      <c r="AF158" s="2">
        <f>+水洗化人口等!B158</f>
        <v>0</v>
      </c>
      <c r="AG158" s="2">
        <v>158</v>
      </c>
    </row>
    <row r="159" spans="32:33" x14ac:dyDescent="0.15">
      <c r="AF159" s="2">
        <f>+水洗化人口等!B159</f>
        <v>0</v>
      </c>
      <c r="AG159" s="2">
        <v>159</v>
      </c>
    </row>
    <row r="160" spans="32:33" x14ac:dyDescent="0.15">
      <c r="AF160" s="2">
        <f>+水洗化人口等!B160</f>
        <v>0</v>
      </c>
      <c r="AG160" s="2">
        <v>160</v>
      </c>
    </row>
    <row r="161" spans="32:33" x14ac:dyDescent="0.15">
      <c r="AF161" s="2">
        <f>+水洗化人口等!B161</f>
        <v>0</v>
      </c>
      <c r="AG161" s="2">
        <v>161</v>
      </c>
    </row>
    <row r="162" spans="32:33" x14ac:dyDescent="0.15">
      <c r="AF162" s="2">
        <f>+水洗化人口等!B162</f>
        <v>0</v>
      </c>
      <c r="AG162" s="2">
        <v>162</v>
      </c>
    </row>
    <row r="163" spans="32:33" x14ac:dyDescent="0.15">
      <c r="AF163" s="2">
        <f>+水洗化人口等!B163</f>
        <v>0</v>
      </c>
      <c r="AG163" s="2">
        <v>163</v>
      </c>
    </row>
    <row r="164" spans="32:33" x14ac:dyDescent="0.15">
      <c r="AF164" s="2">
        <f>+水洗化人口等!B164</f>
        <v>0</v>
      </c>
      <c r="AG164" s="2">
        <v>164</v>
      </c>
    </row>
    <row r="165" spans="32:33" x14ac:dyDescent="0.15">
      <c r="AF165" s="2">
        <f>+水洗化人口等!B165</f>
        <v>0</v>
      </c>
      <c r="AG165" s="2">
        <v>165</v>
      </c>
    </row>
    <row r="166" spans="32:33" x14ac:dyDescent="0.15">
      <c r="AF166" s="2">
        <f>+水洗化人口等!B166</f>
        <v>0</v>
      </c>
      <c r="AG166" s="2">
        <v>166</v>
      </c>
    </row>
    <row r="167" spans="32:33" x14ac:dyDescent="0.15">
      <c r="AF167" s="2">
        <f>+水洗化人口等!B167</f>
        <v>0</v>
      </c>
      <c r="AG167" s="2">
        <v>167</v>
      </c>
    </row>
    <row r="168" spans="32:33" x14ac:dyDescent="0.15">
      <c r="AF168" s="2">
        <f>+水洗化人口等!B168</f>
        <v>0</v>
      </c>
      <c r="AG168" s="2">
        <v>168</v>
      </c>
    </row>
    <row r="169" spans="32:33" x14ac:dyDescent="0.15">
      <c r="AF169" s="2">
        <f>+水洗化人口等!B169</f>
        <v>0</v>
      </c>
      <c r="AG169" s="2">
        <v>169</v>
      </c>
    </row>
    <row r="170" spans="32:33" x14ac:dyDescent="0.15">
      <c r="AF170" s="2">
        <f>+水洗化人口等!B170</f>
        <v>0</v>
      </c>
      <c r="AG170" s="2">
        <v>170</v>
      </c>
    </row>
    <row r="171" spans="32:33" x14ac:dyDescent="0.15">
      <c r="AF171" s="2">
        <f>+水洗化人口等!B171</f>
        <v>0</v>
      </c>
      <c r="AG171" s="2">
        <v>171</v>
      </c>
    </row>
    <row r="172" spans="32:33" x14ac:dyDescent="0.15">
      <c r="AF172" s="2">
        <f>+水洗化人口等!B172</f>
        <v>0</v>
      </c>
      <c r="AG172" s="2">
        <v>172</v>
      </c>
    </row>
    <row r="173" spans="32:33" x14ac:dyDescent="0.15">
      <c r="AF173" s="2">
        <f>+水洗化人口等!B173</f>
        <v>0</v>
      </c>
      <c r="AG173" s="2">
        <v>173</v>
      </c>
    </row>
    <row r="174" spans="32:33" x14ac:dyDescent="0.15">
      <c r="AF174" s="2">
        <f>+水洗化人口等!B174</f>
        <v>0</v>
      </c>
      <c r="AG174" s="2">
        <v>174</v>
      </c>
    </row>
    <row r="175" spans="32:33" x14ac:dyDescent="0.15">
      <c r="AF175" s="2">
        <f>+水洗化人口等!B175</f>
        <v>0</v>
      </c>
      <c r="AG175" s="2">
        <v>175</v>
      </c>
    </row>
    <row r="176" spans="32:33" x14ac:dyDescent="0.15">
      <c r="AF176" s="2">
        <f>+水洗化人口等!B176</f>
        <v>0</v>
      </c>
      <c r="AG176" s="2">
        <v>176</v>
      </c>
    </row>
    <row r="177" spans="32:33" x14ac:dyDescent="0.15">
      <c r="AF177" s="2">
        <f>+水洗化人口等!B177</f>
        <v>0</v>
      </c>
      <c r="AG177" s="2">
        <v>177</v>
      </c>
    </row>
    <row r="178" spans="32:33" x14ac:dyDescent="0.15">
      <c r="AF178" s="2">
        <f>+水洗化人口等!B178</f>
        <v>0</v>
      </c>
      <c r="AG178" s="2">
        <v>178</v>
      </c>
    </row>
    <row r="179" spans="32:33" x14ac:dyDescent="0.15">
      <c r="AF179" s="2">
        <f>+水洗化人口等!B179</f>
        <v>0</v>
      </c>
      <c r="AG179" s="2">
        <v>179</v>
      </c>
    </row>
    <row r="180" spans="32:33" x14ac:dyDescent="0.15">
      <c r="AF180" s="2">
        <f>+水洗化人口等!B180</f>
        <v>0</v>
      </c>
      <c r="AG180" s="2">
        <v>180</v>
      </c>
    </row>
    <row r="181" spans="32:33" x14ac:dyDescent="0.15">
      <c r="AF181" s="2">
        <f>+水洗化人口等!B181</f>
        <v>0</v>
      </c>
      <c r="AG181" s="2">
        <v>181</v>
      </c>
    </row>
    <row r="182" spans="32:33" x14ac:dyDescent="0.15">
      <c r="AF182" s="2">
        <f>+水洗化人口等!B182</f>
        <v>0</v>
      </c>
      <c r="AG182" s="2">
        <v>182</v>
      </c>
    </row>
    <row r="183" spans="32:33" x14ac:dyDescent="0.15">
      <c r="AF183" s="2">
        <f>+水洗化人口等!B183</f>
        <v>0</v>
      </c>
      <c r="AG183" s="2">
        <v>183</v>
      </c>
    </row>
    <row r="184" spans="32:33" x14ac:dyDescent="0.15">
      <c r="AF184" s="2">
        <f>+水洗化人口等!B184</f>
        <v>0</v>
      </c>
      <c r="AG184" s="2">
        <v>184</v>
      </c>
    </row>
    <row r="185" spans="32:33" x14ac:dyDescent="0.15">
      <c r="AF185" s="2">
        <f>+水洗化人口等!B185</f>
        <v>0</v>
      </c>
      <c r="AG185" s="2">
        <v>185</v>
      </c>
    </row>
    <row r="186" spans="32:33" x14ac:dyDescent="0.15">
      <c r="AF186" s="2">
        <f>+水洗化人口等!B186</f>
        <v>0</v>
      </c>
      <c r="AG186" s="2">
        <v>186</v>
      </c>
    </row>
    <row r="187" spans="32:33" x14ac:dyDescent="0.15">
      <c r="AF187" s="2">
        <f>+水洗化人口等!B187</f>
        <v>0</v>
      </c>
      <c r="AG187" s="2">
        <v>187</v>
      </c>
    </row>
    <row r="188" spans="32:33" x14ac:dyDescent="0.15">
      <c r="AF188" s="2">
        <f>+水洗化人口等!B188</f>
        <v>0</v>
      </c>
      <c r="AG188" s="2">
        <v>188</v>
      </c>
    </row>
    <row r="189" spans="32:33" x14ac:dyDescent="0.15">
      <c r="AF189" s="2">
        <f>+水洗化人口等!B189</f>
        <v>0</v>
      </c>
      <c r="AG189" s="2">
        <v>189</v>
      </c>
    </row>
    <row r="190" spans="32:33" x14ac:dyDescent="0.15">
      <c r="AF190" s="2">
        <f>+水洗化人口等!B190</f>
        <v>0</v>
      </c>
      <c r="AG190" s="2">
        <v>190</v>
      </c>
    </row>
    <row r="191" spans="32:33" x14ac:dyDescent="0.15">
      <c r="AF191" s="2">
        <f>+水洗化人口等!B191</f>
        <v>0</v>
      </c>
      <c r="AG191" s="2">
        <v>191</v>
      </c>
    </row>
    <row r="192" spans="32:33" x14ac:dyDescent="0.15">
      <c r="AF192" s="2">
        <f>+水洗化人口等!B192</f>
        <v>0</v>
      </c>
      <c r="AG192" s="2">
        <v>192</v>
      </c>
    </row>
    <row r="193" spans="32:33" x14ac:dyDescent="0.15">
      <c r="AF193" s="2">
        <f>+水洗化人口等!B193</f>
        <v>0</v>
      </c>
      <c r="AG193" s="2">
        <v>193</v>
      </c>
    </row>
    <row r="194" spans="32:33" x14ac:dyDescent="0.15">
      <c r="AF194" s="2">
        <f>+水洗化人口等!B194</f>
        <v>0</v>
      </c>
      <c r="AG194" s="2">
        <v>194</v>
      </c>
    </row>
    <row r="195" spans="32:33" x14ac:dyDescent="0.15">
      <c r="AF195" s="2">
        <f>+水洗化人口等!B195</f>
        <v>0</v>
      </c>
      <c r="AG195" s="2">
        <v>195</v>
      </c>
    </row>
    <row r="196" spans="32:33" x14ac:dyDescent="0.15">
      <c r="AF196" s="2">
        <f>+水洗化人口等!B196</f>
        <v>0</v>
      </c>
      <c r="AG196" s="2">
        <v>196</v>
      </c>
    </row>
    <row r="197" spans="32:33" x14ac:dyDescent="0.15">
      <c r="AF197" s="2">
        <f>+水洗化人口等!B197</f>
        <v>0</v>
      </c>
      <c r="AG197" s="2">
        <v>197</v>
      </c>
    </row>
    <row r="198" spans="32:33" x14ac:dyDescent="0.15">
      <c r="AF198" s="2">
        <f>+水洗化人口等!B198</f>
        <v>0</v>
      </c>
      <c r="AG198" s="2">
        <v>198</v>
      </c>
    </row>
    <row r="199" spans="32:33" x14ac:dyDescent="0.15">
      <c r="AF199" s="2">
        <f>+水洗化人口等!B199</f>
        <v>0</v>
      </c>
      <c r="AG199" s="2">
        <v>199</v>
      </c>
    </row>
    <row r="200" spans="32:33" x14ac:dyDescent="0.15">
      <c r="AF200" s="2">
        <f>+水洗化人口等!B200</f>
        <v>0</v>
      </c>
      <c r="AG200" s="2">
        <v>200</v>
      </c>
    </row>
    <row r="201" spans="32:33" x14ac:dyDescent="0.15">
      <c r="AF201" s="2">
        <f>+水洗化人口等!B201</f>
        <v>0</v>
      </c>
      <c r="AG201" s="2">
        <v>201</v>
      </c>
    </row>
    <row r="202" spans="32:33" x14ac:dyDescent="0.15">
      <c r="AF202" s="2">
        <f>+水洗化人口等!B202</f>
        <v>0</v>
      </c>
      <c r="AG202" s="2">
        <v>202</v>
      </c>
    </row>
    <row r="203" spans="32:33" x14ac:dyDescent="0.15">
      <c r="AF203" s="2">
        <f>+水洗化人口等!B203</f>
        <v>0</v>
      </c>
      <c r="AG203" s="2">
        <v>203</v>
      </c>
    </row>
    <row r="204" spans="32:33" x14ac:dyDescent="0.15">
      <c r="AF204" s="2">
        <f>+水洗化人口等!B204</f>
        <v>0</v>
      </c>
      <c r="AG204" s="2">
        <v>204</v>
      </c>
    </row>
    <row r="205" spans="32:33" x14ac:dyDescent="0.15">
      <c r="AF205" s="2">
        <f>+水洗化人口等!B205</f>
        <v>0</v>
      </c>
      <c r="AG205" s="2">
        <v>205</v>
      </c>
    </row>
    <row r="206" spans="32:33" x14ac:dyDescent="0.15">
      <c r="AF206" s="2">
        <f>+水洗化人口等!B206</f>
        <v>0</v>
      </c>
      <c r="AG206" s="2">
        <v>206</v>
      </c>
    </row>
    <row r="207" spans="32:33" x14ac:dyDescent="0.15">
      <c r="AF207" s="2">
        <f>+水洗化人口等!B207</f>
        <v>0</v>
      </c>
      <c r="AG207" s="2">
        <v>207</v>
      </c>
    </row>
    <row r="208" spans="32:33" x14ac:dyDescent="0.15">
      <c r="AF208" s="2">
        <f>+水洗化人口等!B208</f>
        <v>0</v>
      </c>
      <c r="AG208" s="2">
        <v>208</v>
      </c>
    </row>
  </sheetData>
  <mergeCells count="27"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  <mergeCell ref="I26:I27"/>
    <mergeCell ref="J26:J27"/>
    <mergeCell ref="F28:H28"/>
    <mergeCell ref="F31:H31"/>
    <mergeCell ref="F29:H29"/>
    <mergeCell ref="F30:H30"/>
    <mergeCell ref="F26:H27"/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2024-04-15T00:34:44Z</dcterms:modified>
</cp:coreProperties>
</file>