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23愛知県）\"/>
    </mc:Choice>
  </mc:AlternateContent>
  <bookViews>
    <workbookView xWindow="-120" yWindow="-120" windowWidth="29040" windowHeight="1584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市町村分担金内訳!$A$6:$DU$25</definedName>
    <definedName name="_xlnm._FilterDatabase" localSheetId="4" hidden="1">組合分担金内訳!$A$6:$BE$60</definedName>
    <definedName name="_xlnm._FilterDatabase" localSheetId="3" hidden="1">'廃棄物事業経費（歳出）'!$A$6:$CI$79</definedName>
    <definedName name="_xlnm._FilterDatabase" localSheetId="2" hidden="1">'廃棄物事業経費（歳入）'!$A$6:$AE$79</definedName>
    <definedName name="_xlnm._FilterDatabase" localSheetId="0" hidden="1">'廃棄物事業経費（市町村）'!$A$6:$DJ$60</definedName>
    <definedName name="_xlnm._FilterDatabase" localSheetId="1" hidden="1">'廃棄物事業経費（組合）'!$A$6:$DJ$25</definedName>
    <definedName name="_xlnm.Print_Area" localSheetId="6">経費集計!$A$1:$M$33</definedName>
    <definedName name="_xlnm.Print_Area" localSheetId="5">市町村分担金内訳!$2:$26</definedName>
    <definedName name="_xlnm.Print_Area" localSheetId="4">組合分担金内訳!$2:$61</definedName>
    <definedName name="_xlnm.Print_Area" localSheetId="3">'廃棄物事業経費（歳出）'!$2:$80</definedName>
    <definedName name="_xlnm.Print_Area" localSheetId="2">'廃棄物事業経費（歳入）'!$2:$80</definedName>
    <definedName name="_xlnm.Print_Area" localSheetId="0">'廃棄物事業経費（市町村）'!$2:$61</definedName>
    <definedName name="_xlnm.Print_Area" localSheetId="1">'廃棄物事業経費（組合）'!$2:$26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I22" i="5"/>
  <c r="I58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I17" i="5" s="1"/>
  <c r="G18" i="5"/>
  <c r="I18" i="5" s="1"/>
  <c r="G19" i="5"/>
  <c r="I19" i="5" s="1"/>
  <c r="G20" i="5"/>
  <c r="I20" i="5" s="1"/>
  <c r="G21" i="5"/>
  <c r="I21" i="5" s="1"/>
  <c r="G22" i="5"/>
  <c r="G23" i="5"/>
  <c r="I23" i="5" s="1"/>
  <c r="G24" i="5"/>
  <c r="I24" i="5" s="1"/>
  <c r="G25" i="5"/>
  <c r="I25" i="5" s="1"/>
  <c r="G26" i="5"/>
  <c r="I26" i="5" s="1"/>
  <c r="G27" i="5"/>
  <c r="I27" i="5" s="1"/>
  <c r="G28" i="5"/>
  <c r="I28" i="5" s="1"/>
  <c r="G29" i="5"/>
  <c r="I29" i="5" s="1"/>
  <c r="G30" i="5"/>
  <c r="I30" i="5" s="1"/>
  <c r="G31" i="5"/>
  <c r="I31" i="5" s="1"/>
  <c r="G32" i="5"/>
  <c r="I32" i="5" s="1"/>
  <c r="G33" i="5"/>
  <c r="I33" i="5" s="1"/>
  <c r="G34" i="5"/>
  <c r="I34" i="5" s="1"/>
  <c r="G35" i="5"/>
  <c r="I35" i="5" s="1"/>
  <c r="G36" i="5"/>
  <c r="I36" i="5" s="1"/>
  <c r="G37" i="5"/>
  <c r="I37" i="5" s="1"/>
  <c r="G38" i="5"/>
  <c r="I38" i="5" s="1"/>
  <c r="G39" i="5"/>
  <c r="I39" i="5" s="1"/>
  <c r="G40" i="5"/>
  <c r="I40" i="5" s="1"/>
  <c r="G41" i="5"/>
  <c r="I41" i="5" s="1"/>
  <c r="G42" i="5"/>
  <c r="I42" i="5" s="1"/>
  <c r="G43" i="5"/>
  <c r="I43" i="5" s="1"/>
  <c r="G44" i="5"/>
  <c r="I44" i="5" s="1"/>
  <c r="G45" i="5"/>
  <c r="I45" i="5" s="1"/>
  <c r="G46" i="5"/>
  <c r="I46" i="5" s="1"/>
  <c r="G47" i="5"/>
  <c r="I47" i="5" s="1"/>
  <c r="G48" i="5"/>
  <c r="I48" i="5" s="1"/>
  <c r="G49" i="5"/>
  <c r="I49" i="5" s="1"/>
  <c r="G50" i="5"/>
  <c r="I50" i="5" s="1"/>
  <c r="G51" i="5"/>
  <c r="I51" i="5" s="1"/>
  <c r="G52" i="5"/>
  <c r="I52" i="5" s="1"/>
  <c r="G53" i="5"/>
  <c r="I53" i="5" s="1"/>
  <c r="G54" i="5"/>
  <c r="I54" i="5" s="1"/>
  <c r="G55" i="5"/>
  <c r="I55" i="5" s="1"/>
  <c r="G56" i="5"/>
  <c r="I56" i="5" s="1"/>
  <c r="G57" i="5"/>
  <c r="I57" i="5" s="1"/>
  <c r="G58" i="5"/>
  <c r="G59" i="5"/>
  <c r="I59" i="5" s="1"/>
  <c r="G60" i="5"/>
  <c r="I60" i="5" s="1"/>
  <c r="G61" i="5"/>
  <c r="I61" i="5" s="1"/>
  <c r="F40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D8" i="5"/>
  <c r="F8" i="5" s="1"/>
  <c r="D9" i="5"/>
  <c r="F9" i="5" s="1"/>
  <c r="D10" i="5"/>
  <c r="F10" i="5" s="1"/>
  <c r="D11" i="5"/>
  <c r="F11" i="5" s="1"/>
  <c r="D12" i="5"/>
  <c r="F12" i="5" s="1"/>
  <c r="D13" i="5"/>
  <c r="F13" i="5" s="1"/>
  <c r="D14" i="5"/>
  <c r="F14" i="5" s="1"/>
  <c r="D15" i="5"/>
  <c r="F15" i="5" s="1"/>
  <c r="D16" i="5"/>
  <c r="F16" i="5" s="1"/>
  <c r="D17" i="5"/>
  <c r="F17" i="5" s="1"/>
  <c r="D18" i="5"/>
  <c r="F18" i="5" s="1"/>
  <c r="D19" i="5"/>
  <c r="F19" i="5" s="1"/>
  <c r="D20" i="5"/>
  <c r="F20" i="5" s="1"/>
  <c r="D21" i="5"/>
  <c r="F21" i="5" s="1"/>
  <c r="D22" i="5"/>
  <c r="F22" i="5" s="1"/>
  <c r="D23" i="5"/>
  <c r="F23" i="5" s="1"/>
  <c r="D24" i="5"/>
  <c r="F24" i="5" s="1"/>
  <c r="D25" i="5"/>
  <c r="F25" i="5" s="1"/>
  <c r="D26" i="5"/>
  <c r="F26" i="5" s="1"/>
  <c r="D27" i="5"/>
  <c r="F27" i="5" s="1"/>
  <c r="D28" i="5"/>
  <c r="F28" i="5" s="1"/>
  <c r="D29" i="5"/>
  <c r="F29" i="5" s="1"/>
  <c r="D30" i="5"/>
  <c r="F30" i="5" s="1"/>
  <c r="D31" i="5"/>
  <c r="F31" i="5" s="1"/>
  <c r="D32" i="5"/>
  <c r="F32" i="5" s="1"/>
  <c r="D33" i="5"/>
  <c r="F33" i="5" s="1"/>
  <c r="D34" i="5"/>
  <c r="F34" i="5" s="1"/>
  <c r="D35" i="5"/>
  <c r="F35" i="5" s="1"/>
  <c r="D36" i="5"/>
  <c r="F36" i="5" s="1"/>
  <c r="D37" i="5"/>
  <c r="F37" i="5" s="1"/>
  <c r="D38" i="5"/>
  <c r="F38" i="5" s="1"/>
  <c r="D39" i="5"/>
  <c r="F39" i="5" s="1"/>
  <c r="D40" i="5"/>
  <c r="D41" i="5"/>
  <c r="F41" i="5" s="1"/>
  <c r="D42" i="5"/>
  <c r="F42" i="5" s="1"/>
  <c r="D43" i="5"/>
  <c r="F43" i="5" s="1"/>
  <c r="D44" i="5"/>
  <c r="F44" i="5" s="1"/>
  <c r="D45" i="5"/>
  <c r="F45" i="5" s="1"/>
  <c r="D46" i="5"/>
  <c r="F46" i="5" s="1"/>
  <c r="D47" i="5"/>
  <c r="F47" i="5" s="1"/>
  <c r="D48" i="5"/>
  <c r="F48" i="5" s="1"/>
  <c r="D49" i="5"/>
  <c r="F49" i="5" s="1"/>
  <c r="D50" i="5"/>
  <c r="F50" i="5" s="1"/>
  <c r="D51" i="5"/>
  <c r="F51" i="5" s="1"/>
  <c r="D52" i="5"/>
  <c r="F52" i="5" s="1"/>
  <c r="D53" i="5"/>
  <c r="F53" i="5" s="1"/>
  <c r="D54" i="5"/>
  <c r="F54" i="5" s="1"/>
  <c r="D55" i="5"/>
  <c r="F55" i="5" s="1"/>
  <c r="D56" i="5"/>
  <c r="F56" i="5" s="1"/>
  <c r="D57" i="5"/>
  <c r="F57" i="5" s="1"/>
  <c r="D58" i="5"/>
  <c r="F58" i="5" s="1"/>
  <c r="D59" i="5"/>
  <c r="F59" i="5" s="1"/>
  <c r="D60" i="5"/>
  <c r="F60" i="5" s="1"/>
  <c r="D61" i="5"/>
  <c r="F61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H65" i="4"/>
  <c r="CH66" i="4"/>
  <c r="CH67" i="4"/>
  <c r="CH68" i="4"/>
  <c r="CH69" i="4"/>
  <c r="CH70" i="4"/>
  <c r="CH71" i="4"/>
  <c r="CH72" i="4"/>
  <c r="CH73" i="4"/>
  <c r="CH74" i="4"/>
  <c r="CH75" i="4"/>
  <c r="CH76" i="4"/>
  <c r="CH77" i="4"/>
  <c r="CH78" i="4"/>
  <c r="CH79" i="4"/>
  <c r="CH80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G65" i="4"/>
  <c r="CG66" i="4"/>
  <c r="CG67" i="4"/>
  <c r="CG68" i="4"/>
  <c r="CG69" i="4"/>
  <c r="CG70" i="4"/>
  <c r="CG71" i="4"/>
  <c r="CG72" i="4"/>
  <c r="CG73" i="4"/>
  <c r="CG74" i="4"/>
  <c r="CG75" i="4"/>
  <c r="CG76" i="4"/>
  <c r="CG77" i="4"/>
  <c r="CG78" i="4"/>
  <c r="CG79" i="4"/>
  <c r="CG80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F65" i="4"/>
  <c r="CF66" i="4"/>
  <c r="CF67" i="4"/>
  <c r="CF68" i="4"/>
  <c r="CF69" i="4"/>
  <c r="CF70" i="4"/>
  <c r="CF71" i="4"/>
  <c r="CF72" i="4"/>
  <c r="CF73" i="4"/>
  <c r="CF74" i="4"/>
  <c r="CF75" i="4"/>
  <c r="CF76" i="4"/>
  <c r="CF77" i="4"/>
  <c r="CF78" i="4"/>
  <c r="CF79" i="4"/>
  <c r="CF80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E65" i="4"/>
  <c r="CE66" i="4"/>
  <c r="CE67" i="4"/>
  <c r="CE68" i="4"/>
  <c r="CE69" i="4"/>
  <c r="CE70" i="4"/>
  <c r="CE71" i="4"/>
  <c r="CE72" i="4"/>
  <c r="CE73" i="4"/>
  <c r="CE74" i="4"/>
  <c r="CE75" i="4"/>
  <c r="CE76" i="4"/>
  <c r="CE77" i="4"/>
  <c r="CE78" i="4"/>
  <c r="CE79" i="4"/>
  <c r="CE80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D65" i="4"/>
  <c r="CD66" i="4"/>
  <c r="CD67" i="4"/>
  <c r="CD68" i="4"/>
  <c r="CD69" i="4"/>
  <c r="CD70" i="4"/>
  <c r="CD71" i="4"/>
  <c r="CD72" i="4"/>
  <c r="CD73" i="4"/>
  <c r="CD74" i="4"/>
  <c r="CD75" i="4"/>
  <c r="CD76" i="4"/>
  <c r="CD77" i="4"/>
  <c r="CD78" i="4"/>
  <c r="CD79" i="4"/>
  <c r="CD80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C65" i="4"/>
  <c r="CC66" i="4"/>
  <c r="CC67" i="4"/>
  <c r="CC68" i="4"/>
  <c r="CC69" i="4"/>
  <c r="CC70" i="4"/>
  <c r="CC71" i="4"/>
  <c r="CC72" i="4"/>
  <c r="CC73" i="4"/>
  <c r="CC74" i="4"/>
  <c r="CC75" i="4"/>
  <c r="CC76" i="4"/>
  <c r="CC77" i="4"/>
  <c r="CC78" i="4"/>
  <c r="CC79" i="4"/>
  <c r="CC80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CB65" i="4"/>
  <c r="CB66" i="4"/>
  <c r="CB67" i="4"/>
  <c r="CB68" i="4"/>
  <c r="CB69" i="4"/>
  <c r="CB70" i="4"/>
  <c r="CB71" i="4"/>
  <c r="CB72" i="4"/>
  <c r="CB73" i="4"/>
  <c r="CB74" i="4"/>
  <c r="CB75" i="4"/>
  <c r="CB76" i="4"/>
  <c r="CB77" i="4"/>
  <c r="CB78" i="4"/>
  <c r="CB79" i="4"/>
  <c r="CB80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Z65" i="4"/>
  <c r="BZ66" i="4"/>
  <c r="BZ67" i="4"/>
  <c r="BZ68" i="4"/>
  <c r="BZ69" i="4"/>
  <c r="BZ70" i="4"/>
  <c r="BZ71" i="4"/>
  <c r="BZ72" i="4"/>
  <c r="BZ73" i="4"/>
  <c r="BZ74" i="4"/>
  <c r="BZ75" i="4"/>
  <c r="BZ76" i="4"/>
  <c r="BZ77" i="4"/>
  <c r="BZ78" i="4"/>
  <c r="BZ79" i="4"/>
  <c r="BZ80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Y65" i="4"/>
  <c r="BY66" i="4"/>
  <c r="BY67" i="4"/>
  <c r="BY68" i="4"/>
  <c r="BY69" i="4"/>
  <c r="BY70" i="4"/>
  <c r="BY71" i="4"/>
  <c r="BY72" i="4"/>
  <c r="BY73" i="4"/>
  <c r="BY74" i="4"/>
  <c r="BY75" i="4"/>
  <c r="BY76" i="4"/>
  <c r="BY77" i="4"/>
  <c r="BY78" i="4"/>
  <c r="BY79" i="4"/>
  <c r="BY80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X65" i="4"/>
  <c r="BX66" i="4"/>
  <c r="BX67" i="4"/>
  <c r="BX68" i="4"/>
  <c r="BX69" i="4"/>
  <c r="BX70" i="4"/>
  <c r="BX71" i="4"/>
  <c r="BX72" i="4"/>
  <c r="BX73" i="4"/>
  <c r="BX74" i="4"/>
  <c r="BX75" i="4"/>
  <c r="BX76" i="4"/>
  <c r="BX77" i="4"/>
  <c r="BX78" i="4"/>
  <c r="BX79" i="4"/>
  <c r="BX80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W65" i="4"/>
  <c r="BW66" i="4"/>
  <c r="BW67" i="4"/>
  <c r="BW68" i="4"/>
  <c r="BW69" i="4"/>
  <c r="BW70" i="4"/>
  <c r="BW71" i="4"/>
  <c r="BW72" i="4"/>
  <c r="BW73" i="4"/>
  <c r="BW74" i="4"/>
  <c r="BW75" i="4"/>
  <c r="BW76" i="4"/>
  <c r="BW77" i="4"/>
  <c r="BW78" i="4"/>
  <c r="BW79" i="4"/>
  <c r="BW80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U78" i="4"/>
  <c r="BU79" i="4"/>
  <c r="BU80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T78" i="4"/>
  <c r="BT79" i="4"/>
  <c r="BT80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S78" i="4"/>
  <c r="BS79" i="4"/>
  <c r="BS80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R65" i="4"/>
  <c r="BR66" i="4"/>
  <c r="BR67" i="4"/>
  <c r="BR68" i="4"/>
  <c r="BR69" i="4"/>
  <c r="BR70" i="4"/>
  <c r="BR71" i="4"/>
  <c r="BR72" i="4"/>
  <c r="BR73" i="4"/>
  <c r="BR74" i="4"/>
  <c r="BR75" i="4"/>
  <c r="BR76" i="4"/>
  <c r="BR77" i="4"/>
  <c r="BR78" i="4"/>
  <c r="BR79" i="4"/>
  <c r="BR80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BO70" i="4"/>
  <c r="BO71" i="4"/>
  <c r="BO72" i="4"/>
  <c r="BO73" i="4"/>
  <c r="BO74" i="4"/>
  <c r="BO75" i="4"/>
  <c r="BO76" i="4"/>
  <c r="BO77" i="4"/>
  <c r="BO78" i="4"/>
  <c r="BO79" i="4"/>
  <c r="BO80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N68" i="4"/>
  <c r="BN69" i="4"/>
  <c r="BN70" i="4"/>
  <c r="BN71" i="4"/>
  <c r="BN72" i="4"/>
  <c r="BN73" i="4"/>
  <c r="BN74" i="4"/>
  <c r="BN75" i="4"/>
  <c r="BN76" i="4"/>
  <c r="BN77" i="4"/>
  <c r="BN78" i="4"/>
  <c r="BN79" i="4"/>
  <c r="BN80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M68" i="4"/>
  <c r="BM69" i="4"/>
  <c r="BM70" i="4"/>
  <c r="BM71" i="4"/>
  <c r="BM72" i="4"/>
  <c r="BM73" i="4"/>
  <c r="BM74" i="4"/>
  <c r="BM75" i="4"/>
  <c r="BM76" i="4"/>
  <c r="BM77" i="4"/>
  <c r="BM78" i="4"/>
  <c r="BM79" i="4"/>
  <c r="BM80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L68" i="4"/>
  <c r="BL69" i="4"/>
  <c r="BL70" i="4"/>
  <c r="BL71" i="4"/>
  <c r="BL72" i="4"/>
  <c r="BL73" i="4"/>
  <c r="BL74" i="4"/>
  <c r="BL75" i="4"/>
  <c r="BL76" i="4"/>
  <c r="BL77" i="4"/>
  <c r="BL78" i="4"/>
  <c r="BL79" i="4"/>
  <c r="BL80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K68" i="4"/>
  <c r="BK69" i="4"/>
  <c r="BK70" i="4"/>
  <c r="BK71" i="4"/>
  <c r="BK72" i="4"/>
  <c r="BK73" i="4"/>
  <c r="BK74" i="4"/>
  <c r="BK75" i="4"/>
  <c r="BK76" i="4"/>
  <c r="BK77" i="4"/>
  <c r="BK78" i="4"/>
  <c r="BK79" i="4"/>
  <c r="BK80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I42" i="4"/>
  <c r="BI79" i="4"/>
  <c r="BH42" i="4"/>
  <c r="BH78" i="4"/>
  <c r="BG23" i="4"/>
  <c r="BG41" i="4"/>
  <c r="BG59" i="4"/>
  <c r="BG77" i="4"/>
  <c r="AY8" i="4"/>
  <c r="AY9" i="4"/>
  <c r="AY10" i="4"/>
  <c r="AN10" i="4" s="1"/>
  <c r="BG10" i="4" s="1"/>
  <c r="AY11" i="4"/>
  <c r="AY12" i="4"/>
  <c r="AY13" i="4"/>
  <c r="AY14" i="4"/>
  <c r="AY15" i="4"/>
  <c r="AY16" i="4"/>
  <c r="AN16" i="4" s="1"/>
  <c r="BG16" i="4" s="1"/>
  <c r="AY17" i="4"/>
  <c r="AY18" i="4"/>
  <c r="AY19" i="4"/>
  <c r="AY20" i="4"/>
  <c r="AY21" i="4"/>
  <c r="AY22" i="4"/>
  <c r="AN22" i="4" s="1"/>
  <c r="BG22" i="4" s="1"/>
  <c r="AY23" i="4"/>
  <c r="AY24" i="4"/>
  <c r="AY25" i="4"/>
  <c r="AY26" i="4"/>
  <c r="AY27" i="4"/>
  <c r="AY28" i="4"/>
  <c r="AN28" i="4" s="1"/>
  <c r="BG28" i="4" s="1"/>
  <c r="AY29" i="4"/>
  <c r="AY30" i="4"/>
  <c r="AY31" i="4"/>
  <c r="AY32" i="4"/>
  <c r="AY33" i="4"/>
  <c r="AY34" i="4"/>
  <c r="AN34" i="4" s="1"/>
  <c r="BG34" i="4" s="1"/>
  <c r="AY35" i="4"/>
  <c r="AY36" i="4"/>
  <c r="AY37" i="4"/>
  <c r="AY38" i="4"/>
  <c r="AY39" i="4"/>
  <c r="AY40" i="4"/>
  <c r="AN40" i="4" s="1"/>
  <c r="BG40" i="4" s="1"/>
  <c r="AY41" i="4"/>
  <c r="AY42" i="4"/>
  <c r="AY43" i="4"/>
  <c r="AY44" i="4"/>
  <c r="AY45" i="4"/>
  <c r="AY46" i="4"/>
  <c r="AN46" i="4" s="1"/>
  <c r="BG46" i="4" s="1"/>
  <c r="AY47" i="4"/>
  <c r="AY48" i="4"/>
  <c r="AY49" i="4"/>
  <c r="AY50" i="4"/>
  <c r="AY51" i="4"/>
  <c r="AY52" i="4"/>
  <c r="AN52" i="4" s="1"/>
  <c r="BG52" i="4" s="1"/>
  <c r="AY53" i="4"/>
  <c r="AY54" i="4"/>
  <c r="AY55" i="4"/>
  <c r="AY56" i="4"/>
  <c r="AY57" i="4"/>
  <c r="AY58" i="4"/>
  <c r="AN58" i="4" s="1"/>
  <c r="BG58" i="4" s="1"/>
  <c r="AY59" i="4"/>
  <c r="AY60" i="4"/>
  <c r="AY61" i="4"/>
  <c r="AY62" i="4"/>
  <c r="AY63" i="4"/>
  <c r="AY64" i="4"/>
  <c r="AN64" i="4" s="1"/>
  <c r="BG64" i="4" s="1"/>
  <c r="AY65" i="4"/>
  <c r="AY66" i="4"/>
  <c r="AY67" i="4"/>
  <c r="AY68" i="4"/>
  <c r="AY69" i="4"/>
  <c r="AY70" i="4"/>
  <c r="AN70" i="4" s="1"/>
  <c r="BG70" i="4" s="1"/>
  <c r="AY71" i="4"/>
  <c r="AY72" i="4"/>
  <c r="AY73" i="4"/>
  <c r="AY74" i="4"/>
  <c r="AY75" i="4"/>
  <c r="AY76" i="4"/>
  <c r="AN76" i="4" s="1"/>
  <c r="BG76" i="4" s="1"/>
  <c r="AY77" i="4"/>
  <c r="AY78" i="4"/>
  <c r="AY79" i="4"/>
  <c r="AY80" i="4"/>
  <c r="AT8" i="4"/>
  <c r="AT9" i="4"/>
  <c r="AN9" i="4" s="1"/>
  <c r="AT10" i="4"/>
  <c r="AT11" i="4"/>
  <c r="AT12" i="4"/>
  <c r="AT13" i="4"/>
  <c r="AT14" i="4"/>
  <c r="AT15" i="4"/>
  <c r="AN15" i="4" s="1"/>
  <c r="AT16" i="4"/>
  <c r="AT17" i="4"/>
  <c r="AT18" i="4"/>
  <c r="AT19" i="4"/>
  <c r="AT20" i="4"/>
  <c r="AT21" i="4"/>
  <c r="AN21" i="4" s="1"/>
  <c r="AT22" i="4"/>
  <c r="AT23" i="4"/>
  <c r="AT24" i="4"/>
  <c r="AT25" i="4"/>
  <c r="AT26" i="4"/>
  <c r="AT27" i="4"/>
  <c r="AN27" i="4" s="1"/>
  <c r="AT28" i="4"/>
  <c r="AT29" i="4"/>
  <c r="AT30" i="4"/>
  <c r="AT31" i="4"/>
  <c r="AT32" i="4"/>
  <c r="AT33" i="4"/>
  <c r="AN33" i="4" s="1"/>
  <c r="AT34" i="4"/>
  <c r="AT35" i="4"/>
  <c r="AT36" i="4"/>
  <c r="AT37" i="4"/>
  <c r="AT38" i="4"/>
  <c r="AT39" i="4"/>
  <c r="AN39" i="4" s="1"/>
  <c r="AT40" i="4"/>
  <c r="AT41" i="4"/>
  <c r="AT42" i="4"/>
  <c r="AT43" i="4"/>
  <c r="AT44" i="4"/>
  <c r="AT45" i="4"/>
  <c r="AN45" i="4" s="1"/>
  <c r="AT46" i="4"/>
  <c r="AT47" i="4"/>
  <c r="AT48" i="4"/>
  <c r="AT49" i="4"/>
  <c r="AT50" i="4"/>
  <c r="AT51" i="4"/>
  <c r="AN51" i="4" s="1"/>
  <c r="AT52" i="4"/>
  <c r="AT53" i="4"/>
  <c r="AT54" i="4"/>
  <c r="AT55" i="4"/>
  <c r="AT56" i="4"/>
  <c r="AT57" i="4"/>
  <c r="AN57" i="4" s="1"/>
  <c r="AT58" i="4"/>
  <c r="AT59" i="4"/>
  <c r="AT60" i="4"/>
  <c r="AT61" i="4"/>
  <c r="AT62" i="4"/>
  <c r="AT63" i="4"/>
  <c r="AN63" i="4" s="1"/>
  <c r="AT64" i="4"/>
  <c r="AT65" i="4"/>
  <c r="AT66" i="4"/>
  <c r="AT67" i="4"/>
  <c r="AT68" i="4"/>
  <c r="AT69" i="4"/>
  <c r="AN69" i="4" s="1"/>
  <c r="AT70" i="4"/>
  <c r="AT71" i="4"/>
  <c r="AT72" i="4"/>
  <c r="AT73" i="4"/>
  <c r="AT74" i="4"/>
  <c r="AT75" i="4"/>
  <c r="AN75" i="4" s="1"/>
  <c r="AT76" i="4"/>
  <c r="AT77" i="4"/>
  <c r="AT78" i="4"/>
  <c r="AT79" i="4"/>
  <c r="AT80" i="4"/>
  <c r="AO8" i="4"/>
  <c r="AN8" i="4" s="1"/>
  <c r="AO9" i="4"/>
  <c r="AO10" i="4"/>
  <c r="AO11" i="4"/>
  <c r="AO12" i="4"/>
  <c r="AN12" i="4" s="1"/>
  <c r="AO13" i="4"/>
  <c r="AO14" i="4"/>
  <c r="AN14" i="4" s="1"/>
  <c r="BG14" i="4" s="1"/>
  <c r="AO15" i="4"/>
  <c r="AO16" i="4"/>
  <c r="AO17" i="4"/>
  <c r="AO18" i="4"/>
  <c r="AN18" i="4" s="1"/>
  <c r="AO19" i="4"/>
  <c r="AO20" i="4"/>
  <c r="AN20" i="4" s="1"/>
  <c r="BG20" i="4" s="1"/>
  <c r="AO21" i="4"/>
  <c r="AO22" i="4"/>
  <c r="AO23" i="4"/>
  <c r="AO24" i="4"/>
  <c r="AN24" i="4" s="1"/>
  <c r="AO25" i="4"/>
  <c r="AO26" i="4"/>
  <c r="AN26" i="4" s="1"/>
  <c r="AO27" i="4"/>
  <c r="AO28" i="4"/>
  <c r="AO29" i="4"/>
  <c r="AO30" i="4"/>
  <c r="AN30" i="4" s="1"/>
  <c r="AO31" i="4"/>
  <c r="AO32" i="4"/>
  <c r="AN32" i="4" s="1"/>
  <c r="BG32" i="4" s="1"/>
  <c r="AO33" i="4"/>
  <c r="AO34" i="4"/>
  <c r="AO35" i="4"/>
  <c r="AO36" i="4"/>
  <c r="AN36" i="4" s="1"/>
  <c r="AO37" i="4"/>
  <c r="AO38" i="4"/>
  <c r="AN38" i="4" s="1"/>
  <c r="BG38" i="4" s="1"/>
  <c r="AO39" i="4"/>
  <c r="AO40" i="4"/>
  <c r="AO41" i="4"/>
  <c r="AO42" i="4"/>
  <c r="AN42" i="4" s="1"/>
  <c r="AO43" i="4"/>
  <c r="AO44" i="4"/>
  <c r="AN44" i="4" s="1"/>
  <c r="AO45" i="4"/>
  <c r="AO46" i="4"/>
  <c r="AO47" i="4"/>
  <c r="AO48" i="4"/>
  <c r="AN48" i="4" s="1"/>
  <c r="AO49" i="4"/>
  <c r="AO50" i="4"/>
  <c r="AN50" i="4" s="1"/>
  <c r="BG50" i="4" s="1"/>
  <c r="AO51" i="4"/>
  <c r="AO52" i="4"/>
  <c r="AO53" i="4"/>
  <c r="AO54" i="4"/>
  <c r="AN54" i="4" s="1"/>
  <c r="AO55" i="4"/>
  <c r="AO56" i="4"/>
  <c r="AN56" i="4" s="1"/>
  <c r="BG56" i="4" s="1"/>
  <c r="AO57" i="4"/>
  <c r="AO58" i="4"/>
  <c r="AO59" i="4"/>
  <c r="AO60" i="4"/>
  <c r="AN60" i="4" s="1"/>
  <c r="AO61" i="4"/>
  <c r="AO62" i="4"/>
  <c r="AN62" i="4" s="1"/>
  <c r="AO63" i="4"/>
  <c r="AO64" i="4"/>
  <c r="AO65" i="4"/>
  <c r="AO66" i="4"/>
  <c r="AN66" i="4" s="1"/>
  <c r="AO67" i="4"/>
  <c r="AO68" i="4"/>
  <c r="AN68" i="4" s="1"/>
  <c r="BG68" i="4" s="1"/>
  <c r="AO69" i="4"/>
  <c r="AO70" i="4"/>
  <c r="AO71" i="4"/>
  <c r="AO72" i="4"/>
  <c r="AN72" i="4" s="1"/>
  <c r="AO73" i="4"/>
  <c r="AO74" i="4"/>
  <c r="AN74" i="4" s="1"/>
  <c r="BG74" i="4" s="1"/>
  <c r="AO75" i="4"/>
  <c r="AO76" i="4"/>
  <c r="AO77" i="4"/>
  <c r="AO78" i="4"/>
  <c r="AN78" i="4" s="1"/>
  <c r="AO79" i="4"/>
  <c r="AO80" i="4"/>
  <c r="AN80" i="4" s="1"/>
  <c r="AN11" i="4"/>
  <c r="BG11" i="4" s="1"/>
  <c r="AN13" i="4"/>
  <c r="BG13" i="4" s="1"/>
  <c r="AN17" i="4"/>
  <c r="BG17" i="4" s="1"/>
  <c r="AN19" i="4"/>
  <c r="BG19" i="4" s="1"/>
  <c r="AN23" i="4"/>
  <c r="AN25" i="4"/>
  <c r="BG25" i="4" s="1"/>
  <c r="AN29" i="4"/>
  <c r="BG29" i="4" s="1"/>
  <c r="AN31" i="4"/>
  <c r="BG31" i="4" s="1"/>
  <c r="AN35" i="4"/>
  <c r="AN37" i="4"/>
  <c r="BG37" i="4" s="1"/>
  <c r="AN41" i="4"/>
  <c r="AN43" i="4"/>
  <c r="BG43" i="4" s="1"/>
  <c r="AN47" i="4"/>
  <c r="BG47" i="4" s="1"/>
  <c r="AN49" i="4"/>
  <c r="BG49" i="4" s="1"/>
  <c r="AN53" i="4"/>
  <c r="BG53" i="4" s="1"/>
  <c r="AN55" i="4"/>
  <c r="BG55" i="4" s="1"/>
  <c r="AN59" i="4"/>
  <c r="AN61" i="4"/>
  <c r="BG61" i="4" s="1"/>
  <c r="AN65" i="4"/>
  <c r="BG65" i="4" s="1"/>
  <c r="AN67" i="4"/>
  <c r="AN71" i="4"/>
  <c r="AN73" i="4"/>
  <c r="AN77" i="4"/>
  <c r="AN79" i="4"/>
  <c r="BG79" i="4" s="1"/>
  <c r="AG8" i="4"/>
  <c r="AG9" i="4"/>
  <c r="AF9" i="4" s="1"/>
  <c r="AG10" i="4"/>
  <c r="AF10" i="4" s="1"/>
  <c r="AG11" i="4"/>
  <c r="AG12" i="4"/>
  <c r="AF12" i="4" s="1"/>
  <c r="AG13" i="4"/>
  <c r="AG14" i="4"/>
  <c r="AG15" i="4"/>
  <c r="AF15" i="4" s="1"/>
  <c r="AG16" i="4"/>
  <c r="AF16" i="4" s="1"/>
  <c r="AG17" i="4"/>
  <c r="AG18" i="4"/>
  <c r="AG19" i="4"/>
  <c r="AG20" i="4"/>
  <c r="AG21" i="4"/>
  <c r="AF21" i="4" s="1"/>
  <c r="AG22" i="4"/>
  <c r="AF22" i="4" s="1"/>
  <c r="AG23" i="4"/>
  <c r="AG24" i="4"/>
  <c r="AF24" i="4" s="1"/>
  <c r="AG25" i="4"/>
  <c r="AG26" i="4"/>
  <c r="AG27" i="4"/>
  <c r="AF27" i="4" s="1"/>
  <c r="AG28" i="4"/>
  <c r="AF28" i="4" s="1"/>
  <c r="AG29" i="4"/>
  <c r="AG30" i="4"/>
  <c r="AF30" i="4" s="1"/>
  <c r="AG31" i="4"/>
  <c r="AG32" i="4"/>
  <c r="AG33" i="4"/>
  <c r="AF33" i="4" s="1"/>
  <c r="AG34" i="4"/>
  <c r="AF34" i="4" s="1"/>
  <c r="AG35" i="4"/>
  <c r="AG36" i="4"/>
  <c r="AF36" i="4" s="1"/>
  <c r="AG37" i="4"/>
  <c r="AG38" i="4"/>
  <c r="AG39" i="4"/>
  <c r="AF39" i="4" s="1"/>
  <c r="AG40" i="4"/>
  <c r="AF40" i="4" s="1"/>
  <c r="AG41" i="4"/>
  <c r="AG42" i="4"/>
  <c r="AF42" i="4" s="1"/>
  <c r="AG43" i="4"/>
  <c r="AG44" i="4"/>
  <c r="AG45" i="4"/>
  <c r="AF45" i="4" s="1"/>
  <c r="AG46" i="4"/>
  <c r="AF46" i="4" s="1"/>
  <c r="AG47" i="4"/>
  <c r="AG48" i="4"/>
  <c r="AF48" i="4" s="1"/>
  <c r="AG49" i="4"/>
  <c r="AG50" i="4"/>
  <c r="AG51" i="4"/>
  <c r="AF51" i="4" s="1"/>
  <c r="AG52" i="4"/>
  <c r="AF52" i="4" s="1"/>
  <c r="AG53" i="4"/>
  <c r="AG54" i="4"/>
  <c r="AF54" i="4" s="1"/>
  <c r="AG55" i="4"/>
  <c r="AG56" i="4"/>
  <c r="AG57" i="4"/>
  <c r="AF57" i="4" s="1"/>
  <c r="AG58" i="4"/>
  <c r="AF58" i="4" s="1"/>
  <c r="AG59" i="4"/>
  <c r="AG60" i="4"/>
  <c r="AF60" i="4" s="1"/>
  <c r="AG61" i="4"/>
  <c r="AG62" i="4"/>
  <c r="AG63" i="4"/>
  <c r="AF63" i="4" s="1"/>
  <c r="AG64" i="4"/>
  <c r="AF64" i="4" s="1"/>
  <c r="AG65" i="4"/>
  <c r="AG66" i="4"/>
  <c r="AF66" i="4" s="1"/>
  <c r="AG67" i="4"/>
  <c r="AG68" i="4"/>
  <c r="AG69" i="4"/>
  <c r="AF69" i="4" s="1"/>
  <c r="AG70" i="4"/>
  <c r="AF70" i="4" s="1"/>
  <c r="AG71" i="4"/>
  <c r="AG72" i="4"/>
  <c r="AF72" i="4" s="1"/>
  <c r="AG73" i="4"/>
  <c r="AG74" i="4"/>
  <c r="AG75" i="4"/>
  <c r="AF75" i="4" s="1"/>
  <c r="AG76" i="4"/>
  <c r="AF76" i="4" s="1"/>
  <c r="AG77" i="4"/>
  <c r="AG78" i="4"/>
  <c r="AF78" i="4" s="1"/>
  <c r="AG79" i="4"/>
  <c r="AG80" i="4"/>
  <c r="AF8" i="4"/>
  <c r="AF11" i="4"/>
  <c r="AF13" i="4"/>
  <c r="AF14" i="4"/>
  <c r="AF17" i="4"/>
  <c r="AF19" i="4"/>
  <c r="AF20" i="4"/>
  <c r="AF23" i="4"/>
  <c r="AF25" i="4"/>
  <c r="AF26" i="4"/>
  <c r="AF29" i="4"/>
  <c r="AF31" i="4"/>
  <c r="AF32" i="4"/>
  <c r="AF35" i="4"/>
  <c r="AF37" i="4"/>
  <c r="AF38" i="4"/>
  <c r="AF41" i="4"/>
  <c r="AF43" i="4"/>
  <c r="AF44" i="4"/>
  <c r="AF47" i="4"/>
  <c r="AF49" i="4"/>
  <c r="AF50" i="4"/>
  <c r="AF53" i="4"/>
  <c r="AF55" i="4"/>
  <c r="AF56" i="4"/>
  <c r="AF59" i="4"/>
  <c r="AF61" i="4"/>
  <c r="AF62" i="4"/>
  <c r="AF65" i="4"/>
  <c r="AF67" i="4"/>
  <c r="AF68" i="4"/>
  <c r="AF71" i="4"/>
  <c r="AF73" i="4"/>
  <c r="AF74" i="4"/>
  <c r="AF77" i="4"/>
  <c r="AF79" i="4"/>
  <c r="AF80" i="4"/>
  <c r="W8" i="4"/>
  <c r="CA8" i="4" s="1"/>
  <c r="W9" i="4"/>
  <c r="CA9" i="4" s="1"/>
  <c r="W10" i="4"/>
  <c r="W11" i="4"/>
  <c r="CA11" i="4" s="1"/>
  <c r="W12" i="4"/>
  <c r="W13" i="4"/>
  <c r="CA13" i="4" s="1"/>
  <c r="W14" i="4"/>
  <c r="CA14" i="4" s="1"/>
  <c r="W15" i="4"/>
  <c r="CA15" i="4" s="1"/>
  <c r="W16" i="4"/>
  <c r="W17" i="4"/>
  <c r="CA17" i="4" s="1"/>
  <c r="W18" i="4"/>
  <c r="W19" i="4"/>
  <c r="CA19" i="4" s="1"/>
  <c r="W20" i="4"/>
  <c r="CA20" i="4" s="1"/>
  <c r="W21" i="4"/>
  <c r="CA21" i="4" s="1"/>
  <c r="W22" i="4"/>
  <c r="W23" i="4"/>
  <c r="CA23" i="4" s="1"/>
  <c r="W24" i="4"/>
  <c r="W25" i="4"/>
  <c r="CA25" i="4" s="1"/>
  <c r="W26" i="4"/>
  <c r="CA26" i="4" s="1"/>
  <c r="W27" i="4"/>
  <c r="CA27" i="4" s="1"/>
  <c r="W28" i="4"/>
  <c r="W29" i="4"/>
  <c r="CA29" i="4" s="1"/>
  <c r="W30" i="4"/>
  <c r="W31" i="4"/>
  <c r="CA31" i="4" s="1"/>
  <c r="W32" i="4"/>
  <c r="CA32" i="4" s="1"/>
  <c r="W33" i="4"/>
  <c r="CA33" i="4" s="1"/>
  <c r="W34" i="4"/>
  <c r="W35" i="4"/>
  <c r="CA35" i="4" s="1"/>
  <c r="W36" i="4"/>
  <c r="CA36" i="4" s="1"/>
  <c r="W37" i="4"/>
  <c r="CA37" i="4" s="1"/>
  <c r="W38" i="4"/>
  <c r="CA38" i="4" s="1"/>
  <c r="W39" i="4"/>
  <c r="CA39" i="4" s="1"/>
  <c r="W40" i="4"/>
  <c r="W41" i="4"/>
  <c r="CA41" i="4" s="1"/>
  <c r="W42" i="4"/>
  <c r="CA42" i="4" s="1"/>
  <c r="W43" i="4"/>
  <c r="CA43" i="4" s="1"/>
  <c r="W44" i="4"/>
  <c r="CA44" i="4" s="1"/>
  <c r="W45" i="4"/>
  <c r="CA45" i="4" s="1"/>
  <c r="W46" i="4"/>
  <c r="W47" i="4"/>
  <c r="CA47" i="4" s="1"/>
  <c r="W48" i="4"/>
  <c r="W49" i="4"/>
  <c r="CA49" i="4" s="1"/>
  <c r="W50" i="4"/>
  <c r="CA50" i="4" s="1"/>
  <c r="W51" i="4"/>
  <c r="CA51" i="4" s="1"/>
  <c r="W52" i="4"/>
  <c r="W53" i="4"/>
  <c r="CA53" i="4" s="1"/>
  <c r="W54" i="4"/>
  <c r="W55" i="4"/>
  <c r="CA55" i="4" s="1"/>
  <c r="W56" i="4"/>
  <c r="CA56" i="4" s="1"/>
  <c r="W57" i="4"/>
  <c r="CA57" i="4" s="1"/>
  <c r="W58" i="4"/>
  <c r="W59" i="4"/>
  <c r="CA59" i="4" s="1"/>
  <c r="W60" i="4"/>
  <c r="W61" i="4"/>
  <c r="CA61" i="4" s="1"/>
  <c r="W62" i="4"/>
  <c r="CA62" i="4" s="1"/>
  <c r="W63" i="4"/>
  <c r="CA63" i="4" s="1"/>
  <c r="W64" i="4"/>
  <c r="W65" i="4"/>
  <c r="CA65" i="4" s="1"/>
  <c r="W66" i="4"/>
  <c r="W67" i="4"/>
  <c r="CA67" i="4" s="1"/>
  <c r="W68" i="4"/>
  <c r="CA68" i="4" s="1"/>
  <c r="W69" i="4"/>
  <c r="CA69" i="4" s="1"/>
  <c r="W70" i="4"/>
  <c r="W71" i="4"/>
  <c r="CA71" i="4" s="1"/>
  <c r="W72" i="4"/>
  <c r="CA72" i="4" s="1"/>
  <c r="W73" i="4"/>
  <c r="CA73" i="4" s="1"/>
  <c r="W74" i="4"/>
  <c r="CA74" i="4" s="1"/>
  <c r="W75" i="4"/>
  <c r="CA75" i="4" s="1"/>
  <c r="W76" i="4"/>
  <c r="W77" i="4"/>
  <c r="CA77" i="4" s="1"/>
  <c r="W78" i="4"/>
  <c r="CA78" i="4" s="1"/>
  <c r="W79" i="4"/>
  <c r="CA79" i="4" s="1"/>
  <c r="W80" i="4"/>
  <c r="CA80" i="4" s="1"/>
  <c r="R8" i="4"/>
  <c r="BV8" i="4" s="1"/>
  <c r="R9" i="4"/>
  <c r="R10" i="4"/>
  <c r="BV10" i="4" s="1"/>
  <c r="R11" i="4"/>
  <c r="R12" i="4"/>
  <c r="BV12" i="4" s="1"/>
  <c r="R13" i="4"/>
  <c r="BV13" i="4" s="1"/>
  <c r="R14" i="4"/>
  <c r="BV14" i="4" s="1"/>
  <c r="R15" i="4"/>
  <c r="R16" i="4"/>
  <c r="BV16" i="4" s="1"/>
  <c r="R17" i="4"/>
  <c r="R18" i="4"/>
  <c r="BV18" i="4" s="1"/>
  <c r="R19" i="4"/>
  <c r="BV19" i="4" s="1"/>
  <c r="R20" i="4"/>
  <c r="BV20" i="4" s="1"/>
  <c r="R21" i="4"/>
  <c r="R22" i="4"/>
  <c r="BV22" i="4" s="1"/>
  <c r="R23" i="4"/>
  <c r="R24" i="4"/>
  <c r="BV24" i="4" s="1"/>
  <c r="R25" i="4"/>
  <c r="BV25" i="4" s="1"/>
  <c r="R26" i="4"/>
  <c r="BV26" i="4" s="1"/>
  <c r="R27" i="4"/>
  <c r="R28" i="4"/>
  <c r="BV28" i="4" s="1"/>
  <c r="R29" i="4"/>
  <c r="BV29" i="4" s="1"/>
  <c r="R30" i="4"/>
  <c r="BV30" i="4" s="1"/>
  <c r="R31" i="4"/>
  <c r="BV31" i="4" s="1"/>
  <c r="R32" i="4"/>
  <c r="BV32" i="4" s="1"/>
  <c r="R33" i="4"/>
  <c r="R34" i="4"/>
  <c r="BV34" i="4" s="1"/>
  <c r="R35" i="4"/>
  <c r="BV35" i="4" s="1"/>
  <c r="R36" i="4"/>
  <c r="BV36" i="4" s="1"/>
  <c r="R37" i="4"/>
  <c r="BV37" i="4" s="1"/>
  <c r="R38" i="4"/>
  <c r="BV38" i="4" s="1"/>
  <c r="R39" i="4"/>
  <c r="R40" i="4"/>
  <c r="BV40" i="4" s="1"/>
  <c r="R41" i="4"/>
  <c r="R42" i="4"/>
  <c r="BV42" i="4" s="1"/>
  <c r="R43" i="4"/>
  <c r="BV43" i="4" s="1"/>
  <c r="R44" i="4"/>
  <c r="BV44" i="4" s="1"/>
  <c r="R45" i="4"/>
  <c r="R46" i="4"/>
  <c r="BV46" i="4" s="1"/>
  <c r="R47" i="4"/>
  <c r="R48" i="4"/>
  <c r="BV48" i="4" s="1"/>
  <c r="R49" i="4"/>
  <c r="BV49" i="4" s="1"/>
  <c r="R50" i="4"/>
  <c r="BV50" i="4" s="1"/>
  <c r="R51" i="4"/>
  <c r="R52" i="4"/>
  <c r="BV52" i="4" s="1"/>
  <c r="R53" i="4"/>
  <c r="R54" i="4"/>
  <c r="BV54" i="4" s="1"/>
  <c r="R55" i="4"/>
  <c r="BV55" i="4" s="1"/>
  <c r="R56" i="4"/>
  <c r="BV56" i="4" s="1"/>
  <c r="R57" i="4"/>
  <c r="R58" i="4"/>
  <c r="BV58" i="4" s="1"/>
  <c r="R59" i="4"/>
  <c r="BV59" i="4" s="1"/>
  <c r="R60" i="4"/>
  <c r="BV60" i="4" s="1"/>
  <c r="R61" i="4"/>
  <c r="BV61" i="4" s="1"/>
  <c r="R62" i="4"/>
  <c r="BV62" i="4" s="1"/>
  <c r="R63" i="4"/>
  <c r="R64" i="4"/>
  <c r="BV64" i="4" s="1"/>
  <c r="R65" i="4"/>
  <c r="BV65" i="4" s="1"/>
  <c r="R66" i="4"/>
  <c r="BV66" i="4" s="1"/>
  <c r="R67" i="4"/>
  <c r="BV67" i="4" s="1"/>
  <c r="R68" i="4"/>
  <c r="BV68" i="4" s="1"/>
  <c r="R69" i="4"/>
  <c r="R70" i="4"/>
  <c r="BV70" i="4" s="1"/>
  <c r="R71" i="4"/>
  <c r="BV71" i="4" s="1"/>
  <c r="R72" i="4"/>
  <c r="BV72" i="4" s="1"/>
  <c r="R73" i="4"/>
  <c r="BV73" i="4" s="1"/>
  <c r="R74" i="4"/>
  <c r="BV74" i="4" s="1"/>
  <c r="R75" i="4"/>
  <c r="R76" i="4"/>
  <c r="BV76" i="4" s="1"/>
  <c r="R77" i="4"/>
  <c r="R78" i="4"/>
  <c r="BV78" i="4" s="1"/>
  <c r="R79" i="4"/>
  <c r="BV79" i="4" s="1"/>
  <c r="R80" i="4"/>
  <c r="BV80" i="4" s="1"/>
  <c r="M8" i="4"/>
  <c r="M9" i="4"/>
  <c r="BQ9" i="4" s="1"/>
  <c r="M10" i="4"/>
  <c r="M11" i="4"/>
  <c r="BQ11" i="4" s="1"/>
  <c r="M12" i="4"/>
  <c r="BQ12" i="4" s="1"/>
  <c r="M13" i="4"/>
  <c r="M14" i="4"/>
  <c r="M15" i="4"/>
  <c r="BQ15" i="4" s="1"/>
  <c r="M16" i="4"/>
  <c r="BQ16" i="4" s="1"/>
  <c r="M17" i="4"/>
  <c r="BQ17" i="4" s="1"/>
  <c r="M18" i="4"/>
  <c r="BQ18" i="4" s="1"/>
  <c r="M19" i="4"/>
  <c r="M20" i="4"/>
  <c r="M21" i="4"/>
  <c r="BQ21" i="4" s="1"/>
  <c r="M22" i="4"/>
  <c r="M23" i="4"/>
  <c r="BQ23" i="4" s="1"/>
  <c r="M24" i="4"/>
  <c r="BQ24" i="4" s="1"/>
  <c r="M25" i="4"/>
  <c r="M26" i="4"/>
  <c r="M27" i="4"/>
  <c r="BQ27" i="4" s="1"/>
  <c r="M28" i="4"/>
  <c r="M29" i="4"/>
  <c r="BQ29" i="4" s="1"/>
  <c r="M30" i="4"/>
  <c r="BQ30" i="4" s="1"/>
  <c r="M31" i="4"/>
  <c r="M32" i="4"/>
  <c r="M33" i="4"/>
  <c r="BQ33" i="4" s="1"/>
  <c r="M34" i="4"/>
  <c r="M35" i="4"/>
  <c r="BQ35" i="4" s="1"/>
  <c r="M36" i="4"/>
  <c r="BQ36" i="4" s="1"/>
  <c r="M37" i="4"/>
  <c r="M38" i="4"/>
  <c r="M39" i="4"/>
  <c r="BQ39" i="4" s="1"/>
  <c r="M40" i="4"/>
  <c r="M41" i="4"/>
  <c r="BQ41" i="4" s="1"/>
  <c r="M42" i="4"/>
  <c r="BQ42" i="4" s="1"/>
  <c r="M43" i="4"/>
  <c r="M44" i="4"/>
  <c r="M45" i="4"/>
  <c r="BQ45" i="4" s="1"/>
  <c r="M46" i="4"/>
  <c r="M47" i="4"/>
  <c r="BQ47" i="4" s="1"/>
  <c r="M48" i="4"/>
  <c r="BQ48" i="4" s="1"/>
  <c r="M49" i="4"/>
  <c r="M50" i="4"/>
  <c r="M51" i="4"/>
  <c r="BQ51" i="4" s="1"/>
  <c r="M52" i="4"/>
  <c r="M53" i="4"/>
  <c r="BQ53" i="4" s="1"/>
  <c r="M54" i="4"/>
  <c r="BQ54" i="4" s="1"/>
  <c r="M55" i="4"/>
  <c r="M56" i="4"/>
  <c r="M57" i="4"/>
  <c r="BQ57" i="4" s="1"/>
  <c r="M58" i="4"/>
  <c r="M59" i="4"/>
  <c r="BQ59" i="4" s="1"/>
  <c r="M60" i="4"/>
  <c r="BQ60" i="4" s="1"/>
  <c r="M61" i="4"/>
  <c r="M62" i="4"/>
  <c r="M63" i="4"/>
  <c r="BQ63" i="4" s="1"/>
  <c r="M64" i="4"/>
  <c r="M65" i="4"/>
  <c r="BQ65" i="4" s="1"/>
  <c r="M66" i="4"/>
  <c r="BQ66" i="4" s="1"/>
  <c r="M67" i="4"/>
  <c r="M68" i="4"/>
  <c r="M69" i="4"/>
  <c r="BQ69" i="4" s="1"/>
  <c r="M70" i="4"/>
  <c r="M71" i="4"/>
  <c r="BQ71" i="4" s="1"/>
  <c r="M72" i="4"/>
  <c r="BQ72" i="4" s="1"/>
  <c r="M73" i="4"/>
  <c r="M74" i="4"/>
  <c r="M75" i="4"/>
  <c r="BQ75" i="4" s="1"/>
  <c r="M76" i="4"/>
  <c r="M77" i="4"/>
  <c r="BQ77" i="4" s="1"/>
  <c r="M78" i="4"/>
  <c r="BQ78" i="4" s="1"/>
  <c r="M79" i="4"/>
  <c r="M80" i="4"/>
  <c r="L9" i="4"/>
  <c r="BP9" i="4" s="1"/>
  <c r="L16" i="4"/>
  <c r="BP16" i="4" s="1"/>
  <c r="L20" i="4"/>
  <c r="BP20" i="4" s="1"/>
  <c r="L27" i="4"/>
  <c r="BP27" i="4" s="1"/>
  <c r="L38" i="4"/>
  <c r="BP38" i="4" s="1"/>
  <c r="L45" i="4"/>
  <c r="BP45" i="4" s="1"/>
  <c r="L56" i="4"/>
  <c r="BP56" i="4" s="1"/>
  <c r="L59" i="4"/>
  <c r="BP59" i="4" s="1"/>
  <c r="L63" i="4"/>
  <c r="BP63" i="4" s="1"/>
  <c r="L74" i="4"/>
  <c r="BP74" i="4" s="1"/>
  <c r="E8" i="4"/>
  <c r="E9" i="4"/>
  <c r="E10" i="4"/>
  <c r="BI10" i="4" s="1"/>
  <c r="E11" i="4"/>
  <c r="E12" i="4"/>
  <c r="E13" i="4"/>
  <c r="BI13" i="4" s="1"/>
  <c r="E14" i="4"/>
  <c r="E15" i="4"/>
  <c r="E16" i="4"/>
  <c r="BI16" i="4" s="1"/>
  <c r="E17" i="4"/>
  <c r="E18" i="4"/>
  <c r="E19" i="4"/>
  <c r="BI19" i="4" s="1"/>
  <c r="E20" i="4"/>
  <c r="E21" i="4"/>
  <c r="E22" i="4"/>
  <c r="BI22" i="4" s="1"/>
  <c r="E23" i="4"/>
  <c r="E24" i="4"/>
  <c r="E25" i="4"/>
  <c r="BI25" i="4" s="1"/>
  <c r="E26" i="4"/>
  <c r="E27" i="4"/>
  <c r="E28" i="4"/>
  <c r="BI28" i="4" s="1"/>
  <c r="E29" i="4"/>
  <c r="E30" i="4"/>
  <c r="E31" i="4"/>
  <c r="BI31" i="4" s="1"/>
  <c r="E32" i="4"/>
  <c r="E33" i="4"/>
  <c r="E34" i="4"/>
  <c r="BI34" i="4" s="1"/>
  <c r="E35" i="4"/>
  <c r="E36" i="4"/>
  <c r="E37" i="4"/>
  <c r="BI37" i="4" s="1"/>
  <c r="E38" i="4"/>
  <c r="E39" i="4"/>
  <c r="E40" i="4"/>
  <c r="BI40" i="4" s="1"/>
  <c r="E41" i="4"/>
  <c r="E42" i="4"/>
  <c r="E43" i="4"/>
  <c r="BI43" i="4" s="1"/>
  <c r="E44" i="4"/>
  <c r="E45" i="4"/>
  <c r="E46" i="4"/>
  <c r="BI46" i="4" s="1"/>
  <c r="E47" i="4"/>
  <c r="E48" i="4"/>
  <c r="E49" i="4"/>
  <c r="BI49" i="4" s="1"/>
  <c r="E50" i="4"/>
  <c r="E51" i="4"/>
  <c r="E52" i="4"/>
  <c r="BI52" i="4" s="1"/>
  <c r="E53" i="4"/>
  <c r="E54" i="4"/>
  <c r="E55" i="4"/>
  <c r="BI55" i="4" s="1"/>
  <c r="E56" i="4"/>
  <c r="E57" i="4"/>
  <c r="E58" i="4"/>
  <c r="BI58" i="4" s="1"/>
  <c r="E59" i="4"/>
  <c r="E60" i="4"/>
  <c r="E61" i="4"/>
  <c r="BI61" i="4" s="1"/>
  <c r="E62" i="4"/>
  <c r="E63" i="4"/>
  <c r="E64" i="4"/>
  <c r="BI64" i="4" s="1"/>
  <c r="E65" i="4"/>
  <c r="E66" i="4"/>
  <c r="E67" i="4"/>
  <c r="BI67" i="4" s="1"/>
  <c r="E68" i="4"/>
  <c r="E69" i="4"/>
  <c r="E70" i="4"/>
  <c r="BI70" i="4" s="1"/>
  <c r="E71" i="4"/>
  <c r="E72" i="4"/>
  <c r="E73" i="4"/>
  <c r="BI73" i="4" s="1"/>
  <c r="E74" i="4"/>
  <c r="E75" i="4"/>
  <c r="E76" i="4"/>
  <c r="BI76" i="4" s="1"/>
  <c r="E77" i="4"/>
  <c r="E78" i="4"/>
  <c r="E79" i="4"/>
  <c r="E80" i="4"/>
  <c r="D9" i="4"/>
  <c r="D10" i="4"/>
  <c r="D12" i="4"/>
  <c r="BH12" i="4" s="1"/>
  <c r="D13" i="4"/>
  <c r="BH13" i="4" s="1"/>
  <c r="D15" i="4"/>
  <c r="D16" i="4"/>
  <c r="BH16" i="4" s="1"/>
  <c r="D18" i="4"/>
  <c r="D19" i="4"/>
  <c r="BH19" i="4" s="1"/>
  <c r="D21" i="4"/>
  <c r="D22" i="4"/>
  <c r="BH22" i="4" s="1"/>
  <c r="D24" i="4"/>
  <c r="BH24" i="4" s="1"/>
  <c r="D25" i="4"/>
  <c r="BH25" i="4" s="1"/>
  <c r="D28" i="4"/>
  <c r="D30" i="4"/>
  <c r="BH30" i="4" s="1"/>
  <c r="D31" i="4"/>
  <c r="BH31" i="4" s="1"/>
  <c r="D36" i="4"/>
  <c r="D37" i="4"/>
  <c r="BH37" i="4" s="1"/>
  <c r="D39" i="4"/>
  <c r="D42" i="4"/>
  <c r="D43" i="4"/>
  <c r="BH43" i="4" s="1"/>
  <c r="D45" i="4"/>
  <c r="D46" i="4"/>
  <c r="D48" i="4"/>
  <c r="BH48" i="4" s="1"/>
  <c r="D49" i="4"/>
  <c r="BH49" i="4" s="1"/>
  <c r="D51" i="4"/>
  <c r="D52" i="4"/>
  <c r="BH52" i="4" s="1"/>
  <c r="D54" i="4"/>
  <c r="D55" i="4"/>
  <c r="BH55" i="4" s="1"/>
  <c r="D57" i="4"/>
  <c r="D58" i="4"/>
  <c r="BH58" i="4" s="1"/>
  <c r="D60" i="4"/>
  <c r="BH60" i="4" s="1"/>
  <c r="D61" i="4"/>
  <c r="BH61" i="4" s="1"/>
  <c r="D64" i="4"/>
  <c r="D66" i="4"/>
  <c r="BH66" i="4" s="1"/>
  <c r="D67" i="4"/>
  <c r="D72" i="4"/>
  <c r="D73" i="4"/>
  <c r="BH73" i="4" s="1"/>
  <c r="D75" i="4"/>
  <c r="D78" i="4"/>
  <c r="D79" i="4"/>
  <c r="BH79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D80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C80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B80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AA80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Z80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X78" i="3"/>
  <c r="X79" i="3"/>
  <c r="X80" i="3"/>
  <c r="W8" i="3"/>
  <c r="W14" i="3"/>
  <c r="W26" i="3"/>
  <c r="W32" i="3"/>
  <c r="W44" i="3"/>
  <c r="W50" i="3"/>
  <c r="W61" i="3"/>
  <c r="W65" i="3"/>
  <c r="W73" i="3"/>
  <c r="W77" i="3"/>
  <c r="V61" i="3"/>
  <c r="V79" i="3"/>
  <c r="N8" i="3"/>
  <c r="N9" i="3"/>
  <c r="N10" i="3"/>
  <c r="M10" i="3" s="1"/>
  <c r="N11" i="3"/>
  <c r="M11" i="3" s="1"/>
  <c r="N12" i="3"/>
  <c r="M12" i="3" s="1"/>
  <c r="N13" i="3"/>
  <c r="N14" i="3"/>
  <c r="N15" i="3"/>
  <c r="N16" i="3"/>
  <c r="N17" i="3"/>
  <c r="W17" i="3" s="1"/>
  <c r="N18" i="3"/>
  <c r="M18" i="3" s="1"/>
  <c r="N19" i="3"/>
  <c r="N20" i="3"/>
  <c r="N21" i="3"/>
  <c r="M21" i="3" s="1"/>
  <c r="N22" i="3"/>
  <c r="M22" i="3" s="1"/>
  <c r="N23" i="3"/>
  <c r="W23" i="3" s="1"/>
  <c r="N24" i="3"/>
  <c r="M24" i="3" s="1"/>
  <c r="N25" i="3"/>
  <c r="N26" i="3"/>
  <c r="N27" i="3"/>
  <c r="N28" i="3"/>
  <c r="M28" i="3" s="1"/>
  <c r="N29" i="3"/>
  <c r="M29" i="3" s="1"/>
  <c r="N30" i="3"/>
  <c r="M30" i="3" s="1"/>
  <c r="N31" i="3"/>
  <c r="N32" i="3"/>
  <c r="N33" i="3"/>
  <c r="M33" i="3" s="1"/>
  <c r="N34" i="3"/>
  <c r="N35" i="3"/>
  <c r="M35" i="3" s="1"/>
  <c r="N36" i="3"/>
  <c r="M36" i="3" s="1"/>
  <c r="N37" i="3"/>
  <c r="N38" i="3"/>
  <c r="N39" i="3"/>
  <c r="N40" i="3"/>
  <c r="M40" i="3" s="1"/>
  <c r="N41" i="3"/>
  <c r="W41" i="3" s="1"/>
  <c r="N42" i="3"/>
  <c r="M42" i="3" s="1"/>
  <c r="N43" i="3"/>
  <c r="N44" i="3"/>
  <c r="N45" i="3"/>
  <c r="N46" i="3"/>
  <c r="M46" i="3" s="1"/>
  <c r="N47" i="3"/>
  <c r="M47" i="3" s="1"/>
  <c r="N48" i="3"/>
  <c r="M48" i="3" s="1"/>
  <c r="N49" i="3"/>
  <c r="N50" i="3"/>
  <c r="N51" i="3"/>
  <c r="N52" i="3"/>
  <c r="N53" i="3"/>
  <c r="N54" i="3"/>
  <c r="N55" i="3"/>
  <c r="N56" i="3"/>
  <c r="N57" i="3"/>
  <c r="N58" i="3"/>
  <c r="N59" i="3"/>
  <c r="W59" i="3" s="1"/>
  <c r="N60" i="3"/>
  <c r="N61" i="3"/>
  <c r="N62" i="3"/>
  <c r="N63" i="3"/>
  <c r="N64" i="3"/>
  <c r="N65" i="3"/>
  <c r="N66" i="3"/>
  <c r="N67" i="3"/>
  <c r="N68" i="3"/>
  <c r="N69" i="3"/>
  <c r="N70" i="3"/>
  <c r="N71" i="3"/>
  <c r="W71" i="3" s="1"/>
  <c r="N72" i="3"/>
  <c r="N73" i="3"/>
  <c r="N74" i="3"/>
  <c r="N75" i="3"/>
  <c r="N76" i="3"/>
  <c r="N77" i="3"/>
  <c r="N78" i="3"/>
  <c r="N79" i="3"/>
  <c r="N80" i="3"/>
  <c r="M8" i="3"/>
  <c r="M9" i="3"/>
  <c r="M13" i="3"/>
  <c r="M14" i="3"/>
  <c r="M15" i="3"/>
  <c r="M16" i="3"/>
  <c r="M17" i="3"/>
  <c r="M19" i="3"/>
  <c r="M20" i="3"/>
  <c r="M23" i="3"/>
  <c r="M25" i="3"/>
  <c r="M26" i="3"/>
  <c r="M27" i="3"/>
  <c r="M31" i="3"/>
  <c r="M32" i="3"/>
  <c r="M34" i="3"/>
  <c r="M37" i="3"/>
  <c r="M38" i="3"/>
  <c r="M39" i="3"/>
  <c r="M41" i="3"/>
  <c r="M43" i="3"/>
  <c r="M44" i="3"/>
  <c r="M45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E8" i="3"/>
  <c r="E9" i="3"/>
  <c r="W9" i="3" s="1"/>
  <c r="E10" i="3"/>
  <c r="W10" i="3" s="1"/>
  <c r="E11" i="3"/>
  <c r="W11" i="3" s="1"/>
  <c r="E12" i="3"/>
  <c r="E13" i="3"/>
  <c r="W13" i="3" s="1"/>
  <c r="E14" i="3"/>
  <c r="E15" i="3"/>
  <c r="W15" i="3" s="1"/>
  <c r="E16" i="3"/>
  <c r="W16" i="3" s="1"/>
  <c r="E17" i="3"/>
  <c r="E18" i="3"/>
  <c r="E19" i="3"/>
  <c r="W19" i="3" s="1"/>
  <c r="E20" i="3"/>
  <c r="W20" i="3" s="1"/>
  <c r="E21" i="3"/>
  <c r="W21" i="3" s="1"/>
  <c r="E22" i="3"/>
  <c r="W22" i="3" s="1"/>
  <c r="E23" i="3"/>
  <c r="E24" i="3"/>
  <c r="E25" i="3"/>
  <c r="W25" i="3" s="1"/>
  <c r="E26" i="3"/>
  <c r="E27" i="3"/>
  <c r="W27" i="3" s="1"/>
  <c r="E28" i="3"/>
  <c r="W28" i="3" s="1"/>
  <c r="E29" i="3"/>
  <c r="W29" i="3" s="1"/>
  <c r="E30" i="3"/>
  <c r="E31" i="3"/>
  <c r="W31" i="3" s="1"/>
  <c r="E32" i="3"/>
  <c r="E33" i="3"/>
  <c r="W33" i="3" s="1"/>
  <c r="E34" i="3"/>
  <c r="W34" i="3" s="1"/>
  <c r="E35" i="3"/>
  <c r="W35" i="3" s="1"/>
  <c r="E36" i="3"/>
  <c r="E37" i="3"/>
  <c r="W37" i="3" s="1"/>
  <c r="E38" i="3"/>
  <c r="W38" i="3" s="1"/>
  <c r="E39" i="3"/>
  <c r="W39" i="3" s="1"/>
  <c r="E40" i="3"/>
  <c r="W40" i="3" s="1"/>
  <c r="E41" i="3"/>
  <c r="E42" i="3"/>
  <c r="E43" i="3"/>
  <c r="W43" i="3" s="1"/>
  <c r="E44" i="3"/>
  <c r="E45" i="3"/>
  <c r="W45" i="3" s="1"/>
  <c r="E46" i="3"/>
  <c r="W46" i="3" s="1"/>
  <c r="E47" i="3"/>
  <c r="W47" i="3" s="1"/>
  <c r="E48" i="3"/>
  <c r="E49" i="3"/>
  <c r="W49" i="3" s="1"/>
  <c r="E50" i="3"/>
  <c r="E51" i="3"/>
  <c r="W51" i="3" s="1"/>
  <c r="E52" i="3"/>
  <c r="W52" i="3" s="1"/>
  <c r="E53" i="3"/>
  <c r="W53" i="3" s="1"/>
  <c r="E54" i="3"/>
  <c r="E55" i="3"/>
  <c r="W55" i="3" s="1"/>
  <c r="E56" i="3"/>
  <c r="W56" i="3" s="1"/>
  <c r="E57" i="3"/>
  <c r="W57" i="3" s="1"/>
  <c r="E58" i="3"/>
  <c r="W58" i="3" s="1"/>
  <c r="E59" i="3"/>
  <c r="E60" i="3"/>
  <c r="E61" i="3"/>
  <c r="E62" i="3"/>
  <c r="W62" i="3" s="1"/>
  <c r="E63" i="3"/>
  <c r="W63" i="3" s="1"/>
  <c r="E64" i="3"/>
  <c r="W64" i="3" s="1"/>
  <c r="E65" i="3"/>
  <c r="E66" i="3"/>
  <c r="E67" i="3"/>
  <c r="W67" i="3" s="1"/>
  <c r="E68" i="3"/>
  <c r="W68" i="3" s="1"/>
  <c r="E69" i="3"/>
  <c r="W69" i="3" s="1"/>
  <c r="E70" i="3"/>
  <c r="W70" i="3" s="1"/>
  <c r="E71" i="3"/>
  <c r="E72" i="3"/>
  <c r="E73" i="3"/>
  <c r="E74" i="3"/>
  <c r="W74" i="3" s="1"/>
  <c r="E75" i="3"/>
  <c r="W75" i="3" s="1"/>
  <c r="E76" i="3"/>
  <c r="W76" i="3" s="1"/>
  <c r="E77" i="3"/>
  <c r="E78" i="3"/>
  <c r="E79" i="3"/>
  <c r="W79" i="3" s="1"/>
  <c r="E80" i="3"/>
  <c r="W80" i="3" s="1"/>
  <c r="D8" i="3"/>
  <c r="V8" i="3" s="1"/>
  <c r="D9" i="3"/>
  <c r="V9" i="3" s="1"/>
  <c r="D11" i="3"/>
  <c r="V11" i="3" s="1"/>
  <c r="D13" i="3"/>
  <c r="V13" i="3" s="1"/>
  <c r="D14" i="3"/>
  <c r="V14" i="3" s="1"/>
  <c r="D15" i="3"/>
  <c r="V15" i="3" s="1"/>
  <c r="D17" i="3"/>
  <c r="V17" i="3" s="1"/>
  <c r="D19" i="3"/>
  <c r="V19" i="3" s="1"/>
  <c r="D20" i="3"/>
  <c r="D21" i="3"/>
  <c r="D23" i="3"/>
  <c r="V23" i="3" s="1"/>
  <c r="D25" i="3"/>
  <c r="V25" i="3" s="1"/>
  <c r="D26" i="3"/>
  <c r="V26" i="3" s="1"/>
  <c r="D27" i="3"/>
  <c r="D29" i="3"/>
  <c r="V29" i="3" s="1"/>
  <c r="D31" i="3"/>
  <c r="V31" i="3" s="1"/>
  <c r="D32" i="3"/>
  <c r="V32" i="3" s="1"/>
  <c r="D33" i="3"/>
  <c r="D35" i="3"/>
  <c r="V35" i="3" s="1"/>
  <c r="D37" i="3"/>
  <c r="V37" i="3" s="1"/>
  <c r="D38" i="3"/>
  <c r="V38" i="3" s="1"/>
  <c r="D39" i="3"/>
  <c r="V39" i="3" s="1"/>
  <c r="D41" i="3"/>
  <c r="D43" i="3"/>
  <c r="V43" i="3" s="1"/>
  <c r="D44" i="3"/>
  <c r="V44" i="3" s="1"/>
  <c r="D45" i="3"/>
  <c r="V45" i="3" s="1"/>
  <c r="D47" i="3"/>
  <c r="V47" i="3" s="1"/>
  <c r="D49" i="3"/>
  <c r="V49" i="3" s="1"/>
  <c r="D50" i="3"/>
  <c r="V50" i="3" s="1"/>
  <c r="D51" i="3"/>
  <c r="V51" i="3" s="1"/>
  <c r="D53" i="3"/>
  <c r="V53" i="3" s="1"/>
  <c r="D55" i="3"/>
  <c r="V55" i="3" s="1"/>
  <c r="D56" i="3"/>
  <c r="V56" i="3" s="1"/>
  <c r="D57" i="3"/>
  <c r="V57" i="3" s="1"/>
  <c r="D59" i="3"/>
  <c r="V59" i="3" s="1"/>
  <c r="D61" i="3"/>
  <c r="D62" i="3"/>
  <c r="V62" i="3" s="1"/>
  <c r="D63" i="3"/>
  <c r="V63" i="3" s="1"/>
  <c r="D65" i="3"/>
  <c r="V65" i="3" s="1"/>
  <c r="D67" i="3"/>
  <c r="V67" i="3" s="1"/>
  <c r="D68" i="3"/>
  <c r="V68" i="3" s="1"/>
  <c r="D69" i="3"/>
  <c r="V69" i="3" s="1"/>
  <c r="D71" i="3"/>
  <c r="V71" i="3" s="1"/>
  <c r="D73" i="3"/>
  <c r="V73" i="3" s="1"/>
  <c r="D74" i="3"/>
  <c r="V74" i="3" s="1"/>
  <c r="D75" i="3"/>
  <c r="V75" i="3" s="1"/>
  <c r="D77" i="3"/>
  <c r="V77" i="3" s="1"/>
  <c r="D79" i="3"/>
  <c r="D80" i="3"/>
  <c r="V80" i="3" s="1"/>
  <c r="DJ16" i="2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I21" i="2"/>
  <c r="DI22" i="2"/>
  <c r="DI23" i="2"/>
  <c r="DI24" i="2"/>
  <c r="DI25" i="2"/>
  <c r="DI26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H21" i="2"/>
  <c r="DH22" i="2"/>
  <c r="DH23" i="2"/>
  <c r="DH24" i="2"/>
  <c r="DH25" i="2"/>
  <c r="DH26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F21" i="2"/>
  <c r="DF22" i="2"/>
  <c r="DF23" i="2"/>
  <c r="DF24" i="2"/>
  <c r="DF25" i="2"/>
  <c r="DF26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E21" i="2"/>
  <c r="DE22" i="2"/>
  <c r="DE23" i="2"/>
  <c r="DE24" i="2"/>
  <c r="DE25" i="2"/>
  <c r="DE26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D21" i="2"/>
  <c r="DD22" i="2"/>
  <c r="DD23" i="2"/>
  <c r="DD24" i="2"/>
  <c r="DD25" i="2"/>
  <c r="DD26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C21" i="2"/>
  <c r="DC22" i="2"/>
  <c r="DC23" i="2"/>
  <c r="DC24" i="2"/>
  <c r="DC25" i="2"/>
  <c r="DC26" i="2"/>
  <c r="DB9" i="2"/>
  <c r="DB15" i="2"/>
  <c r="DB21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DA21" i="2"/>
  <c r="DA22" i="2"/>
  <c r="DA23" i="2"/>
  <c r="DA24" i="2"/>
  <c r="DA25" i="2"/>
  <c r="DA26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Z21" i="2"/>
  <c r="CZ22" i="2"/>
  <c r="CZ23" i="2"/>
  <c r="CZ24" i="2"/>
  <c r="CZ25" i="2"/>
  <c r="CZ26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Y21" i="2"/>
  <c r="CY22" i="2"/>
  <c r="CY23" i="2"/>
  <c r="CY24" i="2"/>
  <c r="CY25" i="2"/>
  <c r="CY26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X21" i="2"/>
  <c r="CX22" i="2"/>
  <c r="CX23" i="2"/>
  <c r="CX24" i="2"/>
  <c r="CX25" i="2"/>
  <c r="CX26" i="2"/>
  <c r="CW10" i="2"/>
  <c r="CW13" i="2"/>
  <c r="CW16" i="2"/>
  <c r="CW19" i="2"/>
  <c r="CW22" i="2"/>
  <c r="CW25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V21" i="2"/>
  <c r="CV22" i="2"/>
  <c r="CV23" i="2"/>
  <c r="CV24" i="2"/>
  <c r="CV25" i="2"/>
  <c r="CV26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U21" i="2"/>
  <c r="CU22" i="2"/>
  <c r="CU23" i="2"/>
  <c r="CU24" i="2"/>
  <c r="CU25" i="2"/>
  <c r="CU26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T21" i="2"/>
  <c r="CT22" i="2"/>
  <c r="CT23" i="2"/>
  <c r="CT24" i="2"/>
  <c r="CT25" i="2"/>
  <c r="CT26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S21" i="2"/>
  <c r="CS22" i="2"/>
  <c r="CS23" i="2"/>
  <c r="CS24" i="2"/>
  <c r="CS25" i="2"/>
  <c r="CS26" i="2"/>
  <c r="CQ22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O21" i="2"/>
  <c r="CO22" i="2"/>
  <c r="CO23" i="2"/>
  <c r="CO24" i="2"/>
  <c r="CO25" i="2"/>
  <c r="CO26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N21" i="2"/>
  <c r="CN22" i="2"/>
  <c r="CN23" i="2"/>
  <c r="CN24" i="2"/>
  <c r="CN25" i="2"/>
  <c r="CN26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M21" i="2"/>
  <c r="CM22" i="2"/>
  <c r="CM23" i="2"/>
  <c r="CM24" i="2"/>
  <c r="CM25" i="2"/>
  <c r="CM26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L21" i="2"/>
  <c r="CL22" i="2"/>
  <c r="CL23" i="2"/>
  <c r="CL24" i="2"/>
  <c r="CL25" i="2"/>
  <c r="CL26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K21" i="2"/>
  <c r="CK22" i="2"/>
  <c r="CK23" i="2"/>
  <c r="CK24" i="2"/>
  <c r="CK25" i="2"/>
  <c r="CK26" i="2"/>
  <c r="CJ10" i="2"/>
  <c r="CJ13" i="2"/>
  <c r="CJ16" i="2"/>
  <c r="CJ19" i="2"/>
  <c r="CJ22" i="2"/>
  <c r="CJ25" i="2"/>
  <c r="BZ8" i="2"/>
  <c r="DB8" i="2" s="1"/>
  <c r="BZ9" i="2"/>
  <c r="BZ10" i="2"/>
  <c r="DB10" i="2" s="1"/>
  <c r="BZ11" i="2"/>
  <c r="DB11" i="2" s="1"/>
  <c r="BZ12" i="2"/>
  <c r="BZ13" i="2"/>
  <c r="BZ14" i="2"/>
  <c r="DB14" i="2" s="1"/>
  <c r="BZ15" i="2"/>
  <c r="BZ16" i="2"/>
  <c r="DB16" i="2" s="1"/>
  <c r="BZ17" i="2"/>
  <c r="DB17" i="2" s="1"/>
  <c r="BZ18" i="2"/>
  <c r="BZ19" i="2"/>
  <c r="BZ20" i="2"/>
  <c r="DB20" i="2" s="1"/>
  <c r="BZ21" i="2"/>
  <c r="BZ22" i="2"/>
  <c r="DB22" i="2" s="1"/>
  <c r="BZ23" i="2"/>
  <c r="DB23" i="2" s="1"/>
  <c r="BZ24" i="2"/>
  <c r="BZ25" i="2"/>
  <c r="BZ26" i="2"/>
  <c r="DB26" i="2" s="1"/>
  <c r="BU8" i="2"/>
  <c r="BU9" i="2"/>
  <c r="CW9" i="2" s="1"/>
  <c r="BU10" i="2"/>
  <c r="BU11" i="2"/>
  <c r="CW11" i="2" s="1"/>
  <c r="BU12" i="2"/>
  <c r="BU13" i="2"/>
  <c r="BU14" i="2"/>
  <c r="BU15" i="2"/>
  <c r="CW15" i="2" s="1"/>
  <c r="BU16" i="2"/>
  <c r="BU17" i="2"/>
  <c r="CW17" i="2" s="1"/>
  <c r="BU18" i="2"/>
  <c r="BU19" i="2"/>
  <c r="BU20" i="2"/>
  <c r="BU21" i="2"/>
  <c r="CW21" i="2" s="1"/>
  <c r="BU22" i="2"/>
  <c r="BU23" i="2"/>
  <c r="CW23" i="2" s="1"/>
  <c r="BU24" i="2"/>
  <c r="BU25" i="2"/>
  <c r="BU26" i="2"/>
  <c r="BP8" i="2"/>
  <c r="CR8" i="2" s="1"/>
  <c r="BP9" i="2"/>
  <c r="CR9" i="2" s="1"/>
  <c r="BP10" i="2"/>
  <c r="CR10" i="2" s="1"/>
  <c r="BP11" i="2"/>
  <c r="BP12" i="2"/>
  <c r="CR12" i="2" s="1"/>
  <c r="BP13" i="2"/>
  <c r="CR13" i="2" s="1"/>
  <c r="BP14" i="2"/>
  <c r="CR14" i="2" s="1"/>
  <c r="BP15" i="2"/>
  <c r="CR15" i="2" s="1"/>
  <c r="BP16" i="2"/>
  <c r="CR16" i="2" s="1"/>
  <c r="BP17" i="2"/>
  <c r="BP18" i="2"/>
  <c r="CR18" i="2" s="1"/>
  <c r="BP19" i="2"/>
  <c r="CR19" i="2" s="1"/>
  <c r="BP20" i="2"/>
  <c r="CR20" i="2" s="1"/>
  <c r="BP21" i="2"/>
  <c r="CR21" i="2" s="1"/>
  <c r="BP22" i="2"/>
  <c r="CR22" i="2" s="1"/>
  <c r="BP23" i="2"/>
  <c r="BP24" i="2"/>
  <c r="CR24" i="2" s="1"/>
  <c r="BP25" i="2"/>
  <c r="CR25" i="2" s="1"/>
  <c r="BP26" i="2"/>
  <c r="CR26" i="2" s="1"/>
  <c r="BO10" i="2"/>
  <c r="CH10" i="2" s="1"/>
  <c r="DJ10" i="2" s="1"/>
  <c r="BO16" i="2"/>
  <c r="CH16" i="2" s="1"/>
  <c r="BO22" i="2"/>
  <c r="CH22" i="2" s="1"/>
  <c r="DJ22" i="2" s="1"/>
  <c r="BH8" i="2"/>
  <c r="BH9" i="2"/>
  <c r="BH10" i="2"/>
  <c r="BH11" i="2"/>
  <c r="CJ11" i="2" s="1"/>
  <c r="BH12" i="2"/>
  <c r="CJ12" i="2" s="1"/>
  <c r="BH13" i="2"/>
  <c r="BG13" i="2" s="1"/>
  <c r="CI13" i="2" s="1"/>
  <c r="BH14" i="2"/>
  <c r="BH15" i="2"/>
  <c r="BH16" i="2"/>
  <c r="BH17" i="2"/>
  <c r="CJ17" i="2" s="1"/>
  <c r="BH18" i="2"/>
  <c r="CJ18" i="2" s="1"/>
  <c r="BH19" i="2"/>
  <c r="BG19" i="2" s="1"/>
  <c r="CI19" i="2" s="1"/>
  <c r="BH20" i="2"/>
  <c r="BH21" i="2"/>
  <c r="BH22" i="2"/>
  <c r="BH23" i="2"/>
  <c r="CJ23" i="2" s="1"/>
  <c r="BH24" i="2"/>
  <c r="CJ24" i="2" s="1"/>
  <c r="BH25" i="2"/>
  <c r="BG25" i="2" s="1"/>
  <c r="CI25" i="2" s="1"/>
  <c r="BH26" i="2"/>
  <c r="BG8" i="2"/>
  <c r="BG10" i="2"/>
  <c r="CI10" i="2" s="1"/>
  <c r="BG11" i="2"/>
  <c r="BG14" i="2"/>
  <c r="BG16" i="2"/>
  <c r="CI16" i="2" s="1"/>
  <c r="BG17" i="2"/>
  <c r="BG20" i="2"/>
  <c r="BG22" i="2"/>
  <c r="CI22" i="2" s="1"/>
  <c r="BG23" i="2"/>
  <c r="BG26" i="2"/>
  <c r="BF13" i="2"/>
  <c r="AX8" i="2"/>
  <c r="AX9" i="2"/>
  <c r="AX10" i="2"/>
  <c r="AX11" i="2"/>
  <c r="AX12" i="2"/>
  <c r="AX13" i="2"/>
  <c r="AX14" i="2"/>
  <c r="AX15" i="2"/>
  <c r="AX16" i="2"/>
  <c r="AX17" i="2"/>
  <c r="AX18" i="2"/>
  <c r="AX19" i="2"/>
  <c r="AX20" i="2"/>
  <c r="AX21" i="2"/>
  <c r="AX22" i="2"/>
  <c r="AX23" i="2"/>
  <c r="AX24" i="2"/>
  <c r="AX25" i="2"/>
  <c r="AX26" i="2"/>
  <c r="AS8" i="2"/>
  <c r="CW8" i="2" s="1"/>
  <c r="AS9" i="2"/>
  <c r="AS10" i="2"/>
  <c r="AS11" i="2"/>
  <c r="AM11" i="2" s="1"/>
  <c r="AS12" i="2"/>
  <c r="AS13" i="2"/>
  <c r="AS14" i="2"/>
  <c r="CW14" i="2" s="1"/>
  <c r="AS15" i="2"/>
  <c r="AS16" i="2"/>
  <c r="AS17" i="2"/>
  <c r="AM17" i="2" s="1"/>
  <c r="AS18" i="2"/>
  <c r="AS19" i="2"/>
  <c r="AS20" i="2"/>
  <c r="CW20" i="2" s="1"/>
  <c r="AS21" i="2"/>
  <c r="AS22" i="2"/>
  <c r="AS23" i="2"/>
  <c r="AM23" i="2" s="1"/>
  <c r="AS24" i="2"/>
  <c r="AS25" i="2"/>
  <c r="AS26" i="2"/>
  <c r="CW26" i="2" s="1"/>
  <c r="AN8" i="2"/>
  <c r="AM8" i="2" s="1"/>
  <c r="AN9" i="2"/>
  <c r="AN10" i="2"/>
  <c r="AM10" i="2" s="1"/>
  <c r="BF10" i="2" s="1"/>
  <c r="AN11" i="2"/>
  <c r="AN12" i="2"/>
  <c r="AN13" i="2"/>
  <c r="AM13" i="2" s="1"/>
  <c r="AN14" i="2"/>
  <c r="AM14" i="2" s="1"/>
  <c r="AN15" i="2"/>
  <c r="AN16" i="2"/>
  <c r="AM16" i="2" s="1"/>
  <c r="BF16" i="2" s="1"/>
  <c r="AN17" i="2"/>
  <c r="AN18" i="2"/>
  <c r="AN19" i="2"/>
  <c r="AM19" i="2" s="1"/>
  <c r="BF19" i="2" s="1"/>
  <c r="AN20" i="2"/>
  <c r="AM20" i="2" s="1"/>
  <c r="AN21" i="2"/>
  <c r="AN22" i="2"/>
  <c r="AM22" i="2" s="1"/>
  <c r="BF22" i="2" s="1"/>
  <c r="AN23" i="2"/>
  <c r="AN24" i="2"/>
  <c r="AN25" i="2"/>
  <c r="AM25" i="2" s="1"/>
  <c r="BF25" i="2" s="1"/>
  <c r="AN26" i="2"/>
  <c r="AM26" i="2" s="1"/>
  <c r="AM9" i="2"/>
  <c r="BF9" i="2" s="1"/>
  <c r="AM15" i="2"/>
  <c r="BF15" i="2" s="1"/>
  <c r="AM21" i="2"/>
  <c r="BF21" i="2" s="1"/>
  <c r="AF8" i="2"/>
  <c r="AF9" i="2"/>
  <c r="AF10" i="2"/>
  <c r="AF11" i="2"/>
  <c r="AE11" i="2" s="1"/>
  <c r="AF12" i="2"/>
  <c r="AE12" i="2" s="1"/>
  <c r="AF13" i="2"/>
  <c r="AF14" i="2"/>
  <c r="AF15" i="2"/>
  <c r="AF16" i="2"/>
  <c r="AF17" i="2"/>
  <c r="AE17" i="2" s="1"/>
  <c r="AF18" i="2"/>
  <c r="AE18" i="2" s="1"/>
  <c r="AF19" i="2"/>
  <c r="AF20" i="2"/>
  <c r="AF21" i="2"/>
  <c r="AF22" i="2"/>
  <c r="AF23" i="2"/>
  <c r="AE23" i="2" s="1"/>
  <c r="AF24" i="2"/>
  <c r="AE24" i="2" s="1"/>
  <c r="AF25" i="2"/>
  <c r="AF26" i="2"/>
  <c r="AE9" i="2"/>
  <c r="AE10" i="2"/>
  <c r="AE13" i="2"/>
  <c r="AE15" i="2"/>
  <c r="AE16" i="2"/>
  <c r="AE19" i="2"/>
  <c r="AE21" i="2"/>
  <c r="AE22" i="2"/>
  <c r="AE25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W8" i="2"/>
  <c r="W11" i="2"/>
  <c r="W14" i="2"/>
  <c r="W17" i="2"/>
  <c r="W20" i="2"/>
  <c r="W23" i="2"/>
  <c r="W26" i="2"/>
  <c r="V10" i="2"/>
  <c r="V16" i="2"/>
  <c r="V22" i="2"/>
  <c r="N8" i="2"/>
  <c r="N9" i="2"/>
  <c r="N10" i="2"/>
  <c r="N11" i="2"/>
  <c r="N12" i="2"/>
  <c r="M12" i="2" s="1"/>
  <c r="N13" i="2"/>
  <c r="M13" i="2" s="1"/>
  <c r="N14" i="2"/>
  <c r="N15" i="2"/>
  <c r="N16" i="2"/>
  <c r="N17" i="2"/>
  <c r="N18" i="2"/>
  <c r="M18" i="2" s="1"/>
  <c r="N19" i="2"/>
  <c r="M19" i="2" s="1"/>
  <c r="N20" i="2"/>
  <c r="N21" i="2"/>
  <c r="N22" i="2"/>
  <c r="N23" i="2"/>
  <c r="N24" i="2"/>
  <c r="M24" i="2" s="1"/>
  <c r="N25" i="2"/>
  <c r="M25" i="2" s="1"/>
  <c r="N26" i="2"/>
  <c r="M8" i="2"/>
  <c r="V8" i="2" s="1"/>
  <c r="M10" i="2"/>
  <c r="M11" i="2"/>
  <c r="M14" i="2"/>
  <c r="V14" i="2" s="1"/>
  <c r="M16" i="2"/>
  <c r="M17" i="2"/>
  <c r="M20" i="2"/>
  <c r="V20" i="2" s="1"/>
  <c r="M22" i="2"/>
  <c r="M23" i="2"/>
  <c r="M26" i="2"/>
  <c r="V26" i="2" s="1"/>
  <c r="E8" i="2"/>
  <c r="E9" i="2"/>
  <c r="E10" i="2"/>
  <c r="D10" i="2" s="1"/>
  <c r="E11" i="2"/>
  <c r="D11" i="2" s="1"/>
  <c r="V11" i="2" s="1"/>
  <c r="E12" i="2"/>
  <c r="W12" i="2" s="1"/>
  <c r="E13" i="2"/>
  <c r="E14" i="2"/>
  <c r="E15" i="2"/>
  <c r="E16" i="2"/>
  <c r="D16" i="2" s="1"/>
  <c r="E17" i="2"/>
  <c r="D17" i="2" s="1"/>
  <c r="V17" i="2" s="1"/>
  <c r="E18" i="2"/>
  <c r="W18" i="2" s="1"/>
  <c r="E19" i="2"/>
  <c r="E20" i="2"/>
  <c r="E21" i="2"/>
  <c r="E22" i="2"/>
  <c r="D22" i="2" s="1"/>
  <c r="E23" i="2"/>
  <c r="D23" i="2" s="1"/>
  <c r="V23" i="2" s="1"/>
  <c r="E24" i="2"/>
  <c r="W24" i="2" s="1"/>
  <c r="E25" i="2"/>
  <c r="E26" i="2"/>
  <c r="D8" i="2"/>
  <c r="D9" i="2"/>
  <c r="D12" i="2"/>
  <c r="D14" i="2"/>
  <c r="D15" i="2"/>
  <c r="D18" i="2"/>
  <c r="D20" i="2"/>
  <c r="D21" i="2"/>
  <c r="D24" i="2"/>
  <c r="D26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B23" i="1"/>
  <c r="DB41" i="1"/>
  <c r="DB59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W17" i="1"/>
  <c r="CW29" i="1"/>
  <c r="CW41" i="1"/>
  <c r="CW53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R10" i="1"/>
  <c r="CR22" i="1"/>
  <c r="CR28" i="1"/>
  <c r="CR34" i="1"/>
  <c r="CR46" i="1"/>
  <c r="CR58" i="1"/>
  <c r="CQ10" i="1"/>
  <c r="CQ16" i="1"/>
  <c r="CQ28" i="1"/>
  <c r="CQ40" i="1"/>
  <c r="CQ46" i="1"/>
  <c r="CQ52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J10" i="1"/>
  <c r="CJ22" i="1"/>
  <c r="CJ28" i="1"/>
  <c r="CJ34" i="1"/>
  <c r="CJ46" i="1"/>
  <c r="CJ58" i="1"/>
  <c r="CI10" i="1"/>
  <c r="CI16" i="1"/>
  <c r="CI28" i="1"/>
  <c r="CI40" i="1"/>
  <c r="CI46" i="1"/>
  <c r="CI52" i="1"/>
  <c r="CH10" i="1"/>
  <c r="DJ10" i="1" s="1"/>
  <c r="CH22" i="1"/>
  <c r="CH28" i="1"/>
  <c r="DJ28" i="1" s="1"/>
  <c r="CH34" i="1"/>
  <c r="CH46" i="1"/>
  <c r="DJ46" i="1" s="1"/>
  <c r="CH58" i="1"/>
  <c r="BZ8" i="1"/>
  <c r="BZ9" i="1"/>
  <c r="BZ10" i="1"/>
  <c r="BZ11" i="1"/>
  <c r="DB11" i="1" s="1"/>
  <c r="BZ12" i="1"/>
  <c r="BZ13" i="1"/>
  <c r="BZ14" i="1"/>
  <c r="BZ15" i="1"/>
  <c r="BZ16" i="1"/>
  <c r="BZ17" i="1"/>
  <c r="DB17" i="1" s="1"/>
  <c r="BZ18" i="1"/>
  <c r="BZ19" i="1"/>
  <c r="BZ20" i="1"/>
  <c r="BZ21" i="1"/>
  <c r="BZ22" i="1"/>
  <c r="BZ23" i="1"/>
  <c r="BZ24" i="1"/>
  <c r="BZ25" i="1"/>
  <c r="BZ26" i="1"/>
  <c r="BZ27" i="1"/>
  <c r="BZ28" i="1"/>
  <c r="BZ29" i="1"/>
  <c r="DB29" i="1" s="1"/>
  <c r="BZ30" i="1"/>
  <c r="BZ31" i="1"/>
  <c r="BZ32" i="1"/>
  <c r="BZ33" i="1"/>
  <c r="BZ34" i="1"/>
  <c r="BZ35" i="1"/>
  <c r="DB35" i="1" s="1"/>
  <c r="BZ36" i="1"/>
  <c r="BZ37" i="1"/>
  <c r="BZ38" i="1"/>
  <c r="BZ39" i="1"/>
  <c r="BZ40" i="1"/>
  <c r="BZ41" i="1"/>
  <c r="BZ42" i="1"/>
  <c r="BZ43" i="1"/>
  <c r="BZ44" i="1"/>
  <c r="BZ45" i="1"/>
  <c r="BZ46" i="1"/>
  <c r="BZ47" i="1"/>
  <c r="DB47" i="1" s="1"/>
  <c r="BZ48" i="1"/>
  <c r="BZ49" i="1"/>
  <c r="BZ50" i="1"/>
  <c r="BZ51" i="1"/>
  <c r="BZ52" i="1"/>
  <c r="BZ53" i="1"/>
  <c r="DB53" i="1" s="1"/>
  <c r="BZ54" i="1"/>
  <c r="BZ55" i="1"/>
  <c r="BZ56" i="1"/>
  <c r="BZ57" i="1"/>
  <c r="BZ58" i="1"/>
  <c r="BZ59" i="1"/>
  <c r="BZ60" i="1"/>
  <c r="BZ61" i="1"/>
  <c r="BU8" i="1"/>
  <c r="BU9" i="1"/>
  <c r="CW9" i="1" s="1"/>
  <c r="BU10" i="1"/>
  <c r="BU11" i="1"/>
  <c r="CW11" i="1" s="1"/>
  <c r="BU12" i="1"/>
  <c r="BU13" i="1"/>
  <c r="BU14" i="1"/>
  <c r="BU15" i="1"/>
  <c r="CW15" i="1" s="1"/>
  <c r="BU16" i="1"/>
  <c r="BU17" i="1"/>
  <c r="BU18" i="1"/>
  <c r="BU19" i="1"/>
  <c r="BU20" i="1"/>
  <c r="BU21" i="1"/>
  <c r="CW21" i="1" s="1"/>
  <c r="BU22" i="1"/>
  <c r="BU23" i="1"/>
  <c r="CW23" i="1" s="1"/>
  <c r="BU24" i="1"/>
  <c r="BU25" i="1"/>
  <c r="BU26" i="1"/>
  <c r="BU27" i="1"/>
  <c r="CW27" i="1" s="1"/>
  <c r="BU28" i="1"/>
  <c r="BU29" i="1"/>
  <c r="BU30" i="1"/>
  <c r="BU31" i="1"/>
  <c r="BU32" i="1"/>
  <c r="BU33" i="1"/>
  <c r="CW33" i="1" s="1"/>
  <c r="BU34" i="1"/>
  <c r="BU35" i="1"/>
  <c r="CW35" i="1" s="1"/>
  <c r="BU36" i="1"/>
  <c r="BU37" i="1"/>
  <c r="BU38" i="1"/>
  <c r="BU39" i="1"/>
  <c r="CW39" i="1" s="1"/>
  <c r="BU40" i="1"/>
  <c r="BU41" i="1"/>
  <c r="BU42" i="1"/>
  <c r="BU43" i="1"/>
  <c r="BU44" i="1"/>
  <c r="BU45" i="1"/>
  <c r="CW45" i="1" s="1"/>
  <c r="BU46" i="1"/>
  <c r="BU47" i="1"/>
  <c r="CW47" i="1" s="1"/>
  <c r="BU48" i="1"/>
  <c r="BU49" i="1"/>
  <c r="BU50" i="1"/>
  <c r="BU51" i="1"/>
  <c r="CW51" i="1" s="1"/>
  <c r="BU52" i="1"/>
  <c r="BU53" i="1"/>
  <c r="BU54" i="1"/>
  <c r="BU55" i="1"/>
  <c r="BU56" i="1"/>
  <c r="BU57" i="1"/>
  <c r="CW57" i="1" s="1"/>
  <c r="BU58" i="1"/>
  <c r="BU59" i="1"/>
  <c r="CW59" i="1" s="1"/>
  <c r="BU60" i="1"/>
  <c r="BU61" i="1"/>
  <c r="BP8" i="1"/>
  <c r="BP9" i="1"/>
  <c r="CR9" i="1" s="1"/>
  <c r="BP10" i="1"/>
  <c r="BP11" i="1"/>
  <c r="CR11" i="1" s="1"/>
  <c r="BP12" i="1"/>
  <c r="CR12" i="1" s="1"/>
  <c r="BP13" i="1"/>
  <c r="BP14" i="1"/>
  <c r="BP15" i="1"/>
  <c r="CR15" i="1" s="1"/>
  <c r="BP16" i="1"/>
  <c r="CR16" i="1" s="1"/>
  <c r="BP17" i="1"/>
  <c r="CR17" i="1" s="1"/>
  <c r="BP18" i="1"/>
  <c r="CR18" i="1" s="1"/>
  <c r="BP19" i="1"/>
  <c r="BP20" i="1"/>
  <c r="BP21" i="1"/>
  <c r="CR21" i="1" s="1"/>
  <c r="BP22" i="1"/>
  <c r="BP23" i="1"/>
  <c r="CR23" i="1" s="1"/>
  <c r="BP24" i="1"/>
  <c r="CR24" i="1" s="1"/>
  <c r="BP25" i="1"/>
  <c r="BP26" i="1"/>
  <c r="BP27" i="1"/>
  <c r="CR27" i="1" s="1"/>
  <c r="BP28" i="1"/>
  <c r="BP29" i="1"/>
  <c r="CR29" i="1" s="1"/>
  <c r="BP30" i="1"/>
  <c r="CR30" i="1" s="1"/>
  <c r="BP31" i="1"/>
  <c r="BP32" i="1"/>
  <c r="BP33" i="1"/>
  <c r="CR33" i="1" s="1"/>
  <c r="BP34" i="1"/>
  <c r="BP35" i="1"/>
  <c r="CR35" i="1" s="1"/>
  <c r="BP36" i="1"/>
  <c r="CR36" i="1" s="1"/>
  <c r="BP37" i="1"/>
  <c r="BP38" i="1"/>
  <c r="BP39" i="1"/>
  <c r="CR39" i="1" s="1"/>
  <c r="BP40" i="1"/>
  <c r="CR40" i="1" s="1"/>
  <c r="BP41" i="1"/>
  <c r="CR41" i="1" s="1"/>
  <c r="BP42" i="1"/>
  <c r="CR42" i="1" s="1"/>
  <c r="BP43" i="1"/>
  <c r="BP44" i="1"/>
  <c r="BP45" i="1"/>
  <c r="CR45" i="1" s="1"/>
  <c r="BP46" i="1"/>
  <c r="BP47" i="1"/>
  <c r="CR47" i="1" s="1"/>
  <c r="BP48" i="1"/>
  <c r="CR48" i="1" s="1"/>
  <c r="BP49" i="1"/>
  <c r="BP50" i="1"/>
  <c r="BP51" i="1"/>
  <c r="CR51" i="1" s="1"/>
  <c r="BP52" i="1"/>
  <c r="CR52" i="1" s="1"/>
  <c r="BP53" i="1"/>
  <c r="CR53" i="1" s="1"/>
  <c r="BP54" i="1"/>
  <c r="CR54" i="1" s="1"/>
  <c r="BP55" i="1"/>
  <c r="BP56" i="1"/>
  <c r="BP57" i="1"/>
  <c r="CR57" i="1" s="1"/>
  <c r="BP58" i="1"/>
  <c r="BP59" i="1"/>
  <c r="CR59" i="1" s="1"/>
  <c r="BP60" i="1"/>
  <c r="CR60" i="1" s="1"/>
  <c r="BP61" i="1"/>
  <c r="BO8" i="1"/>
  <c r="BO9" i="1"/>
  <c r="CQ9" i="1" s="1"/>
  <c r="BO10" i="1"/>
  <c r="BO11" i="1"/>
  <c r="CQ11" i="1" s="1"/>
  <c r="BO12" i="1"/>
  <c r="CQ12" i="1" s="1"/>
  <c r="BO13" i="1"/>
  <c r="BO14" i="1"/>
  <c r="BO15" i="1"/>
  <c r="CQ15" i="1" s="1"/>
  <c r="BO16" i="1"/>
  <c r="CH16" i="1" s="1"/>
  <c r="DJ16" i="1" s="1"/>
  <c r="BO17" i="1"/>
  <c r="CQ17" i="1" s="1"/>
  <c r="BO18" i="1"/>
  <c r="CQ18" i="1" s="1"/>
  <c r="BO19" i="1"/>
  <c r="BO20" i="1"/>
  <c r="BO21" i="1"/>
  <c r="CQ21" i="1" s="1"/>
  <c r="BO22" i="1"/>
  <c r="CQ22" i="1" s="1"/>
  <c r="BO23" i="1"/>
  <c r="CQ23" i="1" s="1"/>
  <c r="BO24" i="1"/>
  <c r="CQ24" i="1" s="1"/>
  <c r="BO25" i="1"/>
  <c r="BO26" i="1"/>
  <c r="BO27" i="1"/>
  <c r="CQ27" i="1" s="1"/>
  <c r="BO28" i="1"/>
  <c r="BO29" i="1"/>
  <c r="CQ29" i="1" s="1"/>
  <c r="BO30" i="1"/>
  <c r="CQ30" i="1" s="1"/>
  <c r="BO31" i="1"/>
  <c r="BO32" i="1"/>
  <c r="BO33" i="1"/>
  <c r="CQ33" i="1" s="1"/>
  <c r="BO34" i="1"/>
  <c r="CQ34" i="1" s="1"/>
  <c r="BO35" i="1"/>
  <c r="CQ35" i="1" s="1"/>
  <c r="BO36" i="1"/>
  <c r="CQ36" i="1" s="1"/>
  <c r="BO37" i="1"/>
  <c r="BO38" i="1"/>
  <c r="BO39" i="1"/>
  <c r="CQ39" i="1" s="1"/>
  <c r="BO40" i="1"/>
  <c r="CH40" i="1" s="1"/>
  <c r="DJ40" i="1" s="1"/>
  <c r="BO41" i="1"/>
  <c r="CQ41" i="1" s="1"/>
  <c r="BO42" i="1"/>
  <c r="CQ42" i="1" s="1"/>
  <c r="BO43" i="1"/>
  <c r="BO44" i="1"/>
  <c r="BO45" i="1"/>
  <c r="CQ45" i="1" s="1"/>
  <c r="BO46" i="1"/>
  <c r="BO47" i="1"/>
  <c r="CQ47" i="1" s="1"/>
  <c r="BO48" i="1"/>
  <c r="CQ48" i="1" s="1"/>
  <c r="BO49" i="1"/>
  <c r="BO50" i="1"/>
  <c r="BO51" i="1"/>
  <c r="CQ51" i="1" s="1"/>
  <c r="BO52" i="1"/>
  <c r="CH52" i="1" s="1"/>
  <c r="DJ52" i="1" s="1"/>
  <c r="BO53" i="1"/>
  <c r="CQ53" i="1" s="1"/>
  <c r="BO54" i="1"/>
  <c r="CQ54" i="1" s="1"/>
  <c r="BO55" i="1"/>
  <c r="BO56" i="1"/>
  <c r="BO57" i="1"/>
  <c r="CQ57" i="1" s="1"/>
  <c r="BO58" i="1"/>
  <c r="CQ58" i="1" s="1"/>
  <c r="BO59" i="1"/>
  <c r="CQ59" i="1" s="1"/>
  <c r="BO60" i="1"/>
  <c r="CQ60" i="1" s="1"/>
  <c r="BO61" i="1"/>
  <c r="BH8" i="1"/>
  <c r="BH9" i="1"/>
  <c r="CJ9" i="1" s="1"/>
  <c r="BH10" i="1"/>
  <c r="BH11" i="1"/>
  <c r="CJ11" i="1" s="1"/>
  <c r="BH12" i="1"/>
  <c r="CJ12" i="1" s="1"/>
  <c r="BH13" i="1"/>
  <c r="BH14" i="1"/>
  <c r="BH15" i="1"/>
  <c r="CJ15" i="1" s="1"/>
  <c r="BH16" i="1"/>
  <c r="CJ16" i="1" s="1"/>
  <c r="BH17" i="1"/>
  <c r="CJ17" i="1" s="1"/>
  <c r="BH18" i="1"/>
  <c r="CJ18" i="1" s="1"/>
  <c r="BH19" i="1"/>
  <c r="BH20" i="1"/>
  <c r="BH21" i="1"/>
  <c r="CJ21" i="1" s="1"/>
  <c r="BH22" i="1"/>
  <c r="BH23" i="1"/>
  <c r="CJ23" i="1" s="1"/>
  <c r="BH24" i="1"/>
  <c r="CJ24" i="1" s="1"/>
  <c r="BH25" i="1"/>
  <c r="BH26" i="1"/>
  <c r="BH27" i="1"/>
  <c r="CJ27" i="1" s="1"/>
  <c r="BH28" i="1"/>
  <c r="BH29" i="1"/>
  <c r="CJ29" i="1" s="1"/>
  <c r="BH30" i="1"/>
  <c r="CJ30" i="1" s="1"/>
  <c r="BH31" i="1"/>
  <c r="BH32" i="1"/>
  <c r="BH33" i="1"/>
  <c r="CJ33" i="1" s="1"/>
  <c r="BH34" i="1"/>
  <c r="BH35" i="1"/>
  <c r="CJ35" i="1" s="1"/>
  <c r="BH36" i="1"/>
  <c r="CJ36" i="1" s="1"/>
  <c r="BH37" i="1"/>
  <c r="BH38" i="1"/>
  <c r="BH39" i="1"/>
  <c r="CJ39" i="1" s="1"/>
  <c r="BH40" i="1"/>
  <c r="CJ40" i="1" s="1"/>
  <c r="BH41" i="1"/>
  <c r="CJ41" i="1" s="1"/>
  <c r="BH42" i="1"/>
  <c r="CJ42" i="1" s="1"/>
  <c r="BH43" i="1"/>
  <c r="BH44" i="1"/>
  <c r="BH45" i="1"/>
  <c r="CJ45" i="1" s="1"/>
  <c r="BH46" i="1"/>
  <c r="BH47" i="1"/>
  <c r="CJ47" i="1" s="1"/>
  <c r="BH48" i="1"/>
  <c r="CJ48" i="1" s="1"/>
  <c r="BH49" i="1"/>
  <c r="BH50" i="1"/>
  <c r="BH51" i="1"/>
  <c r="CJ51" i="1" s="1"/>
  <c r="BH52" i="1"/>
  <c r="CJ52" i="1" s="1"/>
  <c r="BH53" i="1"/>
  <c r="CJ53" i="1" s="1"/>
  <c r="BH54" i="1"/>
  <c r="CJ54" i="1" s="1"/>
  <c r="BH55" i="1"/>
  <c r="BH56" i="1"/>
  <c r="BH57" i="1"/>
  <c r="CJ57" i="1" s="1"/>
  <c r="BH58" i="1"/>
  <c r="BH59" i="1"/>
  <c r="CJ59" i="1" s="1"/>
  <c r="BH60" i="1"/>
  <c r="CJ60" i="1" s="1"/>
  <c r="BH61" i="1"/>
  <c r="BG8" i="1"/>
  <c r="BG9" i="1"/>
  <c r="CI9" i="1" s="1"/>
  <c r="BG10" i="1"/>
  <c r="BG11" i="1"/>
  <c r="CI11" i="1" s="1"/>
  <c r="BG12" i="1"/>
  <c r="CI12" i="1" s="1"/>
  <c r="BG13" i="1"/>
  <c r="BG14" i="1"/>
  <c r="BG15" i="1"/>
  <c r="CI15" i="1" s="1"/>
  <c r="BG16" i="1"/>
  <c r="BG17" i="1"/>
  <c r="CI17" i="1" s="1"/>
  <c r="BG18" i="1"/>
  <c r="CI18" i="1" s="1"/>
  <c r="BG19" i="1"/>
  <c r="BG20" i="1"/>
  <c r="BG21" i="1"/>
  <c r="CI21" i="1" s="1"/>
  <c r="BG22" i="1"/>
  <c r="CI22" i="1" s="1"/>
  <c r="BG23" i="1"/>
  <c r="CI23" i="1" s="1"/>
  <c r="BG24" i="1"/>
  <c r="CI24" i="1" s="1"/>
  <c r="BG25" i="1"/>
  <c r="BG26" i="1"/>
  <c r="BG27" i="1"/>
  <c r="CI27" i="1" s="1"/>
  <c r="BG28" i="1"/>
  <c r="BG29" i="1"/>
  <c r="CI29" i="1" s="1"/>
  <c r="BG30" i="1"/>
  <c r="CI30" i="1" s="1"/>
  <c r="BG31" i="1"/>
  <c r="BG32" i="1"/>
  <c r="BG33" i="1"/>
  <c r="CI33" i="1" s="1"/>
  <c r="BG34" i="1"/>
  <c r="CI34" i="1" s="1"/>
  <c r="BG35" i="1"/>
  <c r="CI35" i="1" s="1"/>
  <c r="BG36" i="1"/>
  <c r="CI36" i="1" s="1"/>
  <c r="BG37" i="1"/>
  <c r="BG38" i="1"/>
  <c r="BG39" i="1"/>
  <c r="CI39" i="1" s="1"/>
  <c r="BG40" i="1"/>
  <c r="BG41" i="1"/>
  <c r="CI41" i="1" s="1"/>
  <c r="BG42" i="1"/>
  <c r="CI42" i="1" s="1"/>
  <c r="BG43" i="1"/>
  <c r="BG44" i="1"/>
  <c r="BG45" i="1"/>
  <c r="CI45" i="1" s="1"/>
  <c r="BG46" i="1"/>
  <c r="BG47" i="1"/>
  <c r="CI47" i="1" s="1"/>
  <c r="BG48" i="1"/>
  <c r="CI48" i="1" s="1"/>
  <c r="BG49" i="1"/>
  <c r="BG50" i="1"/>
  <c r="BG51" i="1"/>
  <c r="CI51" i="1" s="1"/>
  <c r="BG52" i="1"/>
  <c r="BG53" i="1"/>
  <c r="CI53" i="1" s="1"/>
  <c r="BG54" i="1"/>
  <c r="CI54" i="1" s="1"/>
  <c r="BG55" i="1"/>
  <c r="BG56" i="1"/>
  <c r="BG57" i="1"/>
  <c r="CI57" i="1" s="1"/>
  <c r="BG58" i="1"/>
  <c r="CI58" i="1" s="1"/>
  <c r="BG59" i="1"/>
  <c r="CI59" i="1" s="1"/>
  <c r="BG60" i="1"/>
  <c r="CI60" i="1" s="1"/>
  <c r="BG61" i="1"/>
  <c r="BF10" i="1"/>
  <c r="BF16" i="1"/>
  <c r="BF22" i="1"/>
  <c r="BF28" i="1"/>
  <c r="BF34" i="1"/>
  <c r="BF40" i="1"/>
  <c r="BF46" i="1"/>
  <c r="BF52" i="1"/>
  <c r="BF58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M31" i="1" s="1"/>
  <c r="BF31" i="1" s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M8" i="1"/>
  <c r="BF8" i="1" s="1"/>
  <c r="AM9" i="1"/>
  <c r="BF9" i="1" s="1"/>
  <c r="AM10" i="1"/>
  <c r="AM11" i="1"/>
  <c r="BF11" i="1" s="1"/>
  <c r="AM12" i="1"/>
  <c r="BF12" i="1" s="1"/>
  <c r="AM13" i="1"/>
  <c r="AM14" i="1"/>
  <c r="BF14" i="1" s="1"/>
  <c r="AM15" i="1"/>
  <c r="BF15" i="1" s="1"/>
  <c r="AM16" i="1"/>
  <c r="AM17" i="1"/>
  <c r="BF17" i="1" s="1"/>
  <c r="AM18" i="1"/>
  <c r="BF18" i="1" s="1"/>
  <c r="AM19" i="1"/>
  <c r="AM20" i="1"/>
  <c r="BF20" i="1" s="1"/>
  <c r="AM21" i="1"/>
  <c r="BF21" i="1" s="1"/>
  <c r="AM22" i="1"/>
  <c r="AM23" i="1"/>
  <c r="BF23" i="1" s="1"/>
  <c r="AM24" i="1"/>
  <c r="BF24" i="1" s="1"/>
  <c r="AM25" i="1"/>
  <c r="AM26" i="1"/>
  <c r="BF26" i="1" s="1"/>
  <c r="AM27" i="1"/>
  <c r="BF27" i="1" s="1"/>
  <c r="AM28" i="1"/>
  <c r="AM29" i="1"/>
  <c r="BF29" i="1" s="1"/>
  <c r="AM30" i="1"/>
  <c r="BF30" i="1" s="1"/>
  <c r="AM32" i="1"/>
  <c r="BF32" i="1" s="1"/>
  <c r="AM33" i="1"/>
  <c r="BF33" i="1" s="1"/>
  <c r="AM34" i="1"/>
  <c r="AM35" i="1"/>
  <c r="BF35" i="1" s="1"/>
  <c r="AM36" i="1"/>
  <c r="BF36" i="1" s="1"/>
  <c r="AM37" i="1"/>
  <c r="AM38" i="1"/>
  <c r="BF38" i="1" s="1"/>
  <c r="AM39" i="1"/>
  <c r="BF39" i="1" s="1"/>
  <c r="AM40" i="1"/>
  <c r="AM41" i="1"/>
  <c r="BF41" i="1" s="1"/>
  <c r="AM42" i="1"/>
  <c r="BF42" i="1" s="1"/>
  <c r="AM43" i="1"/>
  <c r="AM44" i="1"/>
  <c r="BF44" i="1" s="1"/>
  <c r="AM45" i="1"/>
  <c r="BF45" i="1" s="1"/>
  <c r="AM46" i="1"/>
  <c r="AM47" i="1"/>
  <c r="BF47" i="1" s="1"/>
  <c r="AM48" i="1"/>
  <c r="BF48" i="1" s="1"/>
  <c r="AM49" i="1"/>
  <c r="AM50" i="1"/>
  <c r="BF50" i="1" s="1"/>
  <c r="AM51" i="1"/>
  <c r="BF51" i="1" s="1"/>
  <c r="AM52" i="1"/>
  <c r="AM53" i="1"/>
  <c r="BF53" i="1" s="1"/>
  <c r="AM54" i="1"/>
  <c r="BF54" i="1" s="1"/>
  <c r="AM55" i="1"/>
  <c r="AM56" i="1"/>
  <c r="BF56" i="1" s="1"/>
  <c r="AM57" i="1"/>
  <c r="BF57" i="1" s="1"/>
  <c r="AM58" i="1"/>
  <c r="AM59" i="1"/>
  <c r="BF59" i="1" s="1"/>
  <c r="AM60" i="1"/>
  <c r="BF60" i="1" s="1"/>
  <c r="AM6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E8" i="1"/>
  <c r="W8" i="1" s="1"/>
  <c r="E9" i="1"/>
  <c r="W9" i="1" s="1"/>
  <c r="E10" i="1"/>
  <c r="W10" i="1" s="1"/>
  <c r="E11" i="1"/>
  <c r="W11" i="1" s="1"/>
  <c r="E12" i="1"/>
  <c r="W12" i="1" s="1"/>
  <c r="E13" i="1"/>
  <c r="W13" i="1" s="1"/>
  <c r="E14" i="1"/>
  <c r="W14" i="1" s="1"/>
  <c r="E15" i="1"/>
  <c r="W15" i="1" s="1"/>
  <c r="E16" i="1"/>
  <c r="W16" i="1" s="1"/>
  <c r="E17" i="1"/>
  <c r="W17" i="1" s="1"/>
  <c r="E18" i="1"/>
  <c r="W18" i="1" s="1"/>
  <c r="E19" i="1"/>
  <c r="W19" i="1" s="1"/>
  <c r="E20" i="1"/>
  <c r="W20" i="1" s="1"/>
  <c r="E21" i="1"/>
  <c r="W21" i="1" s="1"/>
  <c r="E22" i="1"/>
  <c r="W22" i="1" s="1"/>
  <c r="E23" i="1"/>
  <c r="W23" i="1" s="1"/>
  <c r="E24" i="1"/>
  <c r="W24" i="1" s="1"/>
  <c r="E25" i="1"/>
  <c r="W25" i="1" s="1"/>
  <c r="E26" i="1"/>
  <c r="W26" i="1" s="1"/>
  <c r="E27" i="1"/>
  <c r="W27" i="1" s="1"/>
  <c r="E28" i="1"/>
  <c r="W28" i="1" s="1"/>
  <c r="E29" i="1"/>
  <c r="W29" i="1" s="1"/>
  <c r="E30" i="1"/>
  <c r="W30" i="1" s="1"/>
  <c r="E31" i="1"/>
  <c r="W31" i="1" s="1"/>
  <c r="E32" i="1"/>
  <c r="W32" i="1" s="1"/>
  <c r="E33" i="1"/>
  <c r="W33" i="1" s="1"/>
  <c r="E34" i="1"/>
  <c r="W34" i="1" s="1"/>
  <c r="E35" i="1"/>
  <c r="W35" i="1" s="1"/>
  <c r="E36" i="1"/>
  <c r="W36" i="1" s="1"/>
  <c r="E37" i="1"/>
  <c r="W37" i="1" s="1"/>
  <c r="E38" i="1"/>
  <c r="W38" i="1" s="1"/>
  <c r="E39" i="1"/>
  <c r="W39" i="1" s="1"/>
  <c r="E40" i="1"/>
  <c r="W40" i="1" s="1"/>
  <c r="E41" i="1"/>
  <c r="W41" i="1" s="1"/>
  <c r="E42" i="1"/>
  <c r="W42" i="1" s="1"/>
  <c r="E43" i="1"/>
  <c r="W43" i="1" s="1"/>
  <c r="E44" i="1"/>
  <c r="W44" i="1" s="1"/>
  <c r="E45" i="1"/>
  <c r="W45" i="1" s="1"/>
  <c r="E46" i="1"/>
  <c r="W46" i="1" s="1"/>
  <c r="E47" i="1"/>
  <c r="W47" i="1" s="1"/>
  <c r="E48" i="1"/>
  <c r="W48" i="1" s="1"/>
  <c r="E49" i="1"/>
  <c r="W49" i="1" s="1"/>
  <c r="E50" i="1"/>
  <c r="W50" i="1" s="1"/>
  <c r="E51" i="1"/>
  <c r="W51" i="1" s="1"/>
  <c r="E52" i="1"/>
  <c r="W52" i="1" s="1"/>
  <c r="E53" i="1"/>
  <c r="W53" i="1" s="1"/>
  <c r="E54" i="1"/>
  <c r="W54" i="1" s="1"/>
  <c r="E55" i="1"/>
  <c r="W55" i="1" s="1"/>
  <c r="E56" i="1"/>
  <c r="W56" i="1" s="1"/>
  <c r="E57" i="1"/>
  <c r="W57" i="1" s="1"/>
  <c r="E58" i="1"/>
  <c r="W58" i="1" s="1"/>
  <c r="E59" i="1"/>
  <c r="W59" i="1" s="1"/>
  <c r="E60" i="1"/>
  <c r="W60" i="1" s="1"/>
  <c r="E61" i="1"/>
  <c r="W61" i="1" s="1"/>
  <c r="D8" i="1"/>
  <c r="V8" i="1" s="1"/>
  <c r="D9" i="1"/>
  <c r="V9" i="1" s="1"/>
  <c r="D10" i="1"/>
  <c r="V10" i="1" s="1"/>
  <c r="D11" i="1"/>
  <c r="V11" i="1" s="1"/>
  <c r="D12" i="1"/>
  <c r="V12" i="1" s="1"/>
  <c r="D13" i="1"/>
  <c r="V13" i="1" s="1"/>
  <c r="D14" i="1"/>
  <c r="V14" i="1" s="1"/>
  <c r="D15" i="1"/>
  <c r="V15" i="1" s="1"/>
  <c r="D16" i="1"/>
  <c r="V16" i="1" s="1"/>
  <c r="D17" i="1"/>
  <c r="V17" i="1" s="1"/>
  <c r="D18" i="1"/>
  <c r="V18" i="1" s="1"/>
  <c r="D19" i="1"/>
  <c r="V19" i="1" s="1"/>
  <c r="D20" i="1"/>
  <c r="V20" i="1" s="1"/>
  <c r="D21" i="1"/>
  <c r="V21" i="1" s="1"/>
  <c r="D22" i="1"/>
  <c r="V22" i="1" s="1"/>
  <c r="D23" i="1"/>
  <c r="V23" i="1" s="1"/>
  <c r="D24" i="1"/>
  <c r="V24" i="1" s="1"/>
  <c r="D25" i="1"/>
  <c r="V25" i="1" s="1"/>
  <c r="D26" i="1"/>
  <c r="V26" i="1" s="1"/>
  <c r="D27" i="1"/>
  <c r="V27" i="1" s="1"/>
  <c r="D28" i="1"/>
  <c r="V28" i="1" s="1"/>
  <c r="D29" i="1"/>
  <c r="V29" i="1" s="1"/>
  <c r="D30" i="1"/>
  <c r="V30" i="1" s="1"/>
  <c r="D31" i="1"/>
  <c r="V31" i="1" s="1"/>
  <c r="D32" i="1"/>
  <c r="V32" i="1" s="1"/>
  <c r="D33" i="1"/>
  <c r="V33" i="1" s="1"/>
  <c r="D34" i="1"/>
  <c r="V34" i="1" s="1"/>
  <c r="D35" i="1"/>
  <c r="V35" i="1" s="1"/>
  <c r="D36" i="1"/>
  <c r="V36" i="1" s="1"/>
  <c r="D37" i="1"/>
  <c r="V37" i="1" s="1"/>
  <c r="D38" i="1"/>
  <c r="V38" i="1" s="1"/>
  <c r="D39" i="1"/>
  <c r="V39" i="1" s="1"/>
  <c r="D40" i="1"/>
  <c r="V40" i="1" s="1"/>
  <c r="D41" i="1"/>
  <c r="V41" i="1" s="1"/>
  <c r="D42" i="1"/>
  <c r="V42" i="1" s="1"/>
  <c r="D43" i="1"/>
  <c r="V43" i="1" s="1"/>
  <c r="D44" i="1"/>
  <c r="V44" i="1" s="1"/>
  <c r="D45" i="1"/>
  <c r="V45" i="1" s="1"/>
  <c r="D46" i="1"/>
  <c r="V46" i="1" s="1"/>
  <c r="D47" i="1"/>
  <c r="V47" i="1" s="1"/>
  <c r="D48" i="1"/>
  <c r="V48" i="1" s="1"/>
  <c r="D49" i="1"/>
  <c r="V49" i="1" s="1"/>
  <c r="D50" i="1"/>
  <c r="V50" i="1" s="1"/>
  <c r="D51" i="1"/>
  <c r="V51" i="1" s="1"/>
  <c r="D52" i="1"/>
  <c r="V52" i="1" s="1"/>
  <c r="D53" i="1"/>
  <c r="V53" i="1" s="1"/>
  <c r="D54" i="1"/>
  <c r="V54" i="1" s="1"/>
  <c r="D55" i="1"/>
  <c r="V55" i="1" s="1"/>
  <c r="D56" i="1"/>
  <c r="V56" i="1" s="1"/>
  <c r="D57" i="1"/>
  <c r="V57" i="1" s="1"/>
  <c r="D58" i="1"/>
  <c r="V58" i="1" s="1"/>
  <c r="D59" i="1"/>
  <c r="V59" i="1" s="1"/>
  <c r="D60" i="1"/>
  <c r="V60" i="1" s="1"/>
  <c r="D61" i="1"/>
  <c r="V61" i="1" s="1"/>
  <c r="BF49" i="1" l="1"/>
  <c r="BO23" i="2"/>
  <c r="CR23" i="2"/>
  <c r="BO17" i="2"/>
  <c r="CR17" i="2"/>
  <c r="BO11" i="2"/>
  <c r="CR11" i="2"/>
  <c r="CW24" i="2"/>
  <c r="BO24" i="2"/>
  <c r="CW18" i="2"/>
  <c r="BO18" i="2"/>
  <c r="CW12" i="2"/>
  <c r="BO12" i="2"/>
  <c r="BO25" i="2"/>
  <c r="DB25" i="2"/>
  <c r="BO19" i="2"/>
  <c r="DB19" i="2"/>
  <c r="BO13" i="2"/>
  <c r="DB13" i="2"/>
  <c r="CW58" i="1"/>
  <c r="CW52" i="1"/>
  <c r="CW46" i="1"/>
  <c r="CW40" i="1"/>
  <c r="CW34" i="1"/>
  <c r="CW28" i="1"/>
  <c r="CW22" i="1"/>
  <c r="CW16" i="1"/>
  <c r="CW10" i="1"/>
  <c r="DB58" i="1"/>
  <c r="DB52" i="1"/>
  <c r="DB46" i="1"/>
  <c r="DB40" i="1"/>
  <c r="DB34" i="1"/>
  <c r="DB28" i="1"/>
  <c r="DB22" i="1"/>
  <c r="DB16" i="1"/>
  <c r="DB10" i="1"/>
  <c r="BH46" i="4"/>
  <c r="AE46" i="4"/>
  <c r="CI46" i="4" s="1"/>
  <c r="BH36" i="4"/>
  <c r="DJ34" i="1"/>
  <c r="CI56" i="1"/>
  <c r="CI50" i="1"/>
  <c r="CI44" i="1"/>
  <c r="CI38" i="1"/>
  <c r="CI32" i="1"/>
  <c r="CI26" i="1"/>
  <c r="CI20" i="1"/>
  <c r="CI14" i="1"/>
  <c r="CI8" i="1"/>
  <c r="CJ56" i="1"/>
  <c r="CJ50" i="1"/>
  <c r="CJ44" i="1"/>
  <c r="CJ38" i="1"/>
  <c r="CJ32" i="1"/>
  <c r="CJ26" i="1"/>
  <c r="CJ20" i="1"/>
  <c r="CJ14" i="1"/>
  <c r="CJ8" i="1"/>
  <c r="CQ56" i="1"/>
  <c r="CQ50" i="1"/>
  <c r="CQ44" i="1"/>
  <c r="CQ38" i="1"/>
  <c r="CQ32" i="1"/>
  <c r="CQ26" i="1"/>
  <c r="CQ20" i="1"/>
  <c r="CQ14" i="1"/>
  <c r="CQ8" i="1"/>
  <c r="CR56" i="1"/>
  <c r="CR50" i="1"/>
  <c r="CR44" i="1"/>
  <c r="CR38" i="1"/>
  <c r="CR32" i="1"/>
  <c r="CR26" i="1"/>
  <c r="CR20" i="1"/>
  <c r="CR14" i="1"/>
  <c r="CR8" i="1"/>
  <c r="CW56" i="1"/>
  <c r="CW50" i="1"/>
  <c r="CW44" i="1"/>
  <c r="CW38" i="1"/>
  <c r="CW32" i="1"/>
  <c r="CW26" i="1"/>
  <c r="CW20" i="1"/>
  <c r="CW14" i="1"/>
  <c r="CW8" i="1"/>
  <c r="DB56" i="1"/>
  <c r="DB50" i="1"/>
  <c r="DB44" i="1"/>
  <c r="DB38" i="1"/>
  <c r="DB32" i="1"/>
  <c r="DB26" i="1"/>
  <c r="DB20" i="1"/>
  <c r="DB14" i="1"/>
  <c r="DB8" i="1"/>
  <c r="BF61" i="1"/>
  <c r="BF55" i="1"/>
  <c r="BF43" i="1"/>
  <c r="BF37" i="1"/>
  <c r="BF25" i="1"/>
  <c r="BF19" i="1"/>
  <c r="BF13" i="1"/>
  <c r="CI61" i="1"/>
  <c r="CI55" i="1"/>
  <c r="CI49" i="1"/>
  <c r="CI43" i="1"/>
  <c r="CI37" i="1"/>
  <c r="CI31" i="1"/>
  <c r="CI25" i="1"/>
  <c r="CI19" i="1"/>
  <c r="CI13" i="1"/>
  <c r="CJ61" i="1"/>
  <c r="CJ55" i="1"/>
  <c r="CJ49" i="1"/>
  <c r="CJ43" i="1"/>
  <c r="CJ37" i="1"/>
  <c r="CJ31" i="1"/>
  <c r="CJ25" i="1"/>
  <c r="CJ19" i="1"/>
  <c r="CJ13" i="1"/>
  <c r="CQ61" i="1"/>
  <c r="CQ55" i="1"/>
  <c r="CQ49" i="1"/>
  <c r="CQ43" i="1"/>
  <c r="CQ37" i="1"/>
  <c r="CQ31" i="1"/>
  <c r="CQ25" i="1"/>
  <c r="CQ19" i="1"/>
  <c r="CQ13" i="1"/>
  <c r="CR61" i="1"/>
  <c r="CR55" i="1"/>
  <c r="CR49" i="1"/>
  <c r="CR43" i="1"/>
  <c r="CR37" i="1"/>
  <c r="CR31" i="1"/>
  <c r="CR25" i="1"/>
  <c r="CR19" i="1"/>
  <c r="CR13" i="1"/>
  <c r="DJ58" i="1"/>
  <c r="DJ22" i="1"/>
  <c r="CH59" i="1"/>
  <c r="DJ59" i="1" s="1"/>
  <c r="CH53" i="1"/>
  <c r="DJ53" i="1" s="1"/>
  <c r="CH47" i="1"/>
  <c r="DJ47" i="1" s="1"/>
  <c r="CH41" i="1"/>
  <c r="DJ41" i="1" s="1"/>
  <c r="CH35" i="1"/>
  <c r="DJ35" i="1" s="1"/>
  <c r="CH29" i="1"/>
  <c r="DJ29" i="1" s="1"/>
  <c r="CH23" i="1"/>
  <c r="DJ23" i="1" s="1"/>
  <c r="CH17" i="1"/>
  <c r="DJ17" i="1" s="1"/>
  <c r="CH11" i="1"/>
  <c r="DJ11" i="1" s="1"/>
  <c r="W21" i="2"/>
  <c r="M21" i="2"/>
  <c r="V21" i="2" s="1"/>
  <c r="W15" i="2"/>
  <c r="M15" i="2"/>
  <c r="W9" i="2"/>
  <c r="M9" i="2"/>
  <c r="V9" i="2" s="1"/>
  <c r="BF23" i="2"/>
  <c r="BF17" i="2"/>
  <c r="BF11" i="2"/>
  <c r="DB24" i="2"/>
  <c r="AM24" i="2"/>
  <c r="BF24" i="2" s="1"/>
  <c r="DB18" i="2"/>
  <c r="AM18" i="2"/>
  <c r="BF18" i="2" s="1"/>
  <c r="DB12" i="2"/>
  <c r="AM12" i="2"/>
  <c r="BF12" i="2" s="1"/>
  <c r="CI17" i="2"/>
  <c r="W78" i="3"/>
  <c r="D78" i="3"/>
  <c r="V78" i="3" s="1"/>
  <c r="W72" i="3"/>
  <c r="D72" i="3"/>
  <c r="V72" i="3" s="1"/>
  <c r="W66" i="3"/>
  <c r="D66" i="3"/>
  <c r="V66" i="3" s="1"/>
  <c r="W60" i="3"/>
  <c r="D60" i="3"/>
  <c r="V60" i="3" s="1"/>
  <c r="W54" i="3"/>
  <c r="D54" i="3"/>
  <c r="V54" i="3" s="1"/>
  <c r="W48" i="3"/>
  <c r="D48" i="3"/>
  <c r="V48" i="3" s="1"/>
  <c r="W42" i="3"/>
  <c r="D42" i="3"/>
  <c r="V42" i="3" s="1"/>
  <c r="W36" i="3"/>
  <c r="D36" i="3"/>
  <c r="V36" i="3" s="1"/>
  <c r="W30" i="3"/>
  <c r="D30" i="3"/>
  <c r="V30" i="3" s="1"/>
  <c r="W24" i="3"/>
  <c r="D24" i="3"/>
  <c r="V24" i="3" s="1"/>
  <c r="W18" i="3"/>
  <c r="D18" i="3"/>
  <c r="V18" i="3" s="1"/>
  <c r="W12" i="3"/>
  <c r="D12" i="3"/>
  <c r="V12" i="3" s="1"/>
  <c r="DB57" i="1"/>
  <c r="DB51" i="1"/>
  <c r="DB45" i="1"/>
  <c r="DB39" i="1"/>
  <c r="DB33" i="1"/>
  <c r="DB27" i="1"/>
  <c r="DB21" i="1"/>
  <c r="DB15" i="1"/>
  <c r="DB9" i="1"/>
  <c r="CH57" i="1"/>
  <c r="DJ57" i="1" s="1"/>
  <c r="CH51" i="1"/>
  <c r="DJ51" i="1" s="1"/>
  <c r="CH45" i="1"/>
  <c r="DJ45" i="1" s="1"/>
  <c r="CH39" i="1"/>
  <c r="DJ39" i="1" s="1"/>
  <c r="CH33" i="1"/>
  <c r="DJ33" i="1" s="1"/>
  <c r="CH27" i="1"/>
  <c r="DJ27" i="1" s="1"/>
  <c r="CH21" i="1"/>
  <c r="DJ21" i="1" s="1"/>
  <c r="CH15" i="1"/>
  <c r="DJ15" i="1" s="1"/>
  <c r="CH9" i="1"/>
  <c r="DJ9" i="1" s="1"/>
  <c r="V18" i="2"/>
  <c r="BF20" i="2"/>
  <c r="BF14" i="2"/>
  <c r="CQ16" i="2"/>
  <c r="BH64" i="4"/>
  <c r="AE64" i="4"/>
  <c r="CI64" i="4" s="1"/>
  <c r="BH54" i="4"/>
  <c r="BQ76" i="4"/>
  <c r="L76" i="4"/>
  <c r="BP76" i="4" s="1"/>
  <c r="BQ70" i="4"/>
  <c r="L70" i="4"/>
  <c r="BP70" i="4" s="1"/>
  <c r="BQ64" i="4"/>
  <c r="L64" i="4"/>
  <c r="BP64" i="4" s="1"/>
  <c r="BQ58" i="4"/>
  <c r="L58" i="4"/>
  <c r="BP58" i="4" s="1"/>
  <c r="BQ52" i="4"/>
  <c r="L52" i="4"/>
  <c r="BQ46" i="4"/>
  <c r="L46" i="4"/>
  <c r="BP46" i="4" s="1"/>
  <c r="BQ40" i="4"/>
  <c r="L40" i="4"/>
  <c r="BP40" i="4" s="1"/>
  <c r="BQ34" i="4"/>
  <c r="L34" i="4"/>
  <c r="BP34" i="4" s="1"/>
  <c r="BQ28" i="4"/>
  <c r="L28" i="4"/>
  <c r="BP28" i="4" s="1"/>
  <c r="BQ22" i="4"/>
  <c r="L22" i="4"/>
  <c r="BP22" i="4" s="1"/>
  <c r="BQ10" i="4"/>
  <c r="L10" i="4"/>
  <c r="BP10" i="4" s="1"/>
  <c r="BV77" i="4"/>
  <c r="L77" i="4"/>
  <c r="BP77" i="4" s="1"/>
  <c r="BV53" i="4"/>
  <c r="L53" i="4"/>
  <c r="BP53" i="4" s="1"/>
  <c r="BV47" i="4"/>
  <c r="L47" i="4"/>
  <c r="BP47" i="4" s="1"/>
  <c r="BV41" i="4"/>
  <c r="L41" i="4"/>
  <c r="BP41" i="4" s="1"/>
  <c r="BV23" i="4"/>
  <c r="L23" i="4"/>
  <c r="BP23" i="4" s="1"/>
  <c r="BV17" i="4"/>
  <c r="L17" i="4"/>
  <c r="BP17" i="4" s="1"/>
  <c r="BV11" i="4"/>
  <c r="L11" i="4"/>
  <c r="BP11" i="4" s="1"/>
  <c r="CA66" i="4"/>
  <c r="L66" i="4"/>
  <c r="CA60" i="4"/>
  <c r="L60" i="4"/>
  <c r="BP60" i="4" s="1"/>
  <c r="CA54" i="4"/>
  <c r="L54" i="4"/>
  <c r="BP54" i="4" s="1"/>
  <c r="CA48" i="4"/>
  <c r="L48" i="4"/>
  <c r="CA30" i="4"/>
  <c r="L30" i="4"/>
  <c r="CA24" i="4"/>
  <c r="L24" i="4"/>
  <c r="BP24" i="4" s="1"/>
  <c r="CA18" i="4"/>
  <c r="L18" i="4"/>
  <c r="BP18" i="4" s="1"/>
  <c r="CA12" i="4"/>
  <c r="L12" i="4"/>
  <c r="AE16" i="4"/>
  <c r="CI16" i="4" s="1"/>
  <c r="BG71" i="4"/>
  <c r="BG35" i="4"/>
  <c r="CH56" i="1"/>
  <c r="DJ56" i="1" s="1"/>
  <c r="CH50" i="1"/>
  <c r="DJ50" i="1" s="1"/>
  <c r="CH44" i="1"/>
  <c r="DJ44" i="1" s="1"/>
  <c r="CH38" i="1"/>
  <c r="DJ38" i="1" s="1"/>
  <c r="CH32" i="1"/>
  <c r="DJ32" i="1" s="1"/>
  <c r="CH26" i="1"/>
  <c r="DJ26" i="1" s="1"/>
  <c r="CH20" i="1"/>
  <c r="DJ20" i="1" s="1"/>
  <c r="CH14" i="1"/>
  <c r="DJ14" i="1" s="1"/>
  <c r="CH8" i="1"/>
  <c r="DJ8" i="1" s="1"/>
  <c r="V15" i="2"/>
  <c r="W25" i="2"/>
  <c r="D25" i="2"/>
  <c r="V25" i="2" s="1"/>
  <c r="W19" i="2"/>
  <c r="D19" i="2"/>
  <c r="V19" i="2" s="1"/>
  <c r="W13" i="2"/>
  <c r="D13" i="2"/>
  <c r="V13" i="2" s="1"/>
  <c r="CI23" i="2"/>
  <c r="CI11" i="2"/>
  <c r="CQ10" i="2"/>
  <c r="BH75" i="4"/>
  <c r="AE75" i="4"/>
  <c r="CW61" i="1"/>
  <c r="CW55" i="1"/>
  <c r="CW49" i="1"/>
  <c r="CW43" i="1"/>
  <c r="CW37" i="1"/>
  <c r="CW31" i="1"/>
  <c r="CW25" i="1"/>
  <c r="CW19" i="1"/>
  <c r="CW13" i="1"/>
  <c r="DB61" i="1"/>
  <c r="DB55" i="1"/>
  <c r="DB49" i="1"/>
  <c r="DB43" i="1"/>
  <c r="DB37" i="1"/>
  <c r="DB31" i="1"/>
  <c r="DB25" i="1"/>
  <c r="DB19" i="1"/>
  <c r="DB13" i="1"/>
  <c r="CH61" i="1"/>
  <c r="CH55" i="1"/>
  <c r="CH49" i="1"/>
  <c r="DJ49" i="1" s="1"/>
  <c r="CH43" i="1"/>
  <c r="DJ43" i="1" s="1"/>
  <c r="CH37" i="1"/>
  <c r="DJ37" i="1" s="1"/>
  <c r="CH31" i="1"/>
  <c r="DJ31" i="1" s="1"/>
  <c r="CH25" i="1"/>
  <c r="DJ25" i="1" s="1"/>
  <c r="CH19" i="1"/>
  <c r="DJ19" i="1" s="1"/>
  <c r="CH13" i="1"/>
  <c r="DJ13" i="1" s="1"/>
  <c r="CJ26" i="2"/>
  <c r="AE26" i="2"/>
  <c r="BF26" i="2" s="1"/>
  <c r="CJ20" i="2"/>
  <c r="AE20" i="2"/>
  <c r="CJ14" i="2"/>
  <c r="AE14" i="2"/>
  <c r="CI14" i="2" s="1"/>
  <c r="CJ8" i="2"/>
  <c r="AE8" i="2"/>
  <c r="BF8" i="2" s="1"/>
  <c r="CW60" i="1"/>
  <c r="CW54" i="1"/>
  <c r="CW48" i="1"/>
  <c r="CW42" i="1"/>
  <c r="CW36" i="1"/>
  <c r="CW30" i="1"/>
  <c r="CW24" i="1"/>
  <c r="CW18" i="1"/>
  <c r="CW12" i="1"/>
  <c r="DB60" i="1"/>
  <c r="DB54" i="1"/>
  <c r="DB48" i="1"/>
  <c r="DB42" i="1"/>
  <c r="DB36" i="1"/>
  <c r="DB30" i="1"/>
  <c r="DB24" i="1"/>
  <c r="DB18" i="1"/>
  <c r="DB12" i="1"/>
  <c r="CH60" i="1"/>
  <c r="DJ60" i="1" s="1"/>
  <c r="CH54" i="1"/>
  <c r="DJ54" i="1" s="1"/>
  <c r="CH48" i="1"/>
  <c r="DJ48" i="1" s="1"/>
  <c r="CH42" i="1"/>
  <c r="DJ42" i="1" s="1"/>
  <c r="CH36" i="1"/>
  <c r="DJ36" i="1" s="1"/>
  <c r="CH30" i="1"/>
  <c r="DJ30" i="1" s="1"/>
  <c r="CH24" i="1"/>
  <c r="DJ24" i="1" s="1"/>
  <c r="CH18" i="1"/>
  <c r="DJ18" i="1" s="1"/>
  <c r="CH12" i="1"/>
  <c r="DJ12" i="1" s="1"/>
  <c r="V24" i="2"/>
  <c r="V12" i="2"/>
  <c r="CI20" i="2"/>
  <c r="CI8" i="2"/>
  <c r="CJ21" i="2"/>
  <c r="BG21" i="2"/>
  <c r="CI21" i="2" s="1"/>
  <c r="CJ15" i="2"/>
  <c r="BG15" i="2"/>
  <c r="CI15" i="2" s="1"/>
  <c r="CJ9" i="2"/>
  <c r="BG9" i="2"/>
  <c r="CI9" i="2" s="1"/>
  <c r="V41" i="3"/>
  <c r="BI80" i="4"/>
  <c r="D80" i="4"/>
  <c r="BI74" i="4"/>
  <c r="D74" i="4"/>
  <c r="BI68" i="4"/>
  <c r="D68" i="4"/>
  <c r="BI62" i="4"/>
  <c r="D62" i="4"/>
  <c r="BI56" i="4"/>
  <c r="D56" i="4"/>
  <c r="BI50" i="4"/>
  <c r="D50" i="4"/>
  <c r="BI44" i="4"/>
  <c r="D44" i="4"/>
  <c r="BI38" i="4"/>
  <c r="D38" i="4"/>
  <c r="BI32" i="4"/>
  <c r="D32" i="4"/>
  <c r="BI26" i="4"/>
  <c r="D26" i="4"/>
  <c r="BI20" i="4"/>
  <c r="D20" i="4"/>
  <c r="BI14" i="4"/>
  <c r="D14" i="4"/>
  <c r="BI8" i="4"/>
  <c r="D8" i="4"/>
  <c r="AE78" i="4"/>
  <c r="CI78" i="4" s="1"/>
  <c r="AE79" i="4"/>
  <c r="CI79" i="4" s="1"/>
  <c r="AE25" i="4"/>
  <c r="CI25" i="4" s="1"/>
  <c r="W22" i="2"/>
  <c r="W16" i="2"/>
  <c r="W10" i="2"/>
  <c r="BO21" i="2"/>
  <c r="BO15" i="2"/>
  <c r="BO9" i="2"/>
  <c r="D76" i="3"/>
  <c r="V76" i="3" s="1"/>
  <c r="D70" i="3"/>
  <c r="V70" i="3" s="1"/>
  <c r="D64" i="3"/>
  <c r="V64" i="3" s="1"/>
  <c r="D58" i="3"/>
  <c r="V58" i="3" s="1"/>
  <c r="D52" i="3"/>
  <c r="V52" i="3" s="1"/>
  <c r="D46" i="3"/>
  <c r="V46" i="3" s="1"/>
  <c r="D40" i="3"/>
  <c r="V40" i="3" s="1"/>
  <c r="D34" i="3"/>
  <c r="V34" i="3" s="1"/>
  <c r="D28" i="3"/>
  <c r="V28" i="3" s="1"/>
  <c r="D22" i="3"/>
  <c r="V22" i="3" s="1"/>
  <c r="D16" i="3"/>
  <c r="V16" i="3" s="1"/>
  <c r="D10" i="3"/>
  <c r="V10" i="3" s="1"/>
  <c r="BG24" i="2"/>
  <c r="CI24" i="2" s="1"/>
  <c r="BG18" i="2"/>
  <c r="CI18" i="2" s="1"/>
  <c r="BG12" i="2"/>
  <c r="CI12" i="2" s="1"/>
  <c r="BO26" i="2"/>
  <c r="BO20" i="2"/>
  <c r="BO14" i="2"/>
  <c r="BO8" i="2"/>
  <c r="V33" i="3"/>
  <c r="V27" i="3"/>
  <c r="V21" i="3"/>
  <c r="BH72" i="4"/>
  <c r="BH21" i="4"/>
  <c r="V20" i="3"/>
  <c r="AE42" i="4"/>
  <c r="CI42" i="4" s="1"/>
  <c r="BI77" i="4"/>
  <c r="D77" i="4"/>
  <c r="BI71" i="4"/>
  <c r="D71" i="4"/>
  <c r="BI65" i="4"/>
  <c r="D65" i="4"/>
  <c r="BI59" i="4"/>
  <c r="D59" i="4"/>
  <c r="BI53" i="4"/>
  <c r="D53" i="4"/>
  <c r="BI47" i="4"/>
  <c r="D47" i="4"/>
  <c r="BI41" i="4"/>
  <c r="D41" i="4"/>
  <c r="D35" i="4"/>
  <c r="BI35" i="4"/>
  <c r="BI29" i="4"/>
  <c r="D29" i="4"/>
  <c r="BI23" i="4"/>
  <c r="D23" i="4"/>
  <c r="BI17" i="4"/>
  <c r="D17" i="4"/>
  <c r="BI11" i="4"/>
  <c r="D11" i="4"/>
  <c r="AE67" i="4"/>
  <c r="CI67" i="4" s="1"/>
  <c r="BH57" i="4"/>
  <c r="BH39" i="4"/>
  <c r="BH28" i="4"/>
  <c r="AE28" i="4"/>
  <c r="CI28" i="4" s="1"/>
  <c r="BH10" i="4"/>
  <c r="AE10" i="4"/>
  <c r="CI10" i="4" s="1"/>
  <c r="BH51" i="4"/>
  <c r="AE51" i="4"/>
  <c r="CI51" i="4" s="1"/>
  <c r="BH15" i="4"/>
  <c r="AE15" i="4"/>
  <c r="BI75" i="4"/>
  <c r="BI69" i="4"/>
  <c r="BI63" i="4"/>
  <c r="BI57" i="4"/>
  <c r="BI51" i="4"/>
  <c r="BI45" i="4"/>
  <c r="BI39" i="4"/>
  <c r="BI33" i="4"/>
  <c r="BI27" i="4"/>
  <c r="BI21" i="4"/>
  <c r="BI15" i="4"/>
  <c r="BI9" i="4"/>
  <c r="L75" i="4"/>
  <c r="BP75" i="4" s="1"/>
  <c r="L68" i="4"/>
  <c r="BP68" i="4" s="1"/>
  <c r="L39" i="4"/>
  <c r="BP39" i="4" s="1"/>
  <c r="L32" i="4"/>
  <c r="BP32" i="4" s="1"/>
  <c r="BG73" i="4"/>
  <c r="BG78" i="4"/>
  <c r="BG72" i="4"/>
  <c r="BG66" i="4"/>
  <c r="BG60" i="4"/>
  <c r="BG54" i="4"/>
  <c r="BG48" i="4"/>
  <c r="BG42" i="4"/>
  <c r="BG36" i="4"/>
  <c r="BG30" i="4"/>
  <c r="BG24" i="4"/>
  <c r="BG18" i="4"/>
  <c r="BG12" i="4"/>
  <c r="D70" i="4"/>
  <c r="D63" i="4"/>
  <c r="D34" i="4"/>
  <c r="D27" i="4"/>
  <c r="L80" i="4"/>
  <c r="BP80" i="4" s="1"/>
  <c r="L72" i="4"/>
  <c r="BP72" i="4" s="1"/>
  <c r="L65" i="4"/>
  <c r="BP65" i="4" s="1"/>
  <c r="L51" i="4"/>
  <c r="BP51" i="4" s="1"/>
  <c r="L44" i="4"/>
  <c r="BP44" i="4" s="1"/>
  <c r="L36" i="4"/>
  <c r="BP36" i="4" s="1"/>
  <c r="L29" i="4"/>
  <c r="BP29" i="4" s="1"/>
  <c r="L15" i="4"/>
  <c r="BP15" i="4" s="1"/>
  <c r="L8" i="4"/>
  <c r="BP8" i="4" s="1"/>
  <c r="AE24" i="4"/>
  <c r="BG67" i="4"/>
  <c r="BV57" i="4"/>
  <c r="D76" i="4"/>
  <c r="D69" i="4"/>
  <c r="D40" i="4"/>
  <c r="D33" i="4"/>
  <c r="BI78" i="4"/>
  <c r="BI72" i="4"/>
  <c r="BI66" i="4"/>
  <c r="BI60" i="4"/>
  <c r="BI54" i="4"/>
  <c r="BI48" i="4"/>
  <c r="BI36" i="4"/>
  <c r="BI30" i="4"/>
  <c r="BI24" i="4"/>
  <c r="BI12" i="4"/>
  <c r="L78" i="4"/>
  <c r="BP78" i="4" s="1"/>
  <c r="L71" i="4"/>
  <c r="BP71" i="4" s="1"/>
  <c r="L57" i="4"/>
  <c r="BP57" i="4" s="1"/>
  <c r="L50" i="4"/>
  <c r="BP50" i="4" s="1"/>
  <c r="L42" i="4"/>
  <c r="BP42" i="4" s="1"/>
  <c r="L35" i="4"/>
  <c r="BP35" i="4" s="1"/>
  <c r="L21" i="4"/>
  <c r="BP21" i="4" s="1"/>
  <c r="L14" i="4"/>
  <c r="BP14" i="4" s="1"/>
  <c r="BV75" i="4"/>
  <c r="BV69" i="4"/>
  <c r="BV63" i="4"/>
  <c r="BV51" i="4"/>
  <c r="BV45" i="4"/>
  <c r="BV39" i="4"/>
  <c r="BV33" i="4"/>
  <c r="BV27" i="4"/>
  <c r="BV15" i="4"/>
  <c r="BV9" i="4"/>
  <c r="AE49" i="4"/>
  <c r="CI49" i="4" s="1"/>
  <c r="AE31" i="4"/>
  <c r="CI31" i="4" s="1"/>
  <c r="AE22" i="4"/>
  <c r="CI22" i="4" s="1"/>
  <c r="BV21" i="4"/>
  <c r="BQ79" i="4"/>
  <c r="L79" i="4"/>
  <c r="BP79" i="4" s="1"/>
  <c r="BQ73" i="4"/>
  <c r="L73" i="4"/>
  <c r="BP73" i="4" s="1"/>
  <c r="BQ67" i="4"/>
  <c r="L67" i="4"/>
  <c r="BP67" i="4" s="1"/>
  <c r="BQ61" i="4"/>
  <c r="L61" i="4"/>
  <c r="BP61" i="4" s="1"/>
  <c r="BQ55" i="4"/>
  <c r="L55" i="4"/>
  <c r="BP55" i="4" s="1"/>
  <c r="BQ49" i="4"/>
  <c r="L49" i="4"/>
  <c r="BP49" i="4" s="1"/>
  <c r="BQ43" i="4"/>
  <c r="L43" i="4"/>
  <c r="BQ37" i="4"/>
  <c r="L37" i="4"/>
  <c r="BP37" i="4" s="1"/>
  <c r="BQ31" i="4"/>
  <c r="L31" i="4"/>
  <c r="BP31" i="4" s="1"/>
  <c r="BQ25" i="4"/>
  <c r="L25" i="4"/>
  <c r="BP25" i="4" s="1"/>
  <c r="BQ19" i="4"/>
  <c r="L19" i="4"/>
  <c r="BP19" i="4" s="1"/>
  <c r="BQ13" i="4"/>
  <c r="L13" i="4"/>
  <c r="BP13" i="4" s="1"/>
  <c r="BI18" i="4"/>
  <c r="AF18" i="4"/>
  <c r="BH18" i="4" s="1"/>
  <c r="BG80" i="4"/>
  <c r="BG62" i="4"/>
  <c r="BG44" i="4"/>
  <c r="BG26" i="4"/>
  <c r="BG8" i="4"/>
  <c r="BG75" i="4"/>
  <c r="BG69" i="4"/>
  <c r="BG63" i="4"/>
  <c r="BG57" i="4"/>
  <c r="BG51" i="4"/>
  <c r="BG45" i="4"/>
  <c r="BG39" i="4"/>
  <c r="BG33" i="4"/>
  <c r="BG27" i="4"/>
  <c r="BG21" i="4"/>
  <c r="BG15" i="4"/>
  <c r="BG9" i="4"/>
  <c r="BH67" i="4"/>
  <c r="BH45" i="4"/>
  <c r="AE45" i="4"/>
  <c r="CI45" i="4" s="1"/>
  <c r="BH9" i="4"/>
  <c r="AE9" i="4"/>
  <c r="L69" i="4"/>
  <c r="BP69" i="4" s="1"/>
  <c r="L62" i="4"/>
  <c r="BP62" i="4" s="1"/>
  <c r="L33" i="4"/>
  <c r="BP33" i="4" s="1"/>
  <c r="L26" i="4"/>
  <c r="BP26" i="4" s="1"/>
  <c r="BQ80" i="4"/>
  <c r="BQ74" i="4"/>
  <c r="BQ68" i="4"/>
  <c r="BQ62" i="4"/>
  <c r="BQ56" i="4"/>
  <c r="BQ50" i="4"/>
  <c r="BQ44" i="4"/>
  <c r="BQ38" i="4"/>
  <c r="BQ32" i="4"/>
  <c r="BQ26" i="4"/>
  <c r="BQ20" i="4"/>
  <c r="BQ14" i="4"/>
  <c r="BQ8" i="4"/>
  <c r="CA76" i="4"/>
  <c r="CA70" i="4"/>
  <c r="CA64" i="4"/>
  <c r="CA58" i="4"/>
  <c r="CA52" i="4"/>
  <c r="CA46" i="4"/>
  <c r="CA40" i="4"/>
  <c r="CA34" i="4"/>
  <c r="CA28" i="4"/>
  <c r="CA22" i="4"/>
  <c r="CA16" i="4"/>
  <c r="CA10" i="4"/>
  <c r="C1" i="8"/>
  <c r="B1" i="8"/>
  <c r="CQ20" i="2" l="1"/>
  <c r="CH20" i="2"/>
  <c r="DJ20" i="2" s="1"/>
  <c r="BH29" i="4"/>
  <c r="AE29" i="4"/>
  <c r="CI29" i="4" s="1"/>
  <c r="BH38" i="4"/>
  <c r="AE38" i="4"/>
  <c r="CI38" i="4" s="1"/>
  <c r="AE19" i="4"/>
  <c r="CI19" i="4" s="1"/>
  <c r="AE39" i="4"/>
  <c r="CI39" i="4" s="1"/>
  <c r="BP48" i="4"/>
  <c r="AE48" i="4"/>
  <c r="CI48" i="4" s="1"/>
  <c r="AE37" i="4"/>
  <c r="CI37" i="4" s="1"/>
  <c r="BH17" i="4"/>
  <c r="AE17" i="4"/>
  <c r="CI17" i="4" s="1"/>
  <c r="BH71" i="4"/>
  <c r="AE71" i="4"/>
  <c r="CI71" i="4" s="1"/>
  <c r="AE21" i="4"/>
  <c r="CI21" i="4" s="1"/>
  <c r="BH44" i="4"/>
  <c r="AE44" i="4"/>
  <c r="CI44" i="4" s="1"/>
  <c r="BH80" i="4"/>
  <c r="AE80" i="4"/>
  <c r="CI80" i="4" s="1"/>
  <c r="CI9" i="4"/>
  <c r="BH69" i="4"/>
  <c r="AE69" i="4"/>
  <c r="CI69" i="4" s="1"/>
  <c r="BH70" i="4"/>
  <c r="AE70" i="4"/>
  <c r="CI70" i="4" s="1"/>
  <c r="CI15" i="4"/>
  <c r="AE18" i="4"/>
  <c r="CI18" i="4" s="1"/>
  <c r="AE57" i="4"/>
  <c r="CI57" i="4" s="1"/>
  <c r="BH35" i="4"/>
  <c r="AE35" i="4"/>
  <c r="CI35" i="4" s="1"/>
  <c r="CQ8" i="2"/>
  <c r="CH8" i="2"/>
  <c r="DJ8" i="2" s="1"/>
  <c r="DJ55" i="1"/>
  <c r="AE54" i="4"/>
  <c r="CI54" i="4" s="1"/>
  <c r="CI26" i="2"/>
  <c r="CQ13" i="2"/>
  <c r="CH13" i="2"/>
  <c r="DJ13" i="2" s="1"/>
  <c r="CH11" i="2"/>
  <c r="DJ11" i="2" s="1"/>
  <c r="CQ11" i="2"/>
  <c r="BH11" i="4"/>
  <c r="AE11" i="4"/>
  <c r="CI11" i="4" s="1"/>
  <c r="CQ26" i="2"/>
  <c r="CH26" i="2"/>
  <c r="DJ26" i="2" s="1"/>
  <c r="BH20" i="4"/>
  <c r="AE20" i="4"/>
  <c r="CI20" i="4" s="1"/>
  <c r="BP43" i="4"/>
  <c r="AE43" i="4"/>
  <c r="CI43" i="4" s="1"/>
  <c r="BH33" i="4"/>
  <c r="AE33" i="4"/>
  <c r="CI33" i="4" s="1"/>
  <c r="BH34" i="4"/>
  <c r="AE34" i="4"/>
  <c r="CI34" i="4" s="1"/>
  <c r="CQ21" i="2"/>
  <c r="CH21" i="2"/>
  <c r="DJ21" i="2" s="1"/>
  <c r="BP66" i="4"/>
  <c r="AE66" i="4"/>
  <c r="CI66" i="4" s="1"/>
  <c r="AE58" i="4"/>
  <c r="CI58" i="4" s="1"/>
  <c r="AE60" i="4"/>
  <c r="CI60" i="4" s="1"/>
  <c r="BH53" i="4"/>
  <c r="AE53" i="4"/>
  <c r="CI53" i="4" s="1"/>
  <c r="BH26" i="4"/>
  <c r="AE26" i="4"/>
  <c r="CI26" i="4" s="1"/>
  <c r="BH62" i="4"/>
  <c r="AE62" i="4"/>
  <c r="CI62" i="4" s="1"/>
  <c r="AE55" i="4"/>
  <c r="CI55" i="4" s="1"/>
  <c r="AE73" i="4"/>
  <c r="CI73" i="4" s="1"/>
  <c r="AE13" i="4"/>
  <c r="CI13" i="4" s="1"/>
  <c r="BH76" i="4"/>
  <c r="AE76" i="4"/>
  <c r="CI76" i="4" s="1"/>
  <c r="BH23" i="4"/>
  <c r="AE23" i="4"/>
  <c r="CI23" i="4" s="1"/>
  <c r="BH41" i="4"/>
  <c r="AE41" i="4"/>
  <c r="CI41" i="4" s="1"/>
  <c r="BH59" i="4"/>
  <c r="AE59" i="4"/>
  <c r="CI59" i="4" s="1"/>
  <c r="BH77" i="4"/>
  <c r="AE77" i="4"/>
  <c r="CI77" i="4" s="1"/>
  <c r="AE72" i="4"/>
  <c r="CI72" i="4" s="1"/>
  <c r="CQ14" i="2"/>
  <c r="CH14" i="2"/>
  <c r="DJ14" i="2" s="1"/>
  <c r="AE61" i="4"/>
  <c r="CI61" i="4" s="1"/>
  <c r="BH14" i="4"/>
  <c r="AE14" i="4"/>
  <c r="CI14" i="4" s="1"/>
  <c r="BH32" i="4"/>
  <c r="AE32" i="4"/>
  <c r="CI32" i="4" s="1"/>
  <c r="BH50" i="4"/>
  <c r="AE50" i="4"/>
  <c r="CI50" i="4" s="1"/>
  <c r="BH68" i="4"/>
  <c r="AE68" i="4"/>
  <c r="CI68" i="4" s="1"/>
  <c r="DJ61" i="1"/>
  <c r="AE36" i="4"/>
  <c r="CI36" i="4" s="1"/>
  <c r="CQ18" i="2"/>
  <c r="CH18" i="2"/>
  <c r="DJ18" i="2" s="1"/>
  <c r="CQ9" i="2"/>
  <c r="CH9" i="2"/>
  <c r="DJ9" i="2" s="1"/>
  <c r="CI75" i="4"/>
  <c r="BP12" i="4"/>
  <c r="AE12" i="4"/>
  <c r="CI12" i="4" s="1"/>
  <c r="BP30" i="4"/>
  <c r="AE30" i="4"/>
  <c r="CI30" i="4" s="1"/>
  <c r="BP52" i="4"/>
  <c r="AE52" i="4"/>
  <c r="CI52" i="4" s="1"/>
  <c r="CQ19" i="2"/>
  <c r="CH19" i="2"/>
  <c r="DJ19" i="2" s="1"/>
  <c r="CH17" i="2"/>
  <c r="DJ17" i="2" s="1"/>
  <c r="CQ17" i="2"/>
  <c r="BH27" i="4"/>
  <c r="AE27" i="4"/>
  <c r="CI27" i="4" s="1"/>
  <c r="BH65" i="4"/>
  <c r="AE65" i="4"/>
  <c r="CI65" i="4" s="1"/>
  <c r="CQ15" i="2"/>
  <c r="CH15" i="2"/>
  <c r="DJ15" i="2" s="1"/>
  <c r="BH56" i="4"/>
  <c r="AE56" i="4"/>
  <c r="CI56" i="4" s="1"/>
  <c r="BH74" i="4"/>
  <c r="AE74" i="4"/>
  <c r="CI74" i="4" s="1"/>
  <c r="CQ24" i="2"/>
  <c r="CH24" i="2"/>
  <c r="DJ24" i="2" s="1"/>
  <c r="BH47" i="4"/>
  <c r="AE47" i="4"/>
  <c r="CI47" i="4" s="1"/>
  <c r="CQ25" i="2"/>
  <c r="CH25" i="2"/>
  <c r="DJ25" i="2" s="1"/>
  <c r="CH23" i="2"/>
  <c r="DJ23" i="2" s="1"/>
  <c r="CQ23" i="2"/>
  <c r="CI24" i="4"/>
  <c r="BH40" i="4"/>
  <c r="AE40" i="4"/>
  <c r="CI40" i="4" s="1"/>
  <c r="BH63" i="4"/>
  <c r="AE63" i="4"/>
  <c r="CI63" i="4" s="1"/>
  <c r="BH8" i="4"/>
  <c r="AE8" i="4"/>
  <c r="CI8" i="4" s="1"/>
  <c r="CQ12" i="2"/>
  <c r="CH12" i="2"/>
  <c r="DJ12" i="2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AA7" i="1" s="1"/>
  <c r="H7" i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DF7" i="2" s="1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AD7" i="2" s="1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CF7" i="4" s="1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AC7" i="3"/>
  <c r="DD7" i="2"/>
  <c r="AS7" i="2"/>
  <c r="AC7" i="2"/>
  <c r="DG7" i="1"/>
  <c r="CO7" i="1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O7" i="2"/>
  <c r="CZ7" i="1"/>
  <c r="CX7" i="1"/>
  <c r="CK7" i="1"/>
  <c r="AD7" i="1"/>
  <c r="AC7" i="1"/>
  <c r="AB7" i="1"/>
  <c r="CL7" i="2" l="1"/>
  <c r="CU7" i="2"/>
  <c r="Y7" i="2"/>
  <c r="DH7" i="2"/>
  <c r="Z7" i="2"/>
  <c r="CT7" i="2"/>
  <c r="E7" i="6"/>
  <c r="BK7" i="4"/>
  <c r="BP7" i="2"/>
  <c r="BU7" i="2"/>
  <c r="CW7" i="2" s="1"/>
  <c r="AF7" i="2"/>
  <c r="AE7" i="2" s="1"/>
  <c r="BH7" i="2"/>
  <c r="CX7" i="2"/>
  <c r="CM7" i="2"/>
  <c r="BZ7" i="2"/>
  <c r="D7" i="6"/>
  <c r="N7" i="2"/>
  <c r="M7" i="2" s="1"/>
  <c r="CS7" i="2"/>
  <c r="CY7" i="2"/>
  <c r="AA7" i="2"/>
  <c r="DC7" i="2"/>
  <c r="DA7" i="2"/>
  <c r="DI7" i="2"/>
  <c r="CB7" i="4"/>
  <c r="DD7" i="1"/>
  <c r="AL7" i="5"/>
  <c r="BE7" i="5"/>
  <c r="V7" i="5"/>
  <c r="BM7" i="4"/>
  <c r="AD7" i="5"/>
  <c r="Z7" i="1"/>
  <c r="BN7" i="4"/>
  <c r="CD7" i="4"/>
  <c r="AN7" i="1"/>
  <c r="BJ7" i="4"/>
  <c r="BY7" i="4"/>
  <c r="H7" i="5"/>
  <c r="AA7" i="3"/>
  <c r="BL7" i="4"/>
  <c r="BT7" i="4"/>
  <c r="CH7" i="4"/>
  <c r="CM7" i="1"/>
  <c r="CU7" i="1"/>
  <c r="DI7" i="1"/>
  <c r="BH7" i="1"/>
  <c r="BG7" i="1" s="1"/>
  <c r="R7" i="4"/>
  <c r="AB7" i="3"/>
  <c r="AT7" i="4"/>
  <c r="Z7" i="3"/>
  <c r="Y7" i="3"/>
  <c r="AX7" i="1"/>
  <c r="CL7" i="1"/>
  <c r="BW7" i="4"/>
  <c r="BZ7" i="4"/>
  <c r="DF7" i="1"/>
  <c r="AT7" i="5"/>
  <c r="W7" i="4"/>
  <c r="AG7" i="4"/>
  <c r="AF7" i="4" s="1"/>
  <c r="AO7" i="4"/>
  <c r="E7" i="4"/>
  <c r="BR7" i="4"/>
  <c r="AF7" i="1"/>
  <c r="Q7" i="5"/>
  <c r="BB7" i="5"/>
  <c r="N7" i="1"/>
  <c r="E7" i="1"/>
  <c r="D7" i="1" s="1"/>
  <c r="BO7" i="4"/>
  <c r="BX7" i="4"/>
  <c r="N7" i="5"/>
  <c r="CY7" i="1"/>
  <c r="CC7" i="4"/>
  <c r="CV7" i="1"/>
  <c r="BS7" i="4"/>
  <c r="AB7" i="2"/>
  <c r="CT7" i="1"/>
  <c r="BU7" i="4"/>
  <c r="CE7" i="4"/>
  <c r="Y7" i="1"/>
  <c r="CS7" i="1"/>
  <c r="CG7" i="4"/>
  <c r="E7" i="2"/>
  <c r="D7" i="2" s="1"/>
  <c r="DE7" i="1"/>
  <c r="CN7" i="1"/>
  <c r="BU7" i="1"/>
  <c r="DH7" i="1"/>
  <c r="E7" i="3"/>
  <c r="D7" i="3" s="1"/>
  <c r="N7" i="3"/>
  <c r="M7" i="3" s="1"/>
  <c r="CN7" i="2"/>
  <c r="CZ7" i="2"/>
  <c r="CV7" i="2"/>
  <c r="M7" i="4"/>
  <c r="X7" i="3"/>
  <c r="AY7" i="4"/>
  <c r="AD7" i="3"/>
  <c r="AN7" i="2"/>
  <c r="X7" i="2"/>
  <c r="CK7" i="2"/>
  <c r="AX7" i="2"/>
  <c r="CP7" i="1"/>
  <c r="DA7" i="1"/>
  <c r="G7" i="5"/>
  <c r="D7" i="5"/>
  <c r="BP7" i="1"/>
  <c r="DC7" i="1"/>
  <c r="E7" i="5"/>
  <c r="Y7" i="5"/>
  <c r="AG7" i="5"/>
  <c r="AO7" i="5"/>
  <c r="AW7" i="5"/>
  <c r="AS7" i="1"/>
  <c r="BZ7" i="1"/>
  <c r="AF2" i="8"/>
  <c r="CJ7" i="2" l="1"/>
  <c r="DB7" i="2"/>
  <c r="CR7" i="2"/>
  <c r="BO7" i="2"/>
  <c r="W7" i="2"/>
  <c r="BG7" i="2"/>
  <c r="CI7" i="2" s="1"/>
  <c r="V7" i="2"/>
  <c r="AM7" i="2"/>
  <c r="BF7" i="2" s="1"/>
  <c r="DB7" i="1"/>
  <c r="CW7" i="1"/>
  <c r="BI7" i="4"/>
  <c r="BV7" i="4"/>
  <c r="CR7" i="1"/>
  <c r="I7" i="5"/>
  <c r="D7" i="4"/>
  <c r="BH7" i="4" s="1"/>
  <c r="CJ7" i="1"/>
  <c r="AN7" i="4"/>
  <c r="BG7" i="4" s="1"/>
  <c r="AE7" i="1"/>
  <c r="CI7" i="1" s="1"/>
  <c r="CA7" i="4"/>
  <c r="W7" i="1"/>
  <c r="AM7" i="1"/>
  <c r="M7" i="1"/>
  <c r="V7" i="1" s="1"/>
  <c r="V7" i="3"/>
  <c r="W7" i="3"/>
  <c r="BO7" i="1"/>
  <c r="F7" i="5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CQ7" i="2" l="1"/>
  <c r="AE7" i="4"/>
  <c r="CI7" i="4" s="1"/>
  <c r="CH7" i="2"/>
  <c r="DJ7" i="2" s="1"/>
  <c r="BP7" i="4"/>
  <c r="BF7" i="1"/>
  <c r="CQ7" i="1"/>
  <c r="CH7" i="1"/>
  <c r="E21" i="8"/>
  <c r="M13" i="8"/>
  <c r="M14" i="8" s="1"/>
  <c r="E13" i="8"/>
  <c r="F21" i="8"/>
  <c r="F13" i="8"/>
  <c r="L29" i="8"/>
  <c r="L30" i="8" s="1"/>
  <c r="M29" i="8"/>
  <c r="L13" i="8"/>
  <c r="DJ7" i="1" l="1"/>
  <c r="E16" i="8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<sst xmlns="http://schemas.openxmlformats.org/spreadsheetml/2006/main" count="2876" uniqueCount="473">
  <si>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</si>
  <si>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</si>
  <si>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</si>
  <si>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</si>
  <si>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</si>
  <si>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</si>
  <si>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</si>
  <si>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</si>
  <si>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</si>
  <si>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</si>
  <si>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</si>
  <si>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</si>
  <si>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</si>
  <si>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</si>
  <si>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</si>
  <si>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</si>
  <si>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</si>
  <si>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</si>
  <si>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</si>
  <si>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</si>
  <si>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</si>
  <si>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</si>
  <si>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</si>
  <si>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</si>
  <si>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</si>
  <si>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</si>
  <si>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</si>
  <si>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</si>
  <si>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</si>
  <si>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</si>
  <si>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</si>
  <si>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</si>
  <si>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</si>
  <si>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</si>
  <si>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</si>
  <si>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</si>
  <si>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</si>
  <si>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</si>
  <si>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</si>
  <si>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</si>
  <si>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</si>
  <si>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</si>
  <si>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</si>
  <si>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</si>
  <si>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</si>
  <si>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</si>
  <si>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</si>
  <si>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</si>
  <si>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</si>
  <si>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</si>
  <si>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</si>
  <si>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</si>
  <si>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</si>
  <si>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</si>
  <si>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</si>
  <si>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</si>
  <si>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</si>
  <si>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</si>
  <si>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</si>
  <si>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</si>
  <si>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</si>
  <si>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</si>
  <si>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</si>
  <si>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</si>
  <si>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</si>
  <si>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</si>
  <si>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</si>
  <si>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</si>
  <si>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</si>
  <si>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</si>
  <si>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</si>
  <si>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</si>
  <si>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</si>
  <si>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</si>
  <si>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</si>
  <si>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</si>
  <si>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</si>
  <si>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</si>
  <si>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</si>
  <si>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</si>
  <si>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</si>
  <si>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</si>
  <si>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</si>
  <si>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</si>
  <si>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</si>
  <si>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</si>
  <si>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</si>
  <si>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</si>
  <si>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</si>
  <si>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</si>
  <si>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</si>
  <si>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</si>
  <si>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</si>
  <si>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</si>
  <si>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</si>
  <si>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</si>
  <si>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</si>
  <si>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</si>
  <si>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</si>
  <si>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</si>
  <si>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</si>
  <si>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</si>
  <si>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</si>
  <si>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</si>
  <si>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</si>
  <si>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</si>
  <si>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</si>
  <si>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</si>
  <si>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</si>
  <si>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</si>
  <si>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</si>
  <si>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</si>
  <si>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</si>
  <si>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</si>
  <si>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</si>
  <si>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</si>
  <si>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</si>
  <si>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</si>
  <si>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</si>
  <si>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</si>
  <si>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</si>
  <si>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</si>
  <si>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</si>
  <si>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</si>
  <si>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</si>
  <si>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</si>
  <si>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</si>
  <si>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</si>
  <si>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</si>
  <si>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</si>
  <si>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</si>
  <si>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</si>
  <si>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</si>
  <si>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</si>
  <si>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</si>
  <si>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</si>
  <si>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</si>
  <si>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</si>
  <si>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</si>
  <si>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</si>
  <si>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</si>
  <si>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</si>
  <si>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</si>
  <si>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</si>
  <si>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</si>
  <si>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</si>
  <si>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</si>
  <si>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</si>
  <si>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</si>
  <si>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</si>
  <si>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</si>
  <si>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</si>
  <si>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</si>
  <si>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</si>
  <si>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</si>
  <si>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</si>
  <si>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</si>
  <si>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</si>
  <si>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</si>
  <si>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</si>
  <si>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</si>
  <si>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</si>
  <si>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</si>
  <si>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</si>
  <si>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</si>
  <si>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</si>
  <si>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</si>
  <si>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</si>
  <si>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</si>
  <si>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</si>
  <si>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</si>
  <si>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</si>
  <si>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</si>
  <si>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</si>
  <si>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</si>
  <si>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</si>
  <si>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</si>
  <si>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</si>
  <si>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</si>
  <si>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</si>
  <si>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</si>
  <si>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</si>
  <si>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</si>
  <si>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</si>
  <si>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</si>
  <si>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</si>
  <si>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</si>
  <si>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</si>
  <si>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</si>
  <si>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</si>
  <si>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</si>
  <si>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</si>
  <si>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</si>
  <si>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</si>
  <si>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</si>
  <si>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</si>
  <si>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</si>
  <si>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</si>
  <si>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</si>
  <si>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</si>
  <si>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</si>
  <si>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</si>
  <si>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</si>
  <si>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</si>
  <si>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</si>
  <si>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</si>
  <si>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</si>
  <si>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</si>
  <si>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</si>
  <si>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</si>
  <si>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</si>
  <si>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</si>
  <si>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</si>
  <si>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</si>
  <si>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</si>
  <si>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</si>
  <si>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</si>
  <si>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</si>
  <si>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</si>
  <si>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</si>
  <si>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</si>
  <si>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</si>
  <si>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</si>
  <si>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</si>
  <si>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</si>
  <si>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</si>
  <si>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</si>
  <si>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</si>
  <si>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</si>
  <si>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</si>
  <si>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</si>
  <si>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</si>
  <si>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</si>
  <si>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</si>
  <si>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</si>
  <si>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</si>
  <si>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</si>
  <si>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</si>
  <si>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</si>
  <si>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</si>
  <si>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</si>
  <si>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</si>
  <si>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</si>
  <si>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</si>
  <si>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</si>
  <si>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</si>
  <si>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</si>
  <si>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</si>
  <si>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</si>
  <si>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</si>
  <si>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</si>
  <si>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</si>
  <si>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</si>
  <si>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</si>
  <si>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</si>
  <si>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</si>
  <si>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</si>
  <si>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</si>
  <si>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</si>
  <si>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</si>
  <si>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</si>
  <si>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</si>
  <si>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</si>
  <si>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</si>
  <si>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</si>
  <si>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</si>
  <si>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</si>
  <si>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</si>
  <si>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</si>
  <si>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</si>
  <si>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</si>
  <si>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</si>
  <si>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</si>
  <si>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</si>
  <si>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</si>
  <si>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</si>
  <si>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</si>
  <si>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</si>
  <si>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</si>
  <si>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</si>
  <si>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</si>
  <si>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</si>
  <si>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</si>
  <si>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</si>
  <si>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</si>
  <si>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</si>
  <si>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</si>
  <si>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</si>
  <si>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</si>
  <si>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</si>
  <si>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</si>
  <si>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</si>
  <si>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</si>
  <si>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</si>
  <si>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</si>
  <si>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</si>
  <si>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</si>
  <si>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</si>
  <si>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</si>
  <si>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</si>
  <si>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</si>
  <si>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</si>
  <si>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</si>
  <si>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</si>
  <si>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</si>
  <si>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</si>
  <si>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</si>
  <si>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</si>
  <si>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</si>
  <si>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</si>
  <si>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</si>
  <si>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</si>
  <si>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</si>
  <si>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</si>
  <si>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工事費 (収集運搬施設+中間処理施設+最終処分場+その他)</t>
    <phoneticPr fontId="3"/>
  </si>
  <si>
    <t>建設改良費 (収集運搬施設+工事費+調査費)(組合分担金を除く)</t>
    <phoneticPr fontId="3"/>
  </si>
  <si>
    <t>23000</t>
  </si>
  <si>
    <t>廃棄物処理事業経費（市区町村の合計）（令和4年度実績）</t>
    <phoneticPr fontId="3"/>
  </si>
  <si>
    <t>廃棄物処理事業経費（一部事務組合・広域連合の合計）（令和4年度実績）</t>
    <phoneticPr fontId="3"/>
  </si>
  <si>
    <t>廃棄物処理事業経費（市区町村及び一部事務組合・広域連合の合計）【歳入】（令和4年度実績）</t>
    <phoneticPr fontId="3"/>
  </si>
  <si>
    <t>廃棄物処理事業経費（市区町村及び一部事務組合・広域連合の合計）【歳出】（令和4年度実績）</t>
    <phoneticPr fontId="3"/>
  </si>
  <si>
    <t>廃棄物処理事業経費【分担金の合計】（令和4年度実績）</t>
    <phoneticPr fontId="3"/>
  </si>
  <si>
    <t>廃棄物処理事業経費【市区町村分担金の合計】（令和4年度実績）</t>
    <phoneticPr fontId="3"/>
  </si>
  <si>
    <t>23100</t>
  </si>
  <si>
    <t>名古屋市</t>
  </si>
  <si>
    <t/>
  </si>
  <si>
    <t>23201</t>
  </si>
  <si>
    <t>豊橋市</t>
  </si>
  <si>
    <t>23202</t>
  </si>
  <si>
    <t>岡崎市</t>
  </si>
  <si>
    <t>23203</t>
  </si>
  <si>
    <t>一宮市</t>
  </si>
  <si>
    <t>23204</t>
  </si>
  <si>
    <t>瀬戸市</t>
  </si>
  <si>
    <t>23848</t>
  </si>
  <si>
    <t>尾張東部衛生組合</t>
  </si>
  <si>
    <t>23205</t>
  </si>
  <si>
    <t>半田市</t>
  </si>
  <si>
    <t>23835</t>
  </si>
  <si>
    <t>中部知多衛生組合</t>
  </si>
  <si>
    <t>23932</t>
  </si>
  <si>
    <t>知多南部広域環境組合</t>
  </si>
  <si>
    <t>23206</t>
  </si>
  <si>
    <t>春日井市</t>
  </si>
  <si>
    <t>23207</t>
  </si>
  <si>
    <t>豊川市</t>
  </si>
  <si>
    <t>23208</t>
  </si>
  <si>
    <t>津島市</t>
  </si>
  <si>
    <t>23849</t>
  </si>
  <si>
    <t>海部地区環境事務組合</t>
  </si>
  <si>
    <t>23209</t>
  </si>
  <si>
    <t>碧南市</t>
  </si>
  <si>
    <t>23838</t>
  </si>
  <si>
    <t>衣浦衛生組合</t>
  </si>
  <si>
    <t>23210</t>
  </si>
  <si>
    <t>刈谷市</t>
  </si>
  <si>
    <t>23858</t>
  </si>
  <si>
    <t>刈谷知立環境組合</t>
  </si>
  <si>
    <t>23211</t>
  </si>
  <si>
    <t>豊田市</t>
  </si>
  <si>
    <t>23212</t>
  </si>
  <si>
    <t>安城市</t>
  </si>
  <si>
    <t>23213</t>
  </si>
  <si>
    <t>西尾市</t>
  </si>
  <si>
    <t>23214</t>
  </si>
  <si>
    <t>蒲郡市</t>
  </si>
  <si>
    <t>23842</t>
  </si>
  <si>
    <t>蒲郡市幸田町衛生組合</t>
  </si>
  <si>
    <t>23215</t>
  </si>
  <si>
    <t>犬山市</t>
  </si>
  <si>
    <t>23833</t>
  </si>
  <si>
    <t>愛北広域事務組合</t>
  </si>
  <si>
    <t>23934</t>
  </si>
  <si>
    <t>尾張北部環境組合</t>
  </si>
  <si>
    <t>23216</t>
  </si>
  <si>
    <t>常滑市</t>
  </si>
  <si>
    <t>23841</t>
  </si>
  <si>
    <t>常滑武豊衛生組合</t>
  </si>
  <si>
    <t>23217</t>
  </si>
  <si>
    <t>江南市</t>
  </si>
  <si>
    <t>23859</t>
  </si>
  <si>
    <t>江南丹羽環境管理組合</t>
  </si>
  <si>
    <t>23219</t>
  </si>
  <si>
    <t>小牧市</t>
  </si>
  <si>
    <t>23851</t>
  </si>
  <si>
    <t>小牧岩倉衛生組合</t>
  </si>
  <si>
    <t>23220</t>
  </si>
  <si>
    <t>稲沢市</t>
  </si>
  <si>
    <t>23221</t>
  </si>
  <si>
    <t>新城市</t>
  </si>
  <si>
    <t>23222</t>
  </si>
  <si>
    <t>東海市</t>
  </si>
  <si>
    <t>23846</t>
  </si>
  <si>
    <t>西知多医療厚生組合</t>
  </si>
  <si>
    <t>23223</t>
  </si>
  <si>
    <t>大府市</t>
  </si>
  <si>
    <t>23837</t>
  </si>
  <si>
    <t>東部知多衛生組合</t>
  </si>
  <si>
    <t>23224</t>
  </si>
  <si>
    <t>知多市</t>
  </si>
  <si>
    <t>23225</t>
  </si>
  <si>
    <t>知立市</t>
  </si>
  <si>
    <t>23226</t>
  </si>
  <si>
    <t>尾張旭市</t>
  </si>
  <si>
    <t>23227</t>
  </si>
  <si>
    <t>高浜市</t>
  </si>
  <si>
    <t>23228</t>
  </si>
  <si>
    <t>岩倉市</t>
  </si>
  <si>
    <t>23229</t>
  </si>
  <si>
    <t>豊明市</t>
  </si>
  <si>
    <t>23230</t>
  </si>
  <si>
    <t>日進市</t>
  </si>
  <si>
    <t>23887</t>
  </si>
  <si>
    <t>尾三衛生組合</t>
  </si>
  <si>
    <t>23231</t>
  </si>
  <si>
    <t>田原市</t>
  </si>
  <si>
    <t>23232</t>
  </si>
  <si>
    <t>愛西市</t>
  </si>
  <si>
    <t>23233</t>
  </si>
  <si>
    <t>清須市</t>
  </si>
  <si>
    <t>23899</t>
  </si>
  <si>
    <t>五条広域事務組合</t>
  </si>
  <si>
    <t>23234</t>
  </si>
  <si>
    <t>北名古屋市</t>
  </si>
  <si>
    <t>23874</t>
  </si>
  <si>
    <t>北名古屋衛生組合</t>
  </si>
  <si>
    <t>23235</t>
  </si>
  <si>
    <t>弥富市</t>
  </si>
  <si>
    <t>23236</t>
  </si>
  <si>
    <t>みよし市</t>
  </si>
  <si>
    <t>23237</t>
  </si>
  <si>
    <t>あま市</t>
  </si>
  <si>
    <t>23238</t>
  </si>
  <si>
    <t>長久手市</t>
  </si>
  <si>
    <t>23302</t>
  </si>
  <si>
    <t>東郷町</t>
  </si>
  <si>
    <t>23342</t>
  </si>
  <si>
    <t>豊山町</t>
  </si>
  <si>
    <t>23361</t>
  </si>
  <si>
    <t>大口町</t>
  </si>
  <si>
    <t>23362</t>
  </si>
  <si>
    <t>扶桑町</t>
  </si>
  <si>
    <t>23424</t>
  </si>
  <si>
    <t>大治町</t>
  </si>
  <si>
    <t>23425</t>
  </si>
  <si>
    <t>蟹江町</t>
  </si>
  <si>
    <t>23427</t>
  </si>
  <si>
    <t>飛島村</t>
  </si>
  <si>
    <t>23441</t>
  </si>
  <si>
    <t>阿久比町</t>
  </si>
  <si>
    <t>23442</t>
  </si>
  <si>
    <t>東浦町</t>
  </si>
  <si>
    <t>23445</t>
  </si>
  <si>
    <t>南知多町</t>
  </si>
  <si>
    <t>23853</t>
  </si>
  <si>
    <t>知多南部衛生組合</t>
  </si>
  <si>
    <t>23446</t>
  </si>
  <si>
    <t>美浜町</t>
  </si>
  <si>
    <t>23447</t>
  </si>
  <si>
    <t>武豊町</t>
  </si>
  <si>
    <t>23501</t>
  </si>
  <si>
    <t>幸田町</t>
  </si>
  <si>
    <t>23561</t>
  </si>
  <si>
    <t>設楽町</t>
  </si>
  <si>
    <t>23869</t>
  </si>
  <si>
    <t>北設広域事務組合</t>
  </si>
  <si>
    <t>23562</t>
  </si>
  <si>
    <t>東栄町</t>
  </si>
  <si>
    <t>23563</t>
  </si>
  <si>
    <t>豊根村</t>
  </si>
  <si>
    <t>20410</t>
  </si>
  <si>
    <t>根羽村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</si>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</sst>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06">
    <xf numFmtId="0" fontId="0" fillId="0" borderId="0" xfId="0">
      <alignment vertical="center"/>
    </xf>
    <xf numFmtId="0" fontId="6" fillId="0" borderId="0" xfId="5" applyAlignment="1">
      <alignment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horizontal="right" vertical="center"/>
    </xf>
    <xf numFmtId="0" fontId="7" fillId="0" borderId="0" xfId="4" quotePrefix="1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0" fontId="10" fillId="0" borderId="0" xfId="6" applyFont="1" applyAlignment="1">
      <alignment vertical="center"/>
    </xf>
    <xf numFmtId="0" fontId="10" fillId="0" borderId="0" xfId="6" quotePrefix="1" applyFont="1" applyAlignment="1">
      <alignment horizontal="left" vertical="center"/>
    </xf>
    <xf numFmtId="0" fontId="2" fillId="0" borderId="0" xfId="6" applyFont="1" applyAlignment="1">
      <alignment vertical="center"/>
    </xf>
    <xf numFmtId="0" fontId="10" fillId="0" borderId="0" xfId="6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1" fillId="0" borderId="0" xfId="6" quotePrefix="1" applyFont="1" applyAlignment="1">
      <alignment horizontal="left"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4" fillId="0" borderId="0" xfId="5" applyFont="1" applyAlignment="1">
      <alignment vertical="center"/>
    </xf>
    <xf numFmtId="0" fontId="7" fillId="0" borderId="3" xfId="6" applyFont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  <xf numFmtId="38" fontId="7" fillId="0" borderId="6" xfId="6" applyNumberFormat="1" applyFont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Border="1" applyAlignment="1">
      <alignment vertical="center"/>
    </xf>
    <xf numFmtId="49" fontId="9" fillId="0" borderId="8" xfId="4" applyNumberFormat="1" applyFont="1" applyBorder="1" applyAlignment="1">
      <alignment horizontal="center" vertical="center"/>
    </xf>
    <xf numFmtId="49" fontId="4" fillId="0" borderId="0" xfId="4" applyNumberFormat="1" applyFont="1" applyAlignment="1">
      <alignment vertical="center"/>
    </xf>
    <xf numFmtId="0" fontId="7" fillId="0" borderId="9" xfId="6" applyFont="1" applyBorder="1" applyAlignment="1">
      <alignment vertical="center"/>
    </xf>
    <xf numFmtId="38" fontId="7" fillId="0" borderId="1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0" xfId="6" applyNumberFormat="1" applyFont="1" applyAlignment="1">
      <alignment vertical="center"/>
    </xf>
    <xf numFmtId="0" fontId="7" fillId="0" borderId="0" xfId="6" applyFont="1" applyAlignment="1">
      <alignment horizontal="right" vertical="center"/>
    </xf>
    <xf numFmtId="0" fontId="4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2" fillId="0" borderId="0" xfId="5" applyFont="1" applyAlignment="1">
      <alignment vertical="center"/>
    </xf>
    <xf numFmtId="0" fontId="4" fillId="0" borderId="0" xfId="6" applyFont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7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Font="1" applyFill="1" applyAlignment="1">
      <alignment vertical="center"/>
    </xf>
    <xf numFmtId="0" fontId="4" fillId="4" borderId="0" xfId="4" applyFont="1" applyFill="1" applyAlignment="1">
      <alignment vertical="center"/>
    </xf>
    <xf numFmtId="49" fontId="7" fillId="0" borderId="0" xfId="4" applyNumberFormat="1" applyFont="1" applyAlignme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6" fillId="0" borderId="0" xfId="3" applyAlignment="1">
      <alignment vertical="center"/>
    </xf>
    <xf numFmtId="0" fontId="6" fillId="0" borderId="0" xfId="3" applyAlignment="1">
      <alignment vertical="center" wrapText="1"/>
    </xf>
    <xf numFmtId="49" fontId="6" fillId="0" borderId="0" xfId="0" applyNumberFormat="1" applyFont="1">
      <alignment vertical="center"/>
    </xf>
    <xf numFmtId="3" fontId="6" fillId="0" borderId="0" xfId="0" applyNumberFormat="1" applyFont="1">
      <alignment vertical="center"/>
    </xf>
    <xf numFmtId="0" fontId="12" fillId="2" borderId="3" xfId="2" quotePrefix="1" applyFont="1" applyFill="1" applyBorder="1">
      <alignment vertical="center"/>
    </xf>
    <xf numFmtId="0" fontId="12" fillId="2" borderId="10" xfId="2" applyFont="1" applyFill="1" applyBorder="1">
      <alignment vertical="center"/>
    </xf>
    <xf numFmtId="0" fontId="12" fillId="2" borderId="9" xfId="2" applyFont="1" applyFill="1" applyBorder="1">
      <alignment vertical="center"/>
    </xf>
    <xf numFmtId="0" fontId="12" fillId="2" borderId="3" xfId="3" quotePrefix="1" applyFont="1" applyFill="1" applyBorder="1" applyAlignment="1">
      <alignment vertical="center"/>
    </xf>
    <xf numFmtId="0" fontId="5" fillId="2" borderId="10" xfId="3" applyFont="1" applyFill="1" applyBorder="1" applyAlignment="1">
      <alignment vertical="center"/>
    </xf>
    <xf numFmtId="0" fontId="5" fillId="2" borderId="11" xfId="3" applyFont="1" applyFill="1" applyBorder="1" applyAlignment="1">
      <alignment vertical="center"/>
    </xf>
    <xf numFmtId="0" fontId="5" fillId="2" borderId="12" xfId="3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2" borderId="13" xfId="2" applyFont="1" applyFill="1" applyBorder="1" applyAlignment="1">
      <alignment vertical="center" wrapText="1"/>
    </xf>
    <xf numFmtId="0" fontId="5" fillId="2" borderId="13" xfId="2" applyFont="1" applyFill="1" applyBorder="1">
      <alignment vertical="center"/>
    </xf>
    <xf numFmtId="0" fontId="5" fillId="2" borderId="14" xfId="2" quotePrefix="1" applyFont="1" applyFill="1" applyBorder="1">
      <alignment vertical="center"/>
    </xf>
    <xf numFmtId="0" fontId="5" fillId="2" borderId="10" xfId="2" quotePrefix="1" applyFont="1" applyFill="1" applyBorder="1">
      <alignment vertical="center"/>
    </xf>
    <xf numFmtId="0" fontId="5" fillId="2" borderId="9" xfId="2" quotePrefix="1" applyFont="1" applyFill="1" applyBorder="1">
      <alignment vertical="center"/>
    </xf>
    <xf numFmtId="0" fontId="5" fillId="2" borderId="14" xfId="3" quotePrefix="1" applyFont="1" applyFill="1" applyBorder="1" applyAlignment="1">
      <alignment vertical="center"/>
    </xf>
    <xf numFmtId="0" fontId="5" fillId="2" borderId="9" xfId="2" applyFont="1" applyFill="1" applyBorder="1">
      <alignment vertical="center"/>
    </xf>
    <xf numFmtId="0" fontId="5" fillId="2" borderId="11" xfId="3" quotePrefix="1" applyFont="1" applyFill="1" applyBorder="1" applyAlignment="1">
      <alignment vertical="center"/>
    </xf>
    <xf numFmtId="0" fontId="5" fillId="2" borderId="10" xfId="3" quotePrefix="1" applyFont="1" applyFill="1" applyBorder="1" applyAlignment="1">
      <alignment vertical="center"/>
    </xf>
    <xf numFmtId="0" fontId="5" fillId="2" borderId="9" xfId="3" quotePrefix="1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/>
    </xf>
    <xf numFmtId="0" fontId="5" fillId="2" borderId="13" xfId="3" applyFont="1" applyFill="1" applyBorder="1" applyAlignment="1">
      <alignment vertical="center"/>
    </xf>
    <xf numFmtId="0" fontId="5" fillId="2" borderId="10" xfId="2" quotePrefix="1" applyFont="1" applyFill="1" applyBorder="1" applyAlignment="1">
      <alignment vertical="center" wrapText="1"/>
    </xf>
    <xf numFmtId="0" fontId="5" fillId="2" borderId="9" xfId="2" quotePrefix="1" applyFont="1" applyFill="1" applyBorder="1" applyAlignment="1">
      <alignment vertical="center" wrapText="1"/>
    </xf>
    <xf numFmtId="0" fontId="5" fillId="2" borderId="13" xfId="2" quotePrefix="1" applyFont="1" applyFill="1" applyBorder="1" applyAlignment="1">
      <alignment vertical="center" wrapText="1"/>
    </xf>
    <xf numFmtId="0" fontId="5" fillId="2" borderId="3" xfId="3" applyFont="1" applyFill="1" applyBorder="1" applyAlignment="1">
      <alignment vertical="center"/>
    </xf>
    <xf numFmtId="0" fontId="5" fillId="2" borderId="9" xfId="3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3" applyFont="1" applyFill="1" applyBorder="1" applyAlignment="1">
      <alignment vertical="center"/>
    </xf>
    <xf numFmtId="0" fontId="5" fillId="2" borderId="1" xfId="3" quotePrefix="1" applyFont="1" applyFill="1" applyBorder="1" applyAlignment="1">
      <alignment vertical="center"/>
    </xf>
    <xf numFmtId="0" fontId="5" fillId="2" borderId="3" xfId="3" quotePrefix="1" applyFont="1" applyFill="1" applyBorder="1" applyAlignment="1">
      <alignment vertical="center"/>
    </xf>
    <xf numFmtId="0" fontId="5" fillId="2" borderId="2" xfId="2" quotePrefix="1" applyFont="1" applyFill="1" applyBorder="1" applyAlignment="1">
      <alignment vertical="center" wrapText="1"/>
    </xf>
    <xf numFmtId="0" fontId="5" fillId="2" borderId="13" xfId="3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2" borderId="2" xfId="0" quotePrefix="1" applyFont="1" applyFill="1" applyBorder="1" applyAlignment="1">
      <alignment vertical="center" wrapText="1"/>
    </xf>
    <xf numFmtId="0" fontId="12" fillId="2" borderId="3" xfId="0" quotePrefix="1" applyFont="1" applyFill="1" applyBorder="1">
      <alignment vertical="center"/>
    </xf>
    <xf numFmtId="0" fontId="12" fillId="2" borderId="10" xfId="0" applyFont="1" applyFill="1" applyBorder="1">
      <alignment vertical="center"/>
    </xf>
    <xf numFmtId="0" fontId="12" fillId="2" borderId="9" xfId="0" applyFont="1" applyFill="1" applyBorder="1">
      <alignment vertical="center"/>
    </xf>
    <xf numFmtId="0" fontId="5" fillId="2" borderId="13" xfId="0" applyFont="1" applyFill="1" applyBorder="1" applyAlignment="1">
      <alignment vertical="center" wrapText="1"/>
    </xf>
    <xf numFmtId="0" fontId="5" fillId="2" borderId="14" xfId="0" quotePrefix="1" applyFont="1" applyFill="1" applyBorder="1">
      <alignment vertical="center"/>
    </xf>
    <xf numFmtId="0" fontId="5" fillId="2" borderId="10" xfId="0" quotePrefix="1" applyFont="1" applyFill="1" applyBorder="1">
      <alignment vertical="center"/>
    </xf>
    <xf numFmtId="0" fontId="5" fillId="2" borderId="9" xfId="0" quotePrefix="1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0" xfId="0" quotePrefix="1" applyFont="1" applyFill="1" applyBorder="1" applyAlignment="1">
      <alignment vertical="center" wrapText="1"/>
    </xf>
    <xf numFmtId="0" fontId="5" fillId="2" borderId="9" xfId="0" quotePrefix="1" applyFont="1" applyFill="1" applyBorder="1" applyAlignment="1">
      <alignment vertical="center" wrapText="1"/>
    </xf>
    <xf numFmtId="0" fontId="5" fillId="2" borderId="13" xfId="0" quotePrefix="1" applyFont="1" applyFill="1" applyBorder="1" applyAlignment="1">
      <alignment vertical="center" wrapText="1"/>
    </xf>
    <xf numFmtId="0" fontId="12" fillId="2" borderId="3" xfId="7" quotePrefix="1" applyFont="1" applyFill="1" applyBorder="1" applyAlignment="1">
      <alignment vertical="center"/>
    </xf>
    <xf numFmtId="0" fontId="5" fillId="2" borderId="10" xfId="7" quotePrefix="1" applyFont="1" applyFill="1" applyBorder="1" applyAlignment="1">
      <alignment vertical="center"/>
    </xf>
    <xf numFmtId="0" fontId="5" fillId="2" borderId="10" xfId="7" applyFont="1" applyFill="1" applyBorder="1" applyAlignment="1">
      <alignment vertical="center"/>
    </xf>
    <xf numFmtId="0" fontId="5" fillId="2" borderId="9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 wrapText="1"/>
    </xf>
    <xf numFmtId="0" fontId="5" fillId="2" borderId="11" xfId="7" quotePrefix="1" applyFont="1" applyFill="1" applyBorder="1" applyAlignment="1">
      <alignment vertical="center"/>
    </xf>
    <xf numFmtId="0" fontId="12" fillId="2" borderId="14" xfId="7" quotePrefix="1" applyFont="1" applyFill="1" applyBorder="1" applyAlignment="1">
      <alignment vertical="center"/>
    </xf>
    <xf numFmtId="0" fontId="5" fillId="2" borderId="11" xfId="7" applyFont="1" applyFill="1" applyBorder="1" applyAlignment="1">
      <alignment vertical="center"/>
    </xf>
    <xf numFmtId="0" fontId="5" fillId="2" borderId="12" xfId="7" applyFont="1" applyFill="1" applyBorder="1" applyAlignment="1">
      <alignment vertical="center"/>
    </xf>
    <xf numFmtId="0" fontId="5" fillId="2" borderId="3" xfId="7" applyFont="1" applyFill="1" applyBorder="1" applyAlignment="1">
      <alignment vertical="center"/>
    </xf>
    <xf numFmtId="0" fontId="5" fillId="2" borderId="12" xfId="7" quotePrefix="1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5" fillId="2" borderId="12" xfId="7" quotePrefix="1" applyFont="1" applyFill="1" applyBorder="1" applyAlignment="1">
      <alignment vertical="center"/>
    </xf>
    <xf numFmtId="0" fontId="6" fillId="0" borderId="0" xfId="7" applyAlignment="1">
      <alignment vertical="center"/>
    </xf>
    <xf numFmtId="0" fontId="6" fillId="0" borderId="0" xfId="7" quotePrefix="1" applyAlignment="1">
      <alignment vertical="center"/>
    </xf>
    <xf numFmtId="0" fontId="6" fillId="0" borderId="0" xfId="7" applyAlignment="1">
      <alignment vertical="center" wrapText="1"/>
    </xf>
    <xf numFmtId="0" fontId="12" fillId="2" borderId="4" xfId="7" quotePrefix="1" applyFont="1" applyFill="1" applyBorder="1" applyAlignment="1">
      <alignment vertical="center"/>
    </xf>
    <xf numFmtId="0" fontId="5" fillId="2" borderId="7" xfId="7" applyFont="1" applyFill="1" applyBorder="1" applyAlignment="1">
      <alignment vertical="center"/>
    </xf>
    <xf numFmtId="0" fontId="5" fillId="2" borderId="15" xfId="7" applyFont="1" applyFill="1" applyBorder="1" applyAlignment="1">
      <alignment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Font="1" applyFill="1" applyBorder="1" applyAlignment="1">
      <alignment horizontal="center" vertical="center"/>
    </xf>
    <xf numFmtId="0" fontId="5" fillId="2" borderId="13" xfId="2" quotePrefix="1" applyFont="1" applyFill="1" applyBorder="1" applyAlignment="1">
      <alignment horizontal="center" vertical="center" wrapText="1"/>
    </xf>
    <xf numFmtId="0" fontId="5" fillId="2" borderId="13" xfId="2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/>
    </xf>
    <xf numFmtId="0" fontId="5" fillId="2" borderId="13" xfId="3" quotePrefix="1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 wrapText="1"/>
    </xf>
    <xf numFmtId="0" fontId="5" fillId="2" borderId="13" xfId="3" quotePrefix="1" applyFont="1" applyFill="1" applyBorder="1" applyAlignment="1">
      <alignment horizontal="center" vertical="center"/>
    </xf>
    <xf numFmtId="0" fontId="5" fillId="2" borderId="13" xfId="7" quotePrefix="1" applyFont="1" applyFill="1" applyBorder="1" applyAlignment="1">
      <alignment horizontal="center" vertical="center" wrapText="1"/>
    </xf>
    <xf numFmtId="0" fontId="5" fillId="2" borderId="16" xfId="7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3" xfId="0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49" fontId="6" fillId="3" borderId="1" xfId="0" applyNumberFormat="1" applyFont="1" applyFill="1" applyBorder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2" borderId="10" xfId="2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 wrapText="1"/>
    </xf>
    <xf numFmtId="0" fontId="6" fillId="0" borderId="0" xfId="3" applyAlignment="1">
      <alignment horizontal="right" vertical="center"/>
    </xf>
    <xf numFmtId="0" fontId="5" fillId="2" borderId="11" xfId="3" applyFont="1" applyFill="1" applyBorder="1" applyAlignment="1">
      <alignment horizontal="right" vertical="center"/>
    </xf>
    <xf numFmtId="0" fontId="5" fillId="2" borderId="9" xfId="2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right" vertical="center"/>
    </xf>
    <xf numFmtId="0" fontId="5" fillId="2" borderId="10" xfId="3" quotePrefix="1" applyFont="1" applyFill="1" applyBorder="1" applyAlignment="1">
      <alignment horizontal="right" vertical="center"/>
    </xf>
    <xf numFmtId="0" fontId="5" fillId="2" borderId="13" xfId="3" applyFont="1" applyFill="1" applyBorder="1" applyAlignment="1">
      <alignment horizontal="right" vertical="center"/>
    </xf>
    <xf numFmtId="49" fontId="6" fillId="3" borderId="1" xfId="0" quotePrefix="1" applyNumberFormat="1" applyFont="1" applyFill="1" applyBorder="1">
      <alignment vertical="center"/>
    </xf>
    <xf numFmtId="0" fontId="5" fillId="2" borderId="13" xfId="3" quotePrefix="1" applyFont="1" applyFill="1" applyBorder="1" applyAlignment="1">
      <alignment vertical="center" wrapText="1"/>
    </xf>
    <xf numFmtId="0" fontId="5" fillId="2" borderId="2" xfId="2" applyFont="1" applyFill="1" applyBorder="1" applyAlignment="1">
      <alignment vertical="center" wrapText="1"/>
    </xf>
    <xf numFmtId="0" fontId="5" fillId="2" borderId="13" xfId="2" applyFont="1" applyFill="1" applyBorder="1" applyAlignment="1">
      <alignment vertical="center" wrapText="1"/>
    </xf>
    <xf numFmtId="0" fontId="5" fillId="2" borderId="2" xfId="2" quotePrefix="1" applyFont="1" applyFill="1" applyBorder="1">
      <alignment vertical="center"/>
    </xf>
    <xf numFmtId="0" fontId="5" fillId="2" borderId="13" xfId="2" applyFont="1" applyFill="1" applyBorder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2" borderId="2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/>
    </xf>
    <xf numFmtId="0" fontId="5" fillId="2" borderId="2" xfId="7" applyFont="1" applyFill="1" applyBorder="1" applyAlignment="1">
      <alignment vertical="center" wrapText="1"/>
    </xf>
    <xf numFmtId="0" fontId="5" fillId="2" borderId="13" xfId="7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/>
    </xf>
    <xf numFmtId="0" fontId="5" fillId="2" borderId="13" xfId="7" quotePrefix="1" applyFont="1" applyFill="1" applyBorder="1" applyAlignment="1">
      <alignment vertical="center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12" fillId="2" borderId="14" xfId="7" quotePrefix="1" applyFont="1" applyFill="1" applyBorder="1" applyAlignment="1">
      <alignment vertical="center" wrapText="1"/>
    </xf>
    <xf numFmtId="0" fontId="12" fillId="2" borderId="12" xfId="7" quotePrefix="1" applyFont="1" applyFill="1" applyBorder="1" applyAlignment="1">
      <alignment vertical="center" wrapText="1"/>
    </xf>
    <xf numFmtId="0" fontId="12" fillId="2" borderId="4" xfId="7" quotePrefix="1" applyFont="1" applyFill="1" applyBorder="1" applyAlignment="1">
      <alignment vertical="center" wrapText="1"/>
    </xf>
    <xf numFmtId="0" fontId="12" fillId="2" borderId="15" xfId="7" quotePrefix="1" applyFont="1" applyFill="1" applyBorder="1" applyAlignment="1">
      <alignment vertical="center" wrapText="1"/>
    </xf>
    <xf numFmtId="0" fontId="7" fillId="0" borderId="14" xfId="6" applyFont="1" applyBorder="1" applyAlignment="1">
      <alignment horizontal="center" vertical="center"/>
    </xf>
    <xf numFmtId="0" fontId="7" fillId="0" borderId="11" xfId="6" quotePrefix="1" applyFont="1" applyBorder="1" applyAlignment="1">
      <alignment horizontal="center" vertical="center"/>
    </xf>
    <xf numFmtId="0" fontId="7" fillId="0" borderId="12" xfId="6" quotePrefix="1" applyFont="1" applyBorder="1" applyAlignment="1">
      <alignment horizontal="center" vertical="center"/>
    </xf>
    <xf numFmtId="0" fontId="7" fillId="0" borderId="3" xfId="6" quotePrefix="1" applyFont="1" applyBorder="1" applyAlignment="1">
      <alignment horizontal="center" vertical="center"/>
    </xf>
    <xf numFmtId="0" fontId="7" fillId="0" borderId="10" xfId="6" quotePrefix="1" applyFont="1" applyBorder="1" applyAlignment="1">
      <alignment horizontal="center" vertical="center"/>
    </xf>
    <xf numFmtId="0" fontId="7" fillId="0" borderId="9" xfId="6" quotePrefix="1" applyFont="1" applyBorder="1" applyAlignment="1">
      <alignment horizontal="center" vertical="center"/>
    </xf>
    <xf numFmtId="0" fontId="7" fillId="0" borderId="1" xfId="6" applyFont="1" applyBorder="1" applyAlignment="1">
      <alignment vertical="center"/>
    </xf>
    <xf numFmtId="0" fontId="7" fillId="0" borderId="3" xfId="6" applyFont="1" applyBorder="1" applyAlignment="1">
      <alignment vertical="center"/>
    </xf>
    <xf numFmtId="0" fontId="7" fillId="0" borderId="2" xfId="6" applyFont="1" applyBorder="1" applyAlignment="1">
      <alignment horizontal="center" vertical="center" textRotation="255"/>
    </xf>
    <xf numFmtId="0" fontId="7" fillId="0" borderId="13" xfId="6" applyFont="1" applyBorder="1" applyAlignment="1">
      <alignment horizontal="center" vertical="center" textRotation="255"/>
    </xf>
    <xf numFmtId="0" fontId="7" fillId="0" borderId="17" xfId="6" applyFont="1" applyBorder="1" applyAlignment="1">
      <alignment horizontal="center" vertical="center" textRotation="255"/>
    </xf>
    <xf numFmtId="0" fontId="7" fillId="0" borderId="1" xfId="6" applyFont="1" applyBorder="1" applyAlignment="1">
      <alignment horizontal="center" vertical="center"/>
    </xf>
    <xf numFmtId="0" fontId="7" fillId="0" borderId="1" xfId="6" quotePrefix="1" applyFont="1" applyBorder="1" applyAlignment="1">
      <alignment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14" xfId="6" quotePrefix="1" applyFont="1" applyBorder="1" applyAlignment="1">
      <alignment vertical="center"/>
    </xf>
    <xf numFmtId="0" fontId="7" fillId="0" borderId="11" xfId="6" quotePrefix="1" applyFont="1" applyBorder="1" applyAlignment="1">
      <alignment vertical="center"/>
    </xf>
    <xf numFmtId="0" fontId="7" fillId="0" borderId="11" xfId="6" applyFont="1" applyBorder="1" applyAlignment="1">
      <alignment horizontal="center" vertical="center"/>
    </xf>
    <xf numFmtId="0" fontId="7" fillId="0" borderId="12" xfId="6" applyFont="1" applyBorder="1" applyAlignment="1">
      <alignment horizontal="center" vertical="center"/>
    </xf>
    <xf numFmtId="0" fontId="7" fillId="0" borderId="3" xfId="6" applyFont="1" applyBorder="1" applyAlignment="1">
      <alignment horizontal="center" vertical="center"/>
    </xf>
    <xf numFmtId="0" fontId="7" fillId="0" borderId="9" xfId="6" applyFont="1" applyBorder="1" applyAlignment="1">
      <alignment horizontal="center" vertical="center"/>
    </xf>
    <xf numFmtId="0" fontId="7" fillId="0" borderId="10" xfId="6" applyFont="1" applyBorder="1" applyAlignment="1">
      <alignment horizontal="center" vertical="center"/>
    </xf>
    <xf numFmtId="0" fontId="7" fillId="0" borderId="14" xfId="6" applyFont="1" applyBorder="1" applyAlignment="1">
      <alignment vertical="center"/>
    </xf>
    <xf numFmtId="0" fontId="7" fillId="0" borderId="11" xfId="6" applyFont="1" applyBorder="1" applyAlignment="1">
      <alignment vertical="center"/>
    </xf>
    <xf numFmtId="0" fontId="7" fillId="0" borderId="2" xfId="6" quotePrefix="1" applyFont="1" applyBorder="1" applyAlignment="1">
      <alignment horizontal="center" vertical="center" textRotation="255"/>
    </xf>
    <xf numFmtId="0" fontId="7" fillId="0" borderId="13" xfId="6" quotePrefix="1" applyFont="1" applyBorder="1" applyAlignment="1">
      <alignment horizontal="center" vertical="center" textRotation="255"/>
    </xf>
    <xf numFmtId="0" fontId="7" fillId="0" borderId="17" xfId="6" quotePrefix="1" applyFont="1" applyBorder="1" applyAlignment="1">
      <alignment horizontal="center" vertical="center" textRotation="255"/>
    </xf>
    <xf numFmtId="0" fontId="7" fillId="0" borderId="4" xfId="6" applyFont="1" applyBorder="1" applyAlignment="1">
      <alignment horizontal="center" vertical="center"/>
    </xf>
    <xf numFmtId="0" fontId="7" fillId="0" borderId="15" xfId="6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6" fillId="0" borderId="0" xfId="3" applyNumberFormat="1" applyAlignment="1">
      <alignment vertical="center"/>
    </xf>
    <xf numFmtId="0" fontId="6" fillId="0" borderId="0" xfId="7" quotePrefix="1" applyNumberFormat="1" applyAlignment="1">
      <alignment vertical="center"/>
    </xf>
    <xf numFmtId="0" fontId="6" fillId="0" borderId="0" xfId="5" applyNumberForma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12.6640625" style="44" customWidth="1"/>
    <col min="4" max="9" width="14.77734375" style="49" customWidth="1"/>
    <col min="10" max="10" width="14.77734375" style="118" customWidth="1"/>
    <col min="11" max="18" width="14.77734375" style="49" customWidth="1"/>
    <col min="19" max="19" width="14.77734375" style="118" customWidth="1"/>
    <col min="20" max="27" width="14.77734375" style="49" customWidth="1"/>
    <col min="28" max="28" width="14.77734375" style="118" customWidth="1"/>
    <col min="29" max="114" width="14.77734375" style="49" customWidth="1"/>
    <col min="115" max="16384" width="9" style="44"/>
  </cols>
  <sheetData>
    <row r="1" spans="1:114" ht="16.2" x14ac:dyDescent="0.2">
      <c r="A1" s="38" t="s">
        <v>317</v>
      </c>
      <c r="B1" s="198"/>
      <c r="C1" s="198"/>
      <c r="D1" s="44"/>
      <c r="E1" s="44"/>
      <c r="F1" s="44"/>
      <c r="G1" s="44"/>
      <c r="H1" s="44"/>
      <c r="I1" s="44"/>
      <c r="J1" s="137"/>
      <c r="K1" s="44"/>
      <c r="L1" s="44"/>
      <c r="M1" s="44"/>
      <c r="N1" s="44"/>
      <c r="O1" s="44"/>
      <c r="P1" s="44"/>
      <c r="Q1" s="44"/>
      <c r="R1" s="44"/>
      <c r="S1" s="137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2">
      <c r="A2" s="149" t="s">
        <v>53</v>
      </c>
      <c r="B2" s="149" t="s">
        <v>54</v>
      </c>
      <c r="C2" s="151" t="s">
        <v>55</v>
      </c>
      <c r="D2" s="50" t="s">
        <v>32</v>
      </c>
      <c r="E2" s="51"/>
      <c r="F2" s="51"/>
      <c r="G2" s="51"/>
      <c r="H2" s="51"/>
      <c r="I2" s="51"/>
      <c r="J2" s="138"/>
      <c r="K2" s="51"/>
      <c r="L2" s="52"/>
      <c r="M2" s="50" t="s">
        <v>58</v>
      </c>
      <c r="N2" s="51"/>
      <c r="O2" s="51"/>
      <c r="P2" s="51"/>
      <c r="Q2" s="51"/>
      <c r="R2" s="51"/>
      <c r="S2" s="138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55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5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55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5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2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139"/>
      <c r="K3" s="61"/>
      <c r="L3" s="62"/>
      <c r="M3" s="60" t="s">
        <v>62</v>
      </c>
      <c r="N3" s="61"/>
      <c r="O3" s="61"/>
      <c r="P3" s="61"/>
      <c r="Q3" s="61"/>
      <c r="R3" s="61"/>
      <c r="S3" s="139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64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66"/>
      <c r="BD3" s="67"/>
      <c r="BE3" s="68" t="s">
        <v>65</v>
      </c>
      <c r="BF3" s="69" t="s">
        <v>33</v>
      </c>
      <c r="BG3" s="63" t="s">
        <v>315</v>
      </c>
      <c r="BH3" s="54"/>
      <c r="BI3" s="54"/>
      <c r="BJ3" s="54"/>
      <c r="BK3" s="54"/>
      <c r="BL3" s="54"/>
      <c r="BM3" s="54"/>
      <c r="BN3" s="64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66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2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14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14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48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48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8"/>
      <c r="CC4" s="66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2">
      <c r="A5" s="150"/>
      <c r="B5" s="150"/>
      <c r="C5" s="152"/>
      <c r="D5" s="59"/>
      <c r="E5" s="59"/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/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/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/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/>
      <c r="AY5" s="68" t="s">
        <v>101</v>
      </c>
      <c r="AZ5" s="68" t="s">
        <v>103</v>
      </c>
      <c r="BA5" s="68" t="s">
        <v>105</v>
      </c>
      <c r="BB5" s="76" t="s">
        <v>65</v>
      </c>
      <c r="BC5" s="69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/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/>
      <c r="CA5" s="68" t="s">
        <v>101</v>
      </c>
      <c r="CB5" s="68" t="s">
        <v>103</v>
      </c>
      <c r="CC5" s="68" t="s">
        <v>105</v>
      </c>
      <c r="CD5" s="76" t="s">
        <v>65</v>
      </c>
      <c r="CE5" s="69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/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/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2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2">
      <c r="A7" s="131" t="s">
        <v>25</v>
      </c>
      <c r="B7" s="147" t="s">
        <v>316</v>
      </c>
      <c r="C7" s="131" t="s">
        <v>33</v>
      </c>
      <c r="D7" s="133">
        <f>SUM(E7,+L7)</f>
        <v>105575315</v>
      </c>
      <c r="E7" s="133">
        <f>SUM(F7:I7,K7)</f>
        <v>23639740</v>
      </c>
      <c r="F7" s="133">
        <f>SUM(F$8:F$207)</f>
        <v>1484406</v>
      </c>
      <c r="G7" s="133">
        <f>SUM(G$8:G$207)</f>
        <v>18415</v>
      </c>
      <c r="H7" s="133">
        <f>SUM(H$8:H$207)</f>
        <v>4086123</v>
      </c>
      <c r="I7" s="133">
        <f>SUM(I$8:I$207)</f>
        <v>9705365</v>
      </c>
      <c r="J7" s="136" t="s">
        <v>311</v>
      </c>
      <c r="K7" s="133">
        <f>SUM(K$8:K$207)</f>
        <v>8345431</v>
      </c>
      <c r="L7" s="133">
        <f>SUM(L$8:L$207)</f>
        <v>81935575</v>
      </c>
      <c r="M7" s="133">
        <f>SUM(N7,+U7)</f>
        <v>8436215</v>
      </c>
      <c r="N7" s="133">
        <f>SUM(O7:R7,T7)</f>
        <v>1111161</v>
      </c>
      <c r="O7" s="133">
        <f>SUM(O$8:O$207)</f>
        <v>133192</v>
      </c>
      <c r="P7" s="133">
        <f>SUM(P$8:P$207)</f>
        <v>19470</v>
      </c>
      <c r="Q7" s="133">
        <f>SUM(Q$8:Q$207)</f>
        <v>76677</v>
      </c>
      <c r="R7" s="133">
        <f>SUM(R$8:R$207)</f>
        <v>481358</v>
      </c>
      <c r="S7" s="136" t="s">
        <v>311</v>
      </c>
      <c r="T7" s="133">
        <f>SUM(T$8:T$207)</f>
        <v>400464</v>
      </c>
      <c r="U7" s="133">
        <f>SUM(U$8:U$207)</f>
        <v>7325054</v>
      </c>
      <c r="V7" s="133">
        <f t="shared" ref="V7:AA7" si="0">+SUM(D7,M7)</f>
        <v>114011530</v>
      </c>
      <c r="W7" s="133">
        <f t="shared" si="0"/>
        <v>24750901</v>
      </c>
      <c r="X7" s="133">
        <f t="shared" si="0"/>
        <v>1617598</v>
      </c>
      <c r="Y7" s="133">
        <f t="shared" si="0"/>
        <v>37885</v>
      </c>
      <c r="Z7" s="133">
        <f t="shared" si="0"/>
        <v>4162800</v>
      </c>
      <c r="AA7" s="133">
        <f t="shared" si="0"/>
        <v>10186723</v>
      </c>
      <c r="AB7" s="135" t="str">
        <f>IF(+SUM(J7,S7)=0,"-",+SUM(J7,S7))</f>
        <v>-</v>
      </c>
      <c r="AC7" s="133">
        <f>+SUM(K7,T7)</f>
        <v>8745895</v>
      </c>
      <c r="AD7" s="133">
        <f>+SUM(L7,U7)</f>
        <v>89260629</v>
      </c>
      <c r="AE7" s="133">
        <f>SUM(AF7,+AK7)</f>
        <v>10133628</v>
      </c>
      <c r="AF7" s="133">
        <f>SUM(AG7:AJ7)</f>
        <v>10083453</v>
      </c>
      <c r="AG7" s="133">
        <f t="shared" ref="AG7:AL7" si="1">SUM(AG$8:AG$207)</f>
        <v>12027</v>
      </c>
      <c r="AH7" s="133">
        <f t="shared" si="1"/>
        <v>8503812</v>
      </c>
      <c r="AI7" s="133">
        <f t="shared" si="1"/>
        <v>1543755</v>
      </c>
      <c r="AJ7" s="133">
        <f t="shared" si="1"/>
        <v>23859</v>
      </c>
      <c r="AK7" s="133">
        <f t="shared" si="1"/>
        <v>50175</v>
      </c>
      <c r="AL7" s="133">
        <f t="shared" si="1"/>
        <v>1190496</v>
      </c>
      <c r="AM7" s="133">
        <f>SUM(AN7,AS7,AW7,AX7,BD7)</f>
        <v>81680612</v>
      </c>
      <c r="AN7" s="133">
        <f>SUM(AO7:AR7)</f>
        <v>20362937</v>
      </c>
      <c r="AO7" s="133">
        <f>SUM(AO$8:AO$207)</f>
        <v>6985104</v>
      </c>
      <c r="AP7" s="133">
        <f>SUM(AP$8:AP$207)</f>
        <v>11246497</v>
      </c>
      <c r="AQ7" s="133">
        <f>SUM(AQ$8:AQ$207)</f>
        <v>1837583</v>
      </c>
      <c r="AR7" s="133">
        <f>SUM(AR$8:AR$207)</f>
        <v>293753</v>
      </c>
      <c r="AS7" s="133">
        <f>SUM(AT7:AV7)</f>
        <v>16628286</v>
      </c>
      <c r="AT7" s="133">
        <f>SUM(AT$8:AT$207)</f>
        <v>5027925</v>
      </c>
      <c r="AU7" s="133">
        <f>SUM(AU$8:AU$207)</f>
        <v>10372500</v>
      </c>
      <c r="AV7" s="133">
        <f>SUM(AV$8:AV$207)</f>
        <v>1227861</v>
      </c>
      <c r="AW7" s="133">
        <f>SUM(AW$8:AW$207)</f>
        <v>270636</v>
      </c>
      <c r="AX7" s="133">
        <f>SUM(AY7:BB7)</f>
        <v>44397238</v>
      </c>
      <c r="AY7" s="133">
        <f t="shared" ref="AY7:BE7" si="2">SUM(AY$8:AY$207)</f>
        <v>19886659</v>
      </c>
      <c r="AZ7" s="133">
        <f t="shared" si="2"/>
        <v>20953779</v>
      </c>
      <c r="BA7" s="133">
        <f t="shared" si="2"/>
        <v>1532004</v>
      </c>
      <c r="BB7" s="133">
        <f t="shared" si="2"/>
        <v>2024796</v>
      </c>
      <c r="BC7" s="133">
        <f t="shared" si="2"/>
        <v>8979015</v>
      </c>
      <c r="BD7" s="133">
        <f t="shared" si="2"/>
        <v>21515</v>
      </c>
      <c r="BE7" s="133">
        <f t="shared" si="2"/>
        <v>3591564</v>
      </c>
      <c r="BF7" s="133">
        <f>SUM(AE7,+AM7,+BE7)</f>
        <v>95405804</v>
      </c>
      <c r="BG7" s="133">
        <f>SUM(BH7,+BM7)</f>
        <v>548727</v>
      </c>
      <c r="BH7" s="133">
        <f>SUM(BI7:BL7)</f>
        <v>548609</v>
      </c>
      <c r="BI7" s="133">
        <f t="shared" ref="BI7:BN7" si="3">SUM(BI$8:BI$207)</f>
        <v>0</v>
      </c>
      <c r="BJ7" s="133">
        <f t="shared" si="3"/>
        <v>471016</v>
      </c>
      <c r="BK7" s="133">
        <f t="shared" si="3"/>
        <v>59951</v>
      </c>
      <c r="BL7" s="133">
        <f t="shared" si="3"/>
        <v>17642</v>
      </c>
      <c r="BM7" s="133">
        <f t="shared" si="3"/>
        <v>118</v>
      </c>
      <c r="BN7" s="133">
        <f t="shared" si="3"/>
        <v>9512</v>
      </c>
      <c r="BO7" s="133">
        <f>SUM(BP7,BU7,BY7,BZ7,CF7)</f>
        <v>5543191</v>
      </c>
      <c r="BP7" s="133">
        <f>SUM(BQ7:BT7)</f>
        <v>1478694</v>
      </c>
      <c r="BQ7" s="133">
        <f>SUM(BQ$8:BQ$207)</f>
        <v>725471</v>
      </c>
      <c r="BR7" s="133">
        <f>SUM(BR$8:BR$207)</f>
        <v>549033</v>
      </c>
      <c r="BS7" s="133">
        <f>SUM(BS$8:BS$207)</f>
        <v>53751</v>
      </c>
      <c r="BT7" s="133">
        <f>SUM(BT$8:BT$207)</f>
        <v>150439</v>
      </c>
      <c r="BU7" s="133">
        <f>SUM(BV7:BX7)</f>
        <v>1516646</v>
      </c>
      <c r="BV7" s="133">
        <f>SUM(BV$8:BV$207)</f>
        <v>69135</v>
      </c>
      <c r="BW7" s="133">
        <f>SUM(BW$8:BW$207)</f>
        <v>1185119</v>
      </c>
      <c r="BX7" s="133">
        <f>SUM(BX$8:BX$207)</f>
        <v>262392</v>
      </c>
      <c r="BY7" s="133">
        <f>SUM(BY$8:BY$207)</f>
        <v>18241</v>
      </c>
      <c r="BZ7" s="133">
        <f>SUM(CA7:CD7)</f>
        <v>2528527</v>
      </c>
      <c r="CA7" s="133">
        <f t="shared" ref="CA7:CG7" si="4">SUM(CA$8:CA$207)</f>
        <v>1110073</v>
      </c>
      <c r="CB7" s="133">
        <f t="shared" si="4"/>
        <v>1046839</v>
      </c>
      <c r="CC7" s="133">
        <f t="shared" si="4"/>
        <v>88049</v>
      </c>
      <c r="CD7" s="133">
        <f t="shared" si="4"/>
        <v>283566</v>
      </c>
      <c r="CE7" s="133">
        <f t="shared" si="4"/>
        <v>2011359</v>
      </c>
      <c r="CF7" s="133">
        <f t="shared" si="4"/>
        <v>1083</v>
      </c>
      <c r="CG7" s="133">
        <f t="shared" si="4"/>
        <v>323426</v>
      </c>
      <c r="CH7" s="133">
        <f>SUM(BG7,+BO7,+CG7)</f>
        <v>6415344</v>
      </c>
      <c r="CI7" s="133">
        <f>SUM(AE7,+BG7)</f>
        <v>10682355</v>
      </c>
      <c r="CJ7" s="133">
        <f>SUM(AF7,+BH7)</f>
        <v>10632062</v>
      </c>
      <c r="CK7" s="133">
        <f t="shared" ref="CK7:DJ7" si="5">SUM(AG7,+BI7)</f>
        <v>12027</v>
      </c>
      <c r="CL7" s="133">
        <f t="shared" si="5"/>
        <v>8974828</v>
      </c>
      <c r="CM7" s="133">
        <f t="shared" si="5"/>
        <v>1603706</v>
      </c>
      <c r="CN7" s="133">
        <f t="shared" si="5"/>
        <v>41501</v>
      </c>
      <c r="CO7" s="133">
        <f t="shared" si="5"/>
        <v>50293</v>
      </c>
      <c r="CP7" s="133">
        <f t="shared" si="5"/>
        <v>1200008</v>
      </c>
      <c r="CQ7" s="133">
        <f t="shared" si="5"/>
        <v>87223803</v>
      </c>
      <c r="CR7" s="133">
        <f t="shared" si="5"/>
        <v>21841631</v>
      </c>
      <c r="CS7" s="133">
        <f t="shared" si="5"/>
        <v>7710575</v>
      </c>
      <c r="CT7" s="133">
        <f t="shared" si="5"/>
        <v>11795530</v>
      </c>
      <c r="CU7" s="133">
        <f t="shared" si="5"/>
        <v>1891334</v>
      </c>
      <c r="CV7" s="133">
        <f t="shared" si="5"/>
        <v>444192</v>
      </c>
      <c r="CW7" s="133">
        <f t="shared" si="5"/>
        <v>18144932</v>
      </c>
      <c r="CX7" s="133">
        <f t="shared" si="5"/>
        <v>5097060</v>
      </c>
      <c r="CY7" s="133">
        <f t="shared" si="5"/>
        <v>11557619</v>
      </c>
      <c r="CZ7" s="133">
        <f t="shared" si="5"/>
        <v>1490253</v>
      </c>
      <c r="DA7" s="133">
        <f t="shared" si="5"/>
        <v>288877</v>
      </c>
      <c r="DB7" s="133">
        <f t="shared" si="5"/>
        <v>46925765</v>
      </c>
      <c r="DC7" s="133">
        <f t="shared" si="5"/>
        <v>20996732</v>
      </c>
      <c r="DD7" s="133">
        <f t="shared" si="5"/>
        <v>22000618</v>
      </c>
      <c r="DE7" s="133">
        <f t="shared" si="5"/>
        <v>1620053</v>
      </c>
      <c r="DF7" s="133">
        <f t="shared" si="5"/>
        <v>2308362</v>
      </c>
      <c r="DG7" s="133">
        <f t="shared" si="5"/>
        <v>10990374</v>
      </c>
      <c r="DH7" s="133">
        <f t="shared" si="5"/>
        <v>22598</v>
      </c>
      <c r="DI7" s="133">
        <f t="shared" si="5"/>
        <v>3914990</v>
      </c>
      <c r="DJ7" s="133">
        <f t="shared" si="5"/>
        <v>101821148</v>
      </c>
    </row>
    <row r="8" spans="1:114" ht="13.5" customHeight="1" x14ac:dyDescent="0.2">
      <c r="A8" s="114" t="s">
        <v>25</v>
      </c>
      <c r="B8" s="115" t="s">
        <v>323</v>
      </c>
      <c r="C8" s="114" t="s">
        <v>324</v>
      </c>
      <c r="D8" s="116">
        <f>SUM(E8,+L8)</f>
        <v>34647641</v>
      </c>
      <c r="E8" s="116">
        <f>SUM(F8:I8,K8)</f>
        <v>10842518</v>
      </c>
      <c r="F8" s="116">
        <v>1230494</v>
      </c>
      <c r="G8" s="116">
        <v>8643</v>
      </c>
      <c r="H8" s="116">
        <v>2482000</v>
      </c>
      <c r="I8" s="116">
        <v>3803460</v>
      </c>
      <c r="J8" s="117" t="s">
        <v>472</v>
      </c>
      <c r="K8" s="116">
        <v>3317921</v>
      </c>
      <c r="L8" s="116">
        <v>23805123</v>
      </c>
      <c r="M8" s="116">
        <f>SUM(N8,+U8)</f>
        <v>1117503</v>
      </c>
      <c r="N8" s="116">
        <f>SUM(O8:R8,T8)</f>
        <v>67151</v>
      </c>
      <c r="O8" s="116">
        <v>0</v>
      </c>
      <c r="P8" s="116">
        <v>0</v>
      </c>
      <c r="Q8" s="116">
        <v>9000</v>
      </c>
      <c r="R8" s="116">
        <v>49286</v>
      </c>
      <c r="S8" s="117" t="s">
        <v>472</v>
      </c>
      <c r="T8" s="116">
        <v>8865</v>
      </c>
      <c r="U8" s="116">
        <v>1050352</v>
      </c>
      <c r="V8" s="116">
        <f>+SUM(D8,M8)</f>
        <v>35765144</v>
      </c>
      <c r="W8" s="116">
        <f>+SUM(E8,N8)</f>
        <v>10909669</v>
      </c>
      <c r="X8" s="116">
        <f>+SUM(F8,O8)</f>
        <v>1230494</v>
      </c>
      <c r="Y8" s="116">
        <f>+SUM(G8,P8)</f>
        <v>8643</v>
      </c>
      <c r="Z8" s="116">
        <f>+SUM(H8,Q8)</f>
        <v>2491000</v>
      </c>
      <c r="AA8" s="116">
        <f>+SUM(I8,R8)</f>
        <v>3852746</v>
      </c>
      <c r="AB8" s="117" t="str">
        <f>IF(+SUM(J8,S8)=0,"-",+SUM(J8,S8))</f>
        <v>-</v>
      </c>
      <c r="AC8" s="116">
        <f>+SUM(K8,T8)</f>
        <v>3326786</v>
      </c>
      <c r="AD8" s="116">
        <f>+SUM(L8,U8)</f>
        <v>24855475</v>
      </c>
      <c r="AE8" s="116">
        <f>SUM(AF8,+AK8)</f>
        <v>4565626</v>
      </c>
      <c r="AF8" s="116">
        <f>SUM(AG8:AJ8)</f>
        <v>4554995</v>
      </c>
      <c r="AG8" s="116">
        <v>0</v>
      </c>
      <c r="AH8" s="116">
        <v>3272956</v>
      </c>
      <c r="AI8" s="116">
        <v>1282039</v>
      </c>
      <c r="AJ8" s="116">
        <v>0</v>
      </c>
      <c r="AK8" s="116">
        <v>10631</v>
      </c>
      <c r="AL8" s="116">
        <v>0</v>
      </c>
      <c r="AM8" s="116">
        <f>SUM(AN8,AS8,AW8,AX8,BD8)</f>
        <v>29157504</v>
      </c>
      <c r="AN8" s="116">
        <f>SUM(AO8:AR8)</f>
        <v>10300222</v>
      </c>
      <c r="AO8" s="116">
        <v>3332007</v>
      </c>
      <c r="AP8" s="116">
        <v>6451727</v>
      </c>
      <c r="AQ8" s="116">
        <v>463964</v>
      </c>
      <c r="AR8" s="116">
        <v>52524</v>
      </c>
      <c r="AS8" s="116">
        <f>SUM(AT8:AV8)</f>
        <v>8439431</v>
      </c>
      <c r="AT8" s="116">
        <v>3499396</v>
      </c>
      <c r="AU8" s="116">
        <v>4613083</v>
      </c>
      <c r="AV8" s="116">
        <v>326952</v>
      </c>
      <c r="AW8" s="116">
        <v>78321</v>
      </c>
      <c r="AX8" s="116">
        <f>SUM(AY8:BB8)</f>
        <v>10326904</v>
      </c>
      <c r="AY8" s="116">
        <v>4772325</v>
      </c>
      <c r="AZ8" s="116">
        <v>5320827</v>
      </c>
      <c r="BA8" s="116">
        <v>233752</v>
      </c>
      <c r="BB8" s="116">
        <v>0</v>
      </c>
      <c r="BC8" s="116">
        <v>0</v>
      </c>
      <c r="BD8" s="116">
        <v>12626</v>
      </c>
      <c r="BE8" s="116">
        <v>924511</v>
      </c>
      <c r="BF8" s="116">
        <f>SUM(AE8,+AM8,+BE8)</f>
        <v>34647641</v>
      </c>
      <c r="BG8" s="116">
        <f>SUM(BH8,+BM8)</f>
        <v>59877</v>
      </c>
      <c r="BH8" s="116">
        <f>SUM(BI8:BL8)</f>
        <v>59877</v>
      </c>
      <c r="BI8" s="116">
        <v>0</v>
      </c>
      <c r="BJ8" s="116">
        <v>0</v>
      </c>
      <c r="BK8" s="116">
        <v>59877</v>
      </c>
      <c r="BL8" s="116">
        <v>0</v>
      </c>
      <c r="BM8" s="116">
        <v>0</v>
      </c>
      <c r="BN8" s="116">
        <v>0</v>
      </c>
      <c r="BO8" s="116">
        <f>SUM(BP8,BU8,BY8,BZ8,CF8)</f>
        <v>1020170</v>
      </c>
      <c r="BP8" s="116">
        <f>SUM(BQ8:BT8)</f>
        <v>858793</v>
      </c>
      <c r="BQ8" s="116">
        <v>213863</v>
      </c>
      <c r="BR8" s="116">
        <v>494741</v>
      </c>
      <c r="BS8" s="116">
        <v>0</v>
      </c>
      <c r="BT8" s="116">
        <v>150189</v>
      </c>
      <c r="BU8" s="116">
        <f>SUM(BV8:BX8)</f>
        <v>81291</v>
      </c>
      <c r="BV8" s="116">
        <v>27996</v>
      </c>
      <c r="BW8" s="116">
        <v>0</v>
      </c>
      <c r="BX8" s="116">
        <v>53295</v>
      </c>
      <c r="BY8" s="116">
        <v>13293</v>
      </c>
      <c r="BZ8" s="116">
        <f>SUM(CA8:CD8)</f>
        <v>66793</v>
      </c>
      <c r="CA8" s="116">
        <v>0</v>
      </c>
      <c r="CB8" s="116">
        <v>0</v>
      </c>
      <c r="CC8" s="116">
        <v>66793</v>
      </c>
      <c r="CD8" s="116">
        <v>0</v>
      </c>
      <c r="CE8" s="116">
        <v>0</v>
      </c>
      <c r="CF8" s="116">
        <v>0</v>
      </c>
      <c r="CG8" s="116">
        <v>37456</v>
      </c>
      <c r="CH8" s="116">
        <f>SUM(BG8,+BO8,+CG8)</f>
        <v>1117503</v>
      </c>
      <c r="CI8" s="116">
        <f>SUM(AE8,+BG8)</f>
        <v>4625503</v>
      </c>
      <c r="CJ8" s="116">
        <f>SUM(AF8,+BH8)</f>
        <v>4614872</v>
      </c>
      <c r="CK8" s="116">
        <f>SUM(AG8,+BI8)</f>
        <v>0</v>
      </c>
      <c r="CL8" s="116">
        <f>SUM(AH8,+BJ8)</f>
        <v>3272956</v>
      </c>
      <c r="CM8" s="116">
        <f>SUM(AI8,+BK8)</f>
        <v>1341916</v>
      </c>
      <c r="CN8" s="116">
        <f>SUM(AJ8,+BL8)</f>
        <v>0</v>
      </c>
      <c r="CO8" s="116">
        <f>SUM(AK8,+BM8)</f>
        <v>10631</v>
      </c>
      <c r="CP8" s="116">
        <f>SUM(AL8,+BN8)</f>
        <v>0</v>
      </c>
      <c r="CQ8" s="116">
        <f>SUM(AM8,+BO8)</f>
        <v>30177674</v>
      </c>
      <c r="CR8" s="116">
        <f>SUM(AN8,+BP8)</f>
        <v>11159015</v>
      </c>
      <c r="CS8" s="116">
        <f>SUM(AO8,+BQ8)</f>
        <v>3545870</v>
      </c>
      <c r="CT8" s="116">
        <f>SUM(AP8,+BR8)</f>
        <v>6946468</v>
      </c>
      <c r="CU8" s="116">
        <f>SUM(AQ8,+BS8)</f>
        <v>463964</v>
      </c>
      <c r="CV8" s="116">
        <f>SUM(AR8,+BT8)</f>
        <v>202713</v>
      </c>
      <c r="CW8" s="116">
        <f>SUM(AS8,+BU8)</f>
        <v>8520722</v>
      </c>
      <c r="CX8" s="116">
        <f>SUM(AT8,+BV8)</f>
        <v>3527392</v>
      </c>
      <c r="CY8" s="116">
        <f>SUM(AU8,+BW8)</f>
        <v>4613083</v>
      </c>
      <c r="CZ8" s="116">
        <f>SUM(AV8,+BX8)</f>
        <v>380247</v>
      </c>
      <c r="DA8" s="116">
        <f>SUM(AW8,+BY8)</f>
        <v>91614</v>
      </c>
      <c r="DB8" s="116">
        <f>SUM(AX8,+BZ8)</f>
        <v>10393697</v>
      </c>
      <c r="DC8" s="116">
        <f>SUM(AY8,+CA8)</f>
        <v>4772325</v>
      </c>
      <c r="DD8" s="116">
        <f>SUM(AZ8,+CB8)</f>
        <v>5320827</v>
      </c>
      <c r="DE8" s="116">
        <f>SUM(BA8,+CC8)</f>
        <v>300545</v>
      </c>
      <c r="DF8" s="116">
        <f>SUM(BB8,+CD8)</f>
        <v>0</v>
      </c>
      <c r="DG8" s="116">
        <f>SUM(BC8,+CE8)</f>
        <v>0</v>
      </c>
      <c r="DH8" s="116">
        <f>SUM(BD8,+CF8)</f>
        <v>12626</v>
      </c>
      <c r="DI8" s="116">
        <f>SUM(BE8,+CG8)</f>
        <v>961967</v>
      </c>
      <c r="DJ8" s="116">
        <f>SUM(BF8,+CH8)</f>
        <v>35765144</v>
      </c>
    </row>
    <row r="9" spans="1:114" ht="13.5" customHeight="1" x14ac:dyDescent="0.2">
      <c r="A9" s="114" t="s">
        <v>25</v>
      </c>
      <c r="B9" s="115" t="s">
        <v>326</v>
      </c>
      <c r="C9" s="114" t="s">
        <v>327</v>
      </c>
      <c r="D9" s="116">
        <f>SUM(E9,+L9)</f>
        <v>5895162</v>
      </c>
      <c r="E9" s="116">
        <f>SUM(F9:I9,K9)</f>
        <v>1046753</v>
      </c>
      <c r="F9" s="116">
        <v>10202</v>
      </c>
      <c r="G9" s="116">
        <v>0</v>
      </c>
      <c r="H9" s="116">
        <v>18923</v>
      </c>
      <c r="I9" s="116">
        <v>595775</v>
      </c>
      <c r="J9" s="117" t="s">
        <v>472</v>
      </c>
      <c r="K9" s="116">
        <v>421853</v>
      </c>
      <c r="L9" s="116">
        <v>4848409</v>
      </c>
      <c r="M9" s="116">
        <f>SUM(N9,+U9)</f>
        <v>213143</v>
      </c>
      <c r="N9" s="116">
        <f>SUM(O9:R9,T9)</f>
        <v>59311</v>
      </c>
      <c r="O9" s="116">
        <v>39873</v>
      </c>
      <c r="P9" s="116">
        <v>14947</v>
      </c>
      <c r="Q9" s="116">
        <v>77</v>
      </c>
      <c r="R9" s="116">
        <v>2599</v>
      </c>
      <c r="S9" s="117" t="s">
        <v>472</v>
      </c>
      <c r="T9" s="116">
        <v>1815</v>
      </c>
      <c r="U9" s="116">
        <v>153832</v>
      </c>
      <c r="V9" s="116">
        <f>+SUM(D9,M9)</f>
        <v>6108305</v>
      </c>
      <c r="W9" s="116">
        <f>+SUM(E9,N9)</f>
        <v>1106064</v>
      </c>
      <c r="X9" s="116">
        <f>+SUM(F9,O9)</f>
        <v>50075</v>
      </c>
      <c r="Y9" s="116">
        <f>+SUM(G9,P9)</f>
        <v>14947</v>
      </c>
      <c r="Z9" s="116">
        <f>+SUM(H9,Q9)</f>
        <v>19000</v>
      </c>
      <c r="AA9" s="116">
        <f>+SUM(I9,R9)</f>
        <v>598374</v>
      </c>
      <c r="AB9" s="117" t="str">
        <f>IF(+SUM(J9,S9)=0,"-",+SUM(J9,S9))</f>
        <v>-</v>
      </c>
      <c r="AC9" s="116">
        <f>+SUM(K9,T9)</f>
        <v>423668</v>
      </c>
      <c r="AD9" s="116">
        <f>+SUM(L9,U9)</f>
        <v>5002241</v>
      </c>
      <c r="AE9" s="116">
        <f>SUM(AF9,+AK9)</f>
        <v>1533234</v>
      </c>
      <c r="AF9" s="116">
        <f>SUM(AG9:AJ9)</f>
        <v>1513246</v>
      </c>
      <c r="AG9" s="116">
        <v>8129</v>
      </c>
      <c r="AH9" s="116">
        <v>1494967</v>
      </c>
      <c r="AI9" s="116">
        <v>10150</v>
      </c>
      <c r="AJ9" s="116">
        <v>0</v>
      </c>
      <c r="AK9" s="116">
        <v>19988</v>
      </c>
      <c r="AL9" s="116">
        <v>0</v>
      </c>
      <c r="AM9" s="116">
        <f>SUM(AN9,AS9,AW9,AX9,BD9)</f>
        <v>4273392</v>
      </c>
      <c r="AN9" s="116">
        <f>SUM(AO9:AR9)</f>
        <v>1619962</v>
      </c>
      <c r="AO9" s="116">
        <v>470829</v>
      </c>
      <c r="AP9" s="116">
        <v>722551</v>
      </c>
      <c r="AQ9" s="116">
        <v>389439</v>
      </c>
      <c r="AR9" s="116">
        <v>37143</v>
      </c>
      <c r="AS9" s="116">
        <f>SUM(AT9:AV9)</f>
        <v>823196</v>
      </c>
      <c r="AT9" s="116">
        <v>120108</v>
      </c>
      <c r="AU9" s="116">
        <v>610365</v>
      </c>
      <c r="AV9" s="116">
        <v>92723</v>
      </c>
      <c r="AW9" s="116">
        <v>8116</v>
      </c>
      <c r="AX9" s="116">
        <f>SUM(AY9:BB9)</f>
        <v>1820677</v>
      </c>
      <c r="AY9" s="116">
        <v>388459</v>
      </c>
      <c r="AZ9" s="116">
        <v>269794</v>
      </c>
      <c r="BA9" s="116">
        <v>0</v>
      </c>
      <c r="BB9" s="116">
        <v>1162424</v>
      </c>
      <c r="BC9" s="116">
        <v>0</v>
      </c>
      <c r="BD9" s="116">
        <v>1441</v>
      </c>
      <c r="BE9" s="116">
        <v>88536</v>
      </c>
      <c r="BF9" s="116">
        <f>SUM(AE9,+AM9,+BE9)</f>
        <v>5895162</v>
      </c>
      <c r="BG9" s="116">
        <f>SUM(BH9,+BM9)</f>
        <v>53827</v>
      </c>
      <c r="BH9" s="116">
        <f>SUM(BI9:BL9)</f>
        <v>53709</v>
      </c>
      <c r="BI9" s="116">
        <v>0</v>
      </c>
      <c r="BJ9" s="116">
        <v>53635</v>
      </c>
      <c r="BK9" s="116">
        <v>74</v>
      </c>
      <c r="BL9" s="116">
        <v>0</v>
      </c>
      <c r="BM9" s="116">
        <v>118</v>
      </c>
      <c r="BN9" s="116">
        <v>0</v>
      </c>
      <c r="BO9" s="116">
        <f>SUM(BP9,BU9,BY9,BZ9,CF9)</f>
        <v>78361</v>
      </c>
      <c r="BP9" s="116">
        <f>SUM(BQ9:BT9)</f>
        <v>20745</v>
      </c>
      <c r="BQ9" s="116">
        <v>17645</v>
      </c>
      <c r="BR9" s="116">
        <v>0</v>
      </c>
      <c r="BS9" s="116">
        <v>2850</v>
      </c>
      <c r="BT9" s="116">
        <v>250</v>
      </c>
      <c r="BU9" s="116">
        <f>SUM(BV9:BX9)</f>
        <v>4810</v>
      </c>
      <c r="BV9" s="116">
        <v>0</v>
      </c>
      <c r="BW9" s="116">
        <v>4166</v>
      </c>
      <c r="BX9" s="116">
        <v>644</v>
      </c>
      <c r="BY9" s="116">
        <v>0</v>
      </c>
      <c r="BZ9" s="116">
        <f>SUM(CA9:CD9)</f>
        <v>52806</v>
      </c>
      <c r="CA9" s="116">
        <v>0</v>
      </c>
      <c r="CB9" s="116">
        <v>42969</v>
      </c>
      <c r="CC9" s="116">
        <v>0</v>
      </c>
      <c r="CD9" s="116">
        <v>9837</v>
      </c>
      <c r="CE9" s="116">
        <v>0</v>
      </c>
      <c r="CF9" s="116">
        <v>0</v>
      </c>
      <c r="CG9" s="116">
        <v>80955</v>
      </c>
      <c r="CH9" s="116">
        <f>SUM(BG9,+BO9,+CG9)</f>
        <v>213143</v>
      </c>
      <c r="CI9" s="116">
        <f>SUM(AE9,+BG9)</f>
        <v>1587061</v>
      </c>
      <c r="CJ9" s="116">
        <f>SUM(AF9,+BH9)</f>
        <v>1566955</v>
      </c>
      <c r="CK9" s="116">
        <f>SUM(AG9,+BI9)</f>
        <v>8129</v>
      </c>
      <c r="CL9" s="116">
        <f>SUM(AH9,+BJ9)</f>
        <v>1548602</v>
      </c>
      <c r="CM9" s="116">
        <f>SUM(AI9,+BK9)</f>
        <v>10224</v>
      </c>
      <c r="CN9" s="116">
        <f>SUM(AJ9,+BL9)</f>
        <v>0</v>
      </c>
      <c r="CO9" s="116">
        <f>SUM(AK9,+BM9)</f>
        <v>20106</v>
      </c>
      <c r="CP9" s="116">
        <f>SUM(AL9,+BN9)</f>
        <v>0</v>
      </c>
      <c r="CQ9" s="116">
        <f>SUM(AM9,+BO9)</f>
        <v>4351753</v>
      </c>
      <c r="CR9" s="116">
        <f>SUM(AN9,+BP9)</f>
        <v>1640707</v>
      </c>
      <c r="CS9" s="116">
        <f>SUM(AO9,+BQ9)</f>
        <v>488474</v>
      </c>
      <c r="CT9" s="116">
        <f>SUM(AP9,+BR9)</f>
        <v>722551</v>
      </c>
      <c r="CU9" s="116">
        <f>SUM(AQ9,+BS9)</f>
        <v>392289</v>
      </c>
      <c r="CV9" s="116">
        <f>SUM(AR9,+BT9)</f>
        <v>37393</v>
      </c>
      <c r="CW9" s="116">
        <f>SUM(AS9,+BU9)</f>
        <v>828006</v>
      </c>
      <c r="CX9" s="116">
        <f>SUM(AT9,+BV9)</f>
        <v>120108</v>
      </c>
      <c r="CY9" s="116">
        <f>SUM(AU9,+BW9)</f>
        <v>614531</v>
      </c>
      <c r="CZ9" s="116">
        <f>SUM(AV9,+BX9)</f>
        <v>93367</v>
      </c>
      <c r="DA9" s="116">
        <f>SUM(AW9,+BY9)</f>
        <v>8116</v>
      </c>
      <c r="DB9" s="116">
        <f>SUM(AX9,+BZ9)</f>
        <v>1873483</v>
      </c>
      <c r="DC9" s="116">
        <f>SUM(AY9,+CA9)</f>
        <v>388459</v>
      </c>
      <c r="DD9" s="116">
        <f>SUM(AZ9,+CB9)</f>
        <v>312763</v>
      </c>
      <c r="DE9" s="116">
        <f>SUM(BA9,+CC9)</f>
        <v>0</v>
      </c>
      <c r="DF9" s="116">
        <f>SUM(BB9,+CD9)</f>
        <v>1172261</v>
      </c>
      <c r="DG9" s="116">
        <f>SUM(BC9,+CE9)</f>
        <v>0</v>
      </c>
      <c r="DH9" s="116">
        <f>SUM(BD9,+CF9)</f>
        <v>1441</v>
      </c>
      <c r="DI9" s="116">
        <f>SUM(BE9,+CG9)</f>
        <v>169491</v>
      </c>
      <c r="DJ9" s="116">
        <f>SUM(BF9,+CH9)</f>
        <v>6108305</v>
      </c>
    </row>
    <row r="10" spans="1:114" ht="13.5" customHeight="1" x14ac:dyDescent="0.2">
      <c r="A10" s="114" t="s">
        <v>25</v>
      </c>
      <c r="B10" s="115" t="s">
        <v>328</v>
      </c>
      <c r="C10" s="114" t="s">
        <v>329</v>
      </c>
      <c r="D10" s="116">
        <f>SUM(E10,+L10)</f>
        <v>4536378</v>
      </c>
      <c r="E10" s="116">
        <f>SUM(F10:I10,K10)</f>
        <v>1523421</v>
      </c>
      <c r="F10" s="116">
        <v>0</v>
      </c>
      <c r="G10" s="116">
        <v>0</v>
      </c>
      <c r="H10" s="116">
        <v>0</v>
      </c>
      <c r="I10" s="116">
        <v>407557</v>
      </c>
      <c r="J10" s="117" t="s">
        <v>472</v>
      </c>
      <c r="K10" s="116">
        <v>1115864</v>
      </c>
      <c r="L10" s="116">
        <v>3012957</v>
      </c>
      <c r="M10" s="116">
        <f>SUM(N10,+U10)</f>
        <v>183083</v>
      </c>
      <c r="N10" s="116">
        <f>SUM(O10:R10,T10)</f>
        <v>13000</v>
      </c>
      <c r="O10" s="116">
        <v>0</v>
      </c>
      <c r="P10" s="116">
        <v>0</v>
      </c>
      <c r="Q10" s="116">
        <v>0</v>
      </c>
      <c r="R10" s="116">
        <v>0</v>
      </c>
      <c r="S10" s="117" t="s">
        <v>472</v>
      </c>
      <c r="T10" s="116">
        <v>13000</v>
      </c>
      <c r="U10" s="116">
        <v>170083</v>
      </c>
      <c r="V10" s="116">
        <f>+SUM(D10,M10)</f>
        <v>4719461</v>
      </c>
      <c r="W10" s="116">
        <f>+SUM(E10,N10)</f>
        <v>1536421</v>
      </c>
      <c r="X10" s="116">
        <f>+SUM(F10,O10)</f>
        <v>0</v>
      </c>
      <c r="Y10" s="116">
        <f>+SUM(G10,P10)</f>
        <v>0</v>
      </c>
      <c r="Z10" s="116">
        <f>+SUM(H10,Q10)</f>
        <v>0</v>
      </c>
      <c r="AA10" s="116">
        <f>+SUM(I10,R10)</f>
        <v>407557</v>
      </c>
      <c r="AB10" s="117" t="str">
        <f>IF(+SUM(J10,S10)=0,"-",+SUM(J10,S10))</f>
        <v>-</v>
      </c>
      <c r="AC10" s="116">
        <f>+SUM(K10,T10)</f>
        <v>1128864</v>
      </c>
      <c r="AD10" s="116">
        <f>+SUM(L10,U10)</f>
        <v>3183040</v>
      </c>
      <c r="AE10" s="116">
        <f>SUM(AF10,+AK10)</f>
        <v>0</v>
      </c>
      <c r="AF10" s="116">
        <f>SUM(AG10:AJ10)</f>
        <v>0</v>
      </c>
      <c r="AG10" s="116">
        <v>0</v>
      </c>
      <c r="AH10" s="116">
        <v>0</v>
      </c>
      <c r="AI10" s="116">
        <v>0</v>
      </c>
      <c r="AJ10" s="116">
        <v>0</v>
      </c>
      <c r="AK10" s="116">
        <v>0</v>
      </c>
      <c r="AL10" s="116">
        <v>0</v>
      </c>
      <c r="AM10" s="116">
        <f>SUM(AN10,AS10,AW10,AX10,BD10)</f>
        <v>4379356</v>
      </c>
      <c r="AN10" s="116">
        <f>SUM(AO10:AR10)</f>
        <v>934802</v>
      </c>
      <c r="AO10" s="116">
        <v>200317</v>
      </c>
      <c r="AP10" s="116">
        <v>573577</v>
      </c>
      <c r="AQ10" s="116">
        <v>129792</v>
      </c>
      <c r="AR10" s="116">
        <v>31116</v>
      </c>
      <c r="AS10" s="116">
        <f>SUM(AT10:AV10)</f>
        <v>1074071</v>
      </c>
      <c r="AT10" s="116">
        <v>72463</v>
      </c>
      <c r="AU10" s="116">
        <v>936967</v>
      </c>
      <c r="AV10" s="116">
        <v>64641</v>
      </c>
      <c r="AW10" s="116">
        <v>21120</v>
      </c>
      <c r="AX10" s="116">
        <f>SUM(AY10:BB10)</f>
        <v>2349363</v>
      </c>
      <c r="AY10" s="116">
        <v>538802</v>
      </c>
      <c r="AZ10" s="116">
        <v>1777877</v>
      </c>
      <c r="BA10" s="116">
        <v>32684</v>
      </c>
      <c r="BB10" s="116">
        <v>0</v>
      </c>
      <c r="BC10" s="116">
        <v>0</v>
      </c>
      <c r="BD10" s="116">
        <v>0</v>
      </c>
      <c r="BE10" s="116">
        <v>157022</v>
      </c>
      <c r="BF10" s="116">
        <f>SUM(AE10,+AM10,+BE10)</f>
        <v>4536378</v>
      </c>
      <c r="BG10" s="116">
        <f>SUM(BH10,+BM10)</f>
        <v>17642</v>
      </c>
      <c r="BH10" s="116">
        <f>SUM(BI10:BL10)</f>
        <v>17642</v>
      </c>
      <c r="BI10" s="116">
        <v>0</v>
      </c>
      <c r="BJ10" s="116">
        <v>0</v>
      </c>
      <c r="BK10" s="116">
        <v>0</v>
      </c>
      <c r="BL10" s="116">
        <v>17642</v>
      </c>
      <c r="BM10" s="116">
        <v>0</v>
      </c>
      <c r="BN10" s="116">
        <v>0</v>
      </c>
      <c r="BO10" s="116">
        <f>SUM(BP10,BU10,BY10,BZ10,CF10)</f>
        <v>155962</v>
      </c>
      <c r="BP10" s="116">
        <f>SUM(BQ10:BT10)</f>
        <v>0</v>
      </c>
      <c r="BQ10" s="116">
        <v>0</v>
      </c>
      <c r="BR10" s="116">
        <v>0</v>
      </c>
      <c r="BS10" s="116">
        <v>0</v>
      </c>
      <c r="BT10" s="116">
        <v>0</v>
      </c>
      <c r="BU10" s="116">
        <f>SUM(BV10:BX10)</f>
        <v>155962</v>
      </c>
      <c r="BV10" s="116">
        <v>5923</v>
      </c>
      <c r="BW10" s="116">
        <v>150039</v>
      </c>
      <c r="BX10" s="116">
        <v>0</v>
      </c>
      <c r="BY10" s="116">
        <v>0</v>
      </c>
      <c r="BZ10" s="116">
        <f>SUM(CA10:CD10)</f>
        <v>0</v>
      </c>
      <c r="CA10" s="116">
        <v>0</v>
      </c>
      <c r="CB10" s="116">
        <v>0</v>
      </c>
      <c r="CC10" s="116">
        <v>0</v>
      </c>
      <c r="CD10" s="116">
        <v>0</v>
      </c>
      <c r="CE10" s="116">
        <v>0</v>
      </c>
      <c r="CF10" s="116">
        <v>0</v>
      </c>
      <c r="CG10" s="116">
        <v>9479</v>
      </c>
      <c r="CH10" s="116">
        <f>SUM(BG10,+BO10,+CG10)</f>
        <v>183083</v>
      </c>
      <c r="CI10" s="116">
        <f>SUM(AE10,+BG10)</f>
        <v>17642</v>
      </c>
      <c r="CJ10" s="116">
        <f>SUM(AF10,+BH10)</f>
        <v>17642</v>
      </c>
      <c r="CK10" s="116">
        <f>SUM(AG10,+BI10)</f>
        <v>0</v>
      </c>
      <c r="CL10" s="116">
        <f>SUM(AH10,+BJ10)</f>
        <v>0</v>
      </c>
      <c r="CM10" s="116">
        <f>SUM(AI10,+BK10)</f>
        <v>0</v>
      </c>
      <c r="CN10" s="116">
        <f>SUM(AJ10,+BL10)</f>
        <v>17642</v>
      </c>
      <c r="CO10" s="116">
        <f>SUM(AK10,+BM10)</f>
        <v>0</v>
      </c>
      <c r="CP10" s="116">
        <f>SUM(AL10,+BN10)</f>
        <v>0</v>
      </c>
      <c r="CQ10" s="116">
        <f>SUM(AM10,+BO10)</f>
        <v>4535318</v>
      </c>
      <c r="CR10" s="116">
        <f>SUM(AN10,+BP10)</f>
        <v>934802</v>
      </c>
      <c r="CS10" s="116">
        <f>SUM(AO10,+BQ10)</f>
        <v>200317</v>
      </c>
      <c r="CT10" s="116">
        <f>SUM(AP10,+BR10)</f>
        <v>573577</v>
      </c>
      <c r="CU10" s="116">
        <f>SUM(AQ10,+BS10)</f>
        <v>129792</v>
      </c>
      <c r="CV10" s="116">
        <f>SUM(AR10,+BT10)</f>
        <v>31116</v>
      </c>
      <c r="CW10" s="116">
        <f>SUM(AS10,+BU10)</f>
        <v>1230033</v>
      </c>
      <c r="CX10" s="116">
        <f>SUM(AT10,+BV10)</f>
        <v>78386</v>
      </c>
      <c r="CY10" s="116">
        <f>SUM(AU10,+BW10)</f>
        <v>1087006</v>
      </c>
      <c r="CZ10" s="116">
        <f>SUM(AV10,+BX10)</f>
        <v>64641</v>
      </c>
      <c r="DA10" s="116">
        <f>SUM(AW10,+BY10)</f>
        <v>21120</v>
      </c>
      <c r="DB10" s="116">
        <f>SUM(AX10,+BZ10)</f>
        <v>2349363</v>
      </c>
      <c r="DC10" s="116">
        <f>SUM(AY10,+CA10)</f>
        <v>538802</v>
      </c>
      <c r="DD10" s="116">
        <f>SUM(AZ10,+CB10)</f>
        <v>1777877</v>
      </c>
      <c r="DE10" s="116">
        <f>SUM(BA10,+CC10)</f>
        <v>32684</v>
      </c>
      <c r="DF10" s="116">
        <f>SUM(BB10,+CD10)</f>
        <v>0</v>
      </c>
      <c r="DG10" s="116">
        <f>SUM(BC10,+CE10)</f>
        <v>0</v>
      </c>
      <c r="DH10" s="116">
        <f>SUM(BD10,+CF10)</f>
        <v>0</v>
      </c>
      <c r="DI10" s="116">
        <f>SUM(BE10,+CG10)</f>
        <v>166501</v>
      </c>
      <c r="DJ10" s="116">
        <f>SUM(BF10,+CH10)</f>
        <v>4719461</v>
      </c>
    </row>
    <row r="11" spans="1:114" ht="13.5" customHeight="1" x14ac:dyDescent="0.2">
      <c r="A11" s="114" t="s">
        <v>25</v>
      </c>
      <c r="B11" s="115" t="s">
        <v>330</v>
      </c>
      <c r="C11" s="114" t="s">
        <v>331</v>
      </c>
      <c r="D11" s="116">
        <f>SUM(E11,+L11)</f>
        <v>3589536</v>
      </c>
      <c r="E11" s="116">
        <f>SUM(F11:I11,K11)</f>
        <v>848908</v>
      </c>
      <c r="F11" s="116">
        <v>0</v>
      </c>
      <c r="G11" s="116">
        <v>0</v>
      </c>
      <c r="H11" s="116">
        <v>0</v>
      </c>
      <c r="I11" s="116">
        <v>503517</v>
      </c>
      <c r="J11" s="117" t="s">
        <v>472</v>
      </c>
      <c r="K11" s="116">
        <v>345391</v>
      </c>
      <c r="L11" s="116">
        <v>2740628</v>
      </c>
      <c r="M11" s="116">
        <f>SUM(N11,+U11)</f>
        <v>257880</v>
      </c>
      <c r="N11" s="116">
        <f>SUM(O11:R11,T11)</f>
        <v>656</v>
      </c>
      <c r="O11" s="116">
        <v>0</v>
      </c>
      <c r="P11" s="116">
        <v>0</v>
      </c>
      <c r="Q11" s="116">
        <v>0</v>
      </c>
      <c r="R11" s="116">
        <v>0</v>
      </c>
      <c r="S11" s="117" t="s">
        <v>472</v>
      </c>
      <c r="T11" s="116">
        <v>656</v>
      </c>
      <c r="U11" s="116">
        <v>257224</v>
      </c>
      <c r="V11" s="116">
        <f>+SUM(D11,M11)</f>
        <v>3847416</v>
      </c>
      <c r="W11" s="116">
        <f>+SUM(E11,N11)</f>
        <v>849564</v>
      </c>
      <c r="X11" s="116">
        <f>+SUM(F11,O11)</f>
        <v>0</v>
      </c>
      <c r="Y11" s="116">
        <f>+SUM(G11,P11)</f>
        <v>0</v>
      </c>
      <c r="Z11" s="116">
        <f>+SUM(H11,Q11)</f>
        <v>0</v>
      </c>
      <c r="AA11" s="116">
        <f>+SUM(I11,R11)</f>
        <v>503517</v>
      </c>
      <c r="AB11" s="117" t="str">
        <f>IF(+SUM(J11,S11)=0,"-",+SUM(J11,S11))</f>
        <v>-</v>
      </c>
      <c r="AC11" s="116">
        <f>+SUM(K11,T11)</f>
        <v>346047</v>
      </c>
      <c r="AD11" s="116">
        <f>+SUM(L11,U11)</f>
        <v>2997852</v>
      </c>
      <c r="AE11" s="116">
        <f>SUM(AF11,+AK11)</f>
        <v>0</v>
      </c>
      <c r="AF11" s="116">
        <f>SUM(AG11:AJ11)</f>
        <v>0</v>
      </c>
      <c r="AG11" s="116"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f>SUM(AN11,AS11,AW11,AX11,BD11)</f>
        <v>3559897</v>
      </c>
      <c r="AN11" s="116">
        <f>SUM(AO11:AR11)</f>
        <v>654840</v>
      </c>
      <c r="AO11" s="116">
        <v>256373</v>
      </c>
      <c r="AP11" s="116">
        <v>299113</v>
      </c>
      <c r="AQ11" s="116">
        <v>99354</v>
      </c>
      <c r="AR11" s="116">
        <v>0</v>
      </c>
      <c r="AS11" s="116">
        <f>SUM(AT11:AV11)</f>
        <v>1224990</v>
      </c>
      <c r="AT11" s="116">
        <v>239074</v>
      </c>
      <c r="AU11" s="116">
        <v>682552</v>
      </c>
      <c r="AV11" s="116">
        <v>303364</v>
      </c>
      <c r="AW11" s="116">
        <v>0</v>
      </c>
      <c r="AX11" s="116">
        <f>SUM(AY11:BB11)</f>
        <v>1680067</v>
      </c>
      <c r="AY11" s="116">
        <v>931306</v>
      </c>
      <c r="AZ11" s="116">
        <v>604989</v>
      </c>
      <c r="BA11" s="116">
        <v>104293</v>
      </c>
      <c r="BB11" s="116">
        <v>39479</v>
      </c>
      <c r="BC11" s="116">
        <v>0</v>
      </c>
      <c r="BD11" s="116">
        <v>0</v>
      </c>
      <c r="BE11" s="116">
        <v>29639</v>
      </c>
      <c r="BF11" s="116">
        <f>SUM(AE11,+AM11,+BE11)</f>
        <v>3589536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6">
        <v>0</v>
      </c>
      <c r="BO11" s="116">
        <f>SUM(BP11,BU11,BY11,BZ11,CF11)</f>
        <v>257108</v>
      </c>
      <c r="BP11" s="116">
        <f>SUM(BQ11:BT11)</f>
        <v>27339</v>
      </c>
      <c r="BQ11" s="116">
        <v>27339</v>
      </c>
      <c r="BR11" s="116">
        <v>0</v>
      </c>
      <c r="BS11" s="116">
        <v>0</v>
      </c>
      <c r="BT11" s="116">
        <v>0</v>
      </c>
      <c r="BU11" s="116">
        <f>SUM(BV11:BX11)</f>
        <v>118754</v>
      </c>
      <c r="BV11" s="116">
        <v>0</v>
      </c>
      <c r="BW11" s="116">
        <v>118754</v>
      </c>
      <c r="BX11" s="116">
        <v>0</v>
      </c>
      <c r="BY11" s="116">
        <v>0</v>
      </c>
      <c r="BZ11" s="116">
        <f>SUM(CA11:CD11)</f>
        <v>111015</v>
      </c>
      <c r="CA11" s="116">
        <v>0</v>
      </c>
      <c r="CB11" s="116">
        <v>81774</v>
      </c>
      <c r="CC11" s="116">
        <v>0</v>
      </c>
      <c r="CD11" s="116">
        <v>29241</v>
      </c>
      <c r="CE11" s="116">
        <v>0</v>
      </c>
      <c r="CF11" s="116">
        <v>0</v>
      </c>
      <c r="CG11" s="116">
        <v>772</v>
      </c>
      <c r="CH11" s="116">
        <f>SUM(BG11,+BO11,+CG11)</f>
        <v>257880</v>
      </c>
      <c r="CI11" s="116">
        <f>SUM(AE11,+BG11)</f>
        <v>0</v>
      </c>
      <c r="CJ11" s="116">
        <f>SUM(AF11,+BH11)</f>
        <v>0</v>
      </c>
      <c r="CK11" s="116">
        <f>SUM(AG11,+BI11)</f>
        <v>0</v>
      </c>
      <c r="CL11" s="116">
        <f>SUM(AH11,+BJ11)</f>
        <v>0</v>
      </c>
      <c r="CM11" s="116">
        <f>SUM(AI11,+BK11)</f>
        <v>0</v>
      </c>
      <c r="CN11" s="116">
        <f>SUM(AJ11,+BL11)</f>
        <v>0</v>
      </c>
      <c r="CO11" s="116">
        <f>SUM(AK11,+BM11)</f>
        <v>0</v>
      </c>
      <c r="CP11" s="116">
        <f>SUM(AL11,+BN11)</f>
        <v>0</v>
      </c>
      <c r="CQ11" s="116">
        <f>SUM(AM11,+BO11)</f>
        <v>3817005</v>
      </c>
      <c r="CR11" s="116">
        <f>SUM(AN11,+BP11)</f>
        <v>682179</v>
      </c>
      <c r="CS11" s="116">
        <f>SUM(AO11,+BQ11)</f>
        <v>283712</v>
      </c>
      <c r="CT11" s="116">
        <f>SUM(AP11,+BR11)</f>
        <v>299113</v>
      </c>
      <c r="CU11" s="116">
        <f>SUM(AQ11,+BS11)</f>
        <v>99354</v>
      </c>
      <c r="CV11" s="116">
        <f>SUM(AR11,+BT11)</f>
        <v>0</v>
      </c>
      <c r="CW11" s="116">
        <f>SUM(AS11,+BU11)</f>
        <v>1343744</v>
      </c>
      <c r="CX11" s="116">
        <f>SUM(AT11,+BV11)</f>
        <v>239074</v>
      </c>
      <c r="CY11" s="116">
        <f>SUM(AU11,+BW11)</f>
        <v>801306</v>
      </c>
      <c r="CZ11" s="116">
        <f>SUM(AV11,+BX11)</f>
        <v>303364</v>
      </c>
      <c r="DA11" s="116">
        <f>SUM(AW11,+BY11)</f>
        <v>0</v>
      </c>
      <c r="DB11" s="116">
        <f>SUM(AX11,+BZ11)</f>
        <v>1791082</v>
      </c>
      <c r="DC11" s="116">
        <f>SUM(AY11,+CA11)</f>
        <v>931306</v>
      </c>
      <c r="DD11" s="116">
        <f>SUM(AZ11,+CB11)</f>
        <v>686763</v>
      </c>
      <c r="DE11" s="116">
        <f>SUM(BA11,+CC11)</f>
        <v>104293</v>
      </c>
      <c r="DF11" s="116">
        <f>SUM(BB11,+CD11)</f>
        <v>68720</v>
      </c>
      <c r="DG11" s="116">
        <f>SUM(BC11,+CE11)</f>
        <v>0</v>
      </c>
      <c r="DH11" s="116">
        <f>SUM(BD11,+CF11)</f>
        <v>0</v>
      </c>
      <c r="DI11" s="116">
        <f>SUM(BE11,+CG11)</f>
        <v>30411</v>
      </c>
      <c r="DJ11" s="116">
        <f>SUM(BF11,+CH11)</f>
        <v>3847416</v>
      </c>
    </row>
    <row r="12" spans="1:114" ht="13.5" customHeight="1" x14ac:dyDescent="0.2">
      <c r="A12" s="114" t="s">
        <v>25</v>
      </c>
      <c r="B12" s="115" t="s">
        <v>332</v>
      </c>
      <c r="C12" s="114" t="s">
        <v>333</v>
      </c>
      <c r="D12" s="116">
        <f>SUM(E12,+L12)</f>
        <v>918774</v>
      </c>
      <c r="E12" s="116">
        <f>SUM(F12:I12,K12)</f>
        <v>65995</v>
      </c>
      <c r="F12" s="116">
        <v>0</v>
      </c>
      <c r="G12" s="116">
        <v>0</v>
      </c>
      <c r="H12" s="116">
        <v>0</v>
      </c>
      <c r="I12" s="116">
        <v>16928</v>
      </c>
      <c r="J12" s="117" t="s">
        <v>472</v>
      </c>
      <c r="K12" s="116">
        <v>49067</v>
      </c>
      <c r="L12" s="116">
        <v>852779</v>
      </c>
      <c r="M12" s="116">
        <f>SUM(N12,+U12)</f>
        <v>231046</v>
      </c>
      <c r="N12" s="116">
        <f>SUM(O12:R12,T12)</f>
        <v>27438</v>
      </c>
      <c r="O12" s="116">
        <v>0</v>
      </c>
      <c r="P12" s="116">
        <v>0</v>
      </c>
      <c r="Q12" s="116">
        <v>0</v>
      </c>
      <c r="R12" s="116">
        <v>27438</v>
      </c>
      <c r="S12" s="117" t="s">
        <v>472</v>
      </c>
      <c r="T12" s="116">
        <v>0</v>
      </c>
      <c r="U12" s="116">
        <v>203608</v>
      </c>
      <c r="V12" s="116">
        <f>+SUM(D12,M12)</f>
        <v>1149820</v>
      </c>
      <c r="W12" s="116">
        <f>+SUM(E12,N12)</f>
        <v>93433</v>
      </c>
      <c r="X12" s="116">
        <f>+SUM(F12,O12)</f>
        <v>0</v>
      </c>
      <c r="Y12" s="116">
        <f>+SUM(G12,P12)</f>
        <v>0</v>
      </c>
      <c r="Z12" s="116">
        <f>+SUM(H12,Q12)</f>
        <v>0</v>
      </c>
      <c r="AA12" s="116">
        <f>+SUM(I12,R12)</f>
        <v>44366</v>
      </c>
      <c r="AB12" s="117" t="str">
        <f>IF(+SUM(J12,S12)=0,"-",+SUM(J12,S12))</f>
        <v>-</v>
      </c>
      <c r="AC12" s="116">
        <f>+SUM(K12,T12)</f>
        <v>49067</v>
      </c>
      <c r="AD12" s="116">
        <f>+SUM(L12,U12)</f>
        <v>1056387</v>
      </c>
      <c r="AE12" s="116">
        <f>SUM(AF12,+AK12)</f>
        <v>0</v>
      </c>
      <c r="AF12" s="116">
        <f>SUM(AG12:AJ12)</f>
        <v>0</v>
      </c>
      <c r="AG12" s="116"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2932</v>
      </c>
      <c r="AM12" s="116">
        <f>SUM(AN12,AS12,AW12,AX12,BD12)</f>
        <v>582379</v>
      </c>
      <c r="AN12" s="116">
        <f>SUM(AO12:AR12)</f>
        <v>165086</v>
      </c>
      <c r="AO12" s="116">
        <v>52575</v>
      </c>
      <c r="AP12" s="116">
        <v>112511</v>
      </c>
      <c r="AQ12" s="116">
        <v>0</v>
      </c>
      <c r="AR12" s="116">
        <v>0</v>
      </c>
      <c r="AS12" s="116">
        <f>SUM(AT12:AV12)</f>
        <v>0</v>
      </c>
      <c r="AT12" s="116">
        <v>0</v>
      </c>
      <c r="AU12" s="116">
        <v>0</v>
      </c>
      <c r="AV12" s="116">
        <v>0</v>
      </c>
      <c r="AW12" s="116">
        <v>0</v>
      </c>
      <c r="AX12" s="116">
        <f>SUM(AY12:BB12)</f>
        <v>417293</v>
      </c>
      <c r="AY12" s="116">
        <v>386356</v>
      </c>
      <c r="AZ12" s="116">
        <v>30937</v>
      </c>
      <c r="BA12" s="116">
        <v>0</v>
      </c>
      <c r="BB12" s="116">
        <v>0</v>
      </c>
      <c r="BC12" s="116">
        <v>292691</v>
      </c>
      <c r="BD12" s="116">
        <v>0</v>
      </c>
      <c r="BE12" s="116">
        <v>40772</v>
      </c>
      <c r="BF12" s="116">
        <f>SUM(AE12,+AM12,+BE12)</f>
        <v>623151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6">
        <v>0</v>
      </c>
      <c r="BO12" s="116">
        <f>SUM(BP12,BU12,BY12,BZ12,CF12)</f>
        <v>229843</v>
      </c>
      <c r="BP12" s="116">
        <f>SUM(BQ12:BT12)</f>
        <v>62349</v>
      </c>
      <c r="BQ12" s="116">
        <v>20449</v>
      </c>
      <c r="BR12" s="116">
        <v>0</v>
      </c>
      <c r="BS12" s="116">
        <v>41900</v>
      </c>
      <c r="BT12" s="116">
        <v>0</v>
      </c>
      <c r="BU12" s="116">
        <f>SUM(BV12:BX12)</f>
        <v>116124</v>
      </c>
      <c r="BV12" s="116">
        <v>0</v>
      </c>
      <c r="BW12" s="116">
        <v>116124</v>
      </c>
      <c r="BX12" s="116">
        <v>0</v>
      </c>
      <c r="BY12" s="116">
        <v>0</v>
      </c>
      <c r="BZ12" s="116">
        <f>SUM(CA12:CD12)</f>
        <v>51370</v>
      </c>
      <c r="CA12" s="116">
        <v>37187</v>
      </c>
      <c r="CB12" s="116">
        <v>14183</v>
      </c>
      <c r="CC12" s="116">
        <v>0</v>
      </c>
      <c r="CD12" s="116">
        <v>0</v>
      </c>
      <c r="CE12" s="116">
        <v>0</v>
      </c>
      <c r="CF12" s="116">
        <v>0</v>
      </c>
      <c r="CG12" s="116">
        <v>1203</v>
      </c>
      <c r="CH12" s="116">
        <f>SUM(BG12,+BO12,+CG12)</f>
        <v>231046</v>
      </c>
      <c r="CI12" s="116">
        <f>SUM(AE12,+BG12)</f>
        <v>0</v>
      </c>
      <c r="CJ12" s="116">
        <f>SUM(AF12,+BH12)</f>
        <v>0</v>
      </c>
      <c r="CK12" s="116">
        <f>SUM(AG12,+BI12)</f>
        <v>0</v>
      </c>
      <c r="CL12" s="116">
        <f>SUM(AH12,+BJ12)</f>
        <v>0</v>
      </c>
      <c r="CM12" s="116">
        <f>SUM(AI12,+BK12)</f>
        <v>0</v>
      </c>
      <c r="CN12" s="116">
        <f>SUM(AJ12,+BL12)</f>
        <v>0</v>
      </c>
      <c r="CO12" s="116">
        <f>SUM(AK12,+BM12)</f>
        <v>0</v>
      </c>
      <c r="CP12" s="116">
        <f>SUM(AL12,+BN12)</f>
        <v>2932</v>
      </c>
      <c r="CQ12" s="116">
        <f>SUM(AM12,+BO12)</f>
        <v>812222</v>
      </c>
      <c r="CR12" s="116">
        <f>SUM(AN12,+BP12)</f>
        <v>227435</v>
      </c>
      <c r="CS12" s="116">
        <f>SUM(AO12,+BQ12)</f>
        <v>73024</v>
      </c>
      <c r="CT12" s="116">
        <f>SUM(AP12,+BR12)</f>
        <v>112511</v>
      </c>
      <c r="CU12" s="116">
        <f>SUM(AQ12,+BS12)</f>
        <v>41900</v>
      </c>
      <c r="CV12" s="116">
        <f>SUM(AR12,+BT12)</f>
        <v>0</v>
      </c>
      <c r="CW12" s="116">
        <f>SUM(AS12,+BU12)</f>
        <v>116124</v>
      </c>
      <c r="CX12" s="116">
        <f>SUM(AT12,+BV12)</f>
        <v>0</v>
      </c>
      <c r="CY12" s="116">
        <f>SUM(AU12,+BW12)</f>
        <v>116124</v>
      </c>
      <c r="CZ12" s="116">
        <f>SUM(AV12,+BX12)</f>
        <v>0</v>
      </c>
      <c r="DA12" s="116">
        <f>SUM(AW12,+BY12)</f>
        <v>0</v>
      </c>
      <c r="DB12" s="116">
        <f>SUM(AX12,+BZ12)</f>
        <v>468663</v>
      </c>
      <c r="DC12" s="116">
        <f>SUM(AY12,+CA12)</f>
        <v>423543</v>
      </c>
      <c r="DD12" s="116">
        <f>SUM(AZ12,+CB12)</f>
        <v>45120</v>
      </c>
      <c r="DE12" s="116">
        <f>SUM(BA12,+CC12)</f>
        <v>0</v>
      </c>
      <c r="DF12" s="116">
        <f>SUM(BB12,+CD12)</f>
        <v>0</v>
      </c>
      <c r="DG12" s="116">
        <f>SUM(BC12,+CE12)</f>
        <v>292691</v>
      </c>
      <c r="DH12" s="116">
        <f>SUM(BD12,+CF12)</f>
        <v>0</v>
      </c>
      <c r="DI12" s="116">
        <f>SUM(BE12,+CG12)</f>
        <v>41975</v>
      </c>
      <c r="DJ12" s="116">
        <f>SUM(BF12,+CH12)</f>
        <v>854197</v>
      </c>
    </row>
    <row r="13" spans="1:114" ht="13.5" customHeight="1" x14ac:dyDescent="0.2">
      <c r="A13" s="114" t="s">
        <v>25</v>
      </c>
      <c r="B13" s="115" t="s">
        <v>336</v>
      </c>
      <c r="C13" s="114" t="s">
        <v>337</v>
      </c>
      <c r="D13" s="116">
        <f>SUM(E13,+L13)</f>
        <v>1231981</v>
      </c>
      <c r="E13" s="116">
        <f>SUM(F13:I13,K13)</f>
        <v>417257</v>
      </c>
      <c r="F13" s="116">
        <v>12173</v>
      </c>
      <c r="G13" s="116">
        <v>0</v>
      </c>
      <c r="H13" s="116">
        <v>0</v>
      </c>
      <c r="I13" s="116">
        <v>222585</v>
      </c>
      <c r="J13" s="117" t="s">
        <v>472</v>
      </c>
      <c r="K13" s="116">
        <v>182499</v>
      </c>
      <c r="L13" s="116">
        <v>814724</v>
      </c>
      <c r="M13" s="116">
        <f>SUM(N13,+U13)</f>
        <v>121211</v>
      </c>
      <c r="N13" s="116">
        <f>SUM(O13:R13,T13)</f>
        <v>7908</v>
      </c>
      <c r="O13" s="116">
        <v>0</v>
      </c>
      <c r="P13" s="116">
        <v>0</v>
      </c>
      <c r="Q13" s="116">
        <v>0</v>
      </c>
      <c r="R13" s="116">
        <v>7908</v>
      </c>
      <c r="S13" s="117" t="s">
        <v>472</v>
      </c>
      <c r="T13" s="116">
        <v>0</v>
      </c>
      <c r="U13" s="116">
        <v>113303</v>
      </c>
      <c r="V13" s="116">
        <f>+SUM(D13,M13)</f>
        <v>1353192</v>
      </c>
      <c r="W13" s="116">
        <f>+SUM(E13,N13)</f>
        <v>425165</v>
      </c>
      <c r="X13" s="116">
        <f>+SUM(F13,O13)</f>
        <v>12173</v>
      </c>
      <c r="Y13" s="116">
        <f>+SUM(G13,P13)</f>
        <v>0</v>
      </c>
      <c r="Z13" s="116">
        <f>+SUM(H13,Q13)</f>
        <v>0</v>
      </c>
      <c r="AA13" s="116">
        <f>+SUM(I13,R13)</f>
        <v>230493</v>
      </c>
      <c r="AB13" s="117" t="str">
        <f>IF(+SUM(J13,S13)=0,"-",+SUM(J13,S13))</f>
        <v>-</v>
      </c>
      <c r="AC13" s="116">
        <f>+SUM(K13,T13)</f>
        <v>182499</v>
      </c>
      <c r="AD13" s="116">
        <f>+SUM(L13,U13)</f>
        <v>928027</v>
      </c>
      <c r="AE13" s="116">
        <f>SUM(AF13,+AK13)</f>
        <v>64295</v>
      </c>
      <c r="AF13" s="116">
        <f>SUM(AG13:AJ13)</f>
        <v>64295</v>
      </c>
      <c r="AG13" s="116">
        <v>187</v>
      </c>
      <c r="AH13" s="116">
        <v>0</v>
      </c>
      <c r="AI13" s="116">
        <v>43978</v>
      </c>
      <c r="AJ13" s="116">
        <v>20130</v>
      </c>
      <c r="AK13" s="116">
        <v>0</v>
      </c>
      <c r="AL13" s="116">
        <v>0</v>
      </c>
      <c r="AM13" s="116">
        <f>SUM(AN13,AS13,AW13,AX13,BD13)</f>
        <v>906451</v>
      </c>
      <c r="AN13" s="116">
        <f>SUM(AO13:AR13)</f>
        <v>104243</v>
      </c>
      <c r="AO13" s="116">
        <v>31828</v>
      </c>
      <c r="AP13" s="116">
        <v>72415</v>
      </c>
      <c r="AQ13" s="116">
        <v>0</v>
      </c>
      <c r="AR13" s="116">
        <v>0</v>
      </c>
      <c r="AS13" s="116">
        <f>SUM(AT13:AV13)</f>
        <v>163812</v>
      </c>
      <c r="AT13" s="116">
        <v>123890</v>
      </c>
      <c r="AU13" s="116">
        <v>39922</v>
      </c>
      <c r="AV13" s="116">
        <v>0</v>
      </c>
      <c r="AW13" s="116">
        <v>9146</v>
      </c>
      <c r="AX13" s="116">
        <f>SUM(AY13:BB13)</f>
        <v>629250</v>
      </c>
      <c r="AY13" s="116">
        <v>377561</v>
      </c>
      <c r="AZ13" s="116">
        <v>248886</v>
      </c>
      <c r="BA13" s="116">
        <v>0</v>
      </c>
      <c r="BB13" s="116">
        <v>2803</v>
      </c>
      <c r="BC13" s="116">
        <v>182381</v>
      </c>
      <c r="BD13" s="116">
        <v>0</v>
      </c>
      <c r="BE13" s="116">
        <v>78854</v>
      </c>
      <c r="BF13" s="116">
        <f>SUM(AE13,+AM13,+BE13)</f>
        <v>1049600</v>
      </c>
      <c r="BG13" s="116">
        <f>SUM(BH13,+BM13)</f>
        <v>0</v>
      </c>
      <c r="BH13" s="116">
        <f>SUM(BI13:BL13)</f>
        <v>0</v>
      </c>
      <c r="BI13" s="116">
        <v>0</v>
      </c>
      <c r="BJ13" s="116">
        <v>0</v>
      </c>
      <c r="BK13" s="116">
        <v>0</v>
      </c>
      <c r="BL13" s="116">
        <v>0</v>
      </c>
      <c r="BM13" s="116">
        <v>0</v>
      </c>
      <c r="BN13" s="116">
        <v>0</v>
      </c>
      <c r="BO13" s="116">
        <f>SUM(BP13,BU13,BY13,BZ13,CF13)</f>
        <v>34453</v>
      </c>
      <c r="BP13" s="116">
        <f>SUM(BQ13:BT13)</f>
        <v>4366</v>
      </c>
      <c r="BQ13" s="116">
        <v>4366</v>
      </c>
      <c r="BR13" s="116">
        <v>0</v>
      </c>
      <c r="BS13" s="116">
        <v>0</v>
      </c>
      <c r="BT13" s="116">
        <v>0</v>
      </c>
      <c r="BU13" s="116">
        <f>SUM(BV13:BX13)</f>
        <v>23966</v>
      </c>
      <c r="BV13" s="116">
        <v>23966</v>
      </c>
      <c r="BW13" s="116">
        <v>0</v>
      </c>
      <c r="BX13" s="116">
        <v>0</v>
      </c>
      <c r="BY13" s="116">
        <v>0</v>
      </c>
      <c r="BZ13" s="116">
        <f>SUM(CA13:CD13)</f>
        <v>6121</v>
      </c>
      <c r="CA13" s="116">
        <v>0</v>
      </c>
      <c r="CB13" s="116">
        <v>0</v>
      </c>
      <c r="CC13" s="116">
        <v>0</v>
      </c>
      <c r="CD13" s="116">
        <v>6121</v>
      </c>
      <c r="CE13" s="116">
        <v>85684</v>
      </c>
      <c r="CF13" s="116">
        <v>0</v>
      </c>
      <c r="CG13" s="116">
        <v>1074</v>
      </c>
      <c r="CH13" s="116">
        <f>SUM(BG13,+BO13,+CG13)</f>
        <v>35527</v>
      </c>
      <c r="CI13" s="116">
        <f>SUM(AE13,+BG13)</f>
        <v>64295</v>
      </c>
      <c r="CJ13" s="116">
        <f>SUM(AF13,+BH13)</f>
        <v>64295</v>
      </c>
      <c r="CK13" s="116">
        <f>SUM(AG13,+BI13)</f>
        <v>187</v>
      </c>
      <c r="CL13" s="116">
        <f>SUM(AH13,+BJ13)</f>
        <v>0</v>
      </c>
      <c r="CM13" s="116">
        <f>SUM(AI13,+BK13)</f>
        <v>43978</v>
      </c>
      <c r="CN13" s="116">
        <f>SUM(AJ13,+BL13)</f>
        <v>20130</v>
      </c>
      <c r="CO13" s="116">
        <f>SUM(AK13,+BM13)</f>
        <v>0</v>
      </c>
      <c r="CP13" s="116">
        <f>SUM(AL13,+BN13)</f>
        <v>0</v>
      </c>
      <c r="CQ13" s="116">
        <f>SUM(AM13,+BO13)</f>
        <v>940904</v>
      </c>
      <c r="CR13" s="116">
        <f>SUM(AN13,+BP13)</f>
        <v>108609</v>
      </c>
      <c r="CS13" s="116">
        <f>SUM(AO13,+BQ13)</f>
        <v>36194</v>
      </c>
      <c r="CT13" s="116">
        <f>SUM(AP13,+BR13)</f>
        <v>72415</v>
      </c>
      <c r="CU13" s="116">
        <f>SUM(AQ13,+BS13)</f>
        <v>0</v>
      </c>
      <c r="CV13" s="116">
        <f>SUM(AR13,+BT13)</f>
        <v>0</v>
      </c>
      <c r="CW13" s="116">
        <f>SUM(AS13,+BU13)</f>
        <v>187778</v>
      </c>
      <c r="CX13" s="116">
        <f>SUM(AT13,+BV13)</f>
        <v>147856</v>
      </c>
      <c r="CY13" s="116">
        <f>SUM(AU13,+BW13)</f>
        <v>39922</v>
      </c>
      <c r="CZ13" s="116">
        <f>SUM(AV13,+BX13)</f>
        <v>0</v>
      </c>
      <c r="DA13" s="116">
        <f>SUM(AW13,+BY13)</f>
        <v>9146</v>
      </c>
      <c r="DB13" s="116">
        <f>SUM(AX13,+BZ13)</f>
        <v>635371</v>
      </c>
      <c r="DC13" s="116">
        <f>SUM(AY13,+CA13)</f>
        <v>377561</v>
      </c>
      <c r="DD13" s="116">
        <f>SUM(AZ13,+CB13)</f>
        <v>248886</v>
      </c>
      <c r="DE13" s="116">
        <f>SUM(BA13,+CC13)</f>
        <v>0</v>
      </c>
      <c r="DF13" s="116">
        <f>SUM(BB13,+CD13)</f>
        <v>8924</v>
      </c>
      <c r="DG13" s="116">
        <f>SUM(BC13,+CE13)</f>
        <v>268065</v>
      </c>
      <c r="DH13" s="116">
        <f>SUM(BD13,+CF13)</f>
        <v>0</v>
      </c>
      <c r="DI13" s="116">
        <f>SUM(BE13,+CG13)</f>
        <v>79928</v>
      </c>
      <c r="DJ13" s="116">
        <f>SUM(BF13,+CH13)</f>
        <v>1085127</v>
      </c>
    </row>
    <row r="14" spans="1:114" ht="13.5" customHeight="1" x14ac:dyDescent="0.2">
      <c r="A14" s="114" t="s">
        <v>25</v>
      </c>
      <c r="B14" s="115" t="s">
        <v>342</v>
      </c>
      <c r="C14" s="114" t="s">
        <v>343</v>
      </c>
      <c r="D14" s="116">
        <f>SUM(E14,+L14)</f>
        <v>4793920</v>
      </c>
      <c r="E14" s="116">
        <f>SUM(F14:I14,K14)</f>
        <v>908471</v>
      </c>
      <c r="F14" s="116">
        <v>19500</v>
      </c>
      <c r="G14" s="116">
        <v>0</v>
      </c>
      <c r="H14" s="116">
        <v>479400</v>
      </c>
      <c r="I14" s="116">
        <v>404016</v>
      </c>
      <c r="J14" s="117" t="s">
        <v>472</v>
      </c>
      <c r="K14" s="116">
        <v>5555</v>
      </c>
      <c r="L14" s="116">
        <v>3885449</v>
      </c>
      <c r="M14" s="116">
        <f>SUM(N14,+U14)</f>
        <v>368821</v>
      </c>
      <c r="N14" s="116">
        <f>SUM(O14:R14,T14)</f>
        <v>16723</v>
      </c>
      <c r="O14" s="116">
        <v>0</v>
      </c>
      <c r="P14" s="116">
        <v>0</v>
      </c>
      <c r="Q14" s="116">
        <v>0</v>
      </c>
      <c r="R14" s="116">
        <v>16723</v>
      </c>
      <c r="S14" s="117" t="s">
        <v>472</v>
      </c>
      <c r="T14" s="116">
        <v>0</v>
      </c>
      <c r="U14" s="116">
        <v>352098</v>
      </c>
      <c r="V14" s="116">
        <f>+SUM(D14,M14)</f>
        <v>5162741</v>
      </c>
      <c r="W14" s="116">
        <f>+SUM(E14,N14)</f>
        <v>925194</v>
      </c>
      <c r="X14" s="116">
        <f>+SUM(F14,O14)</f>
        <v>19500</v>
      </c>
      <c r="Y14" s="116">
        <f>+SUM(G14,P14)</f>
        <v>0</v>
      </c>
      <c r="Z14" s="116">
        <f>+SUM(H14,Q14)</f>
        <v>479400</v>
      </c>
      <c r="AA14" s="116">
        <f>+SUM(I14,R14)</f>
        <v>420739</v>
      </c>
      <c r="AB14" s="117" t="str">
        <f>IF(+SUM(J14,S14)=0,"-",+SUM(J14,S14))</f>
        <v>-</v>
      </c>
      <c r="AC14" s="116">
        <f>+SUM(K14,T14)</f>
        <v>5555</v>
      </c>
      <c r="AD14" s="116">
        <f>+SUM(L14,U14)</f>
        <v>4237547</v>
      </c>
      <c r="AE14" s="116">
        <f>SUM(AF14,+AK14)</f>
        <v>374586</v>
      </c>
      <c r="AF14" s="116">
        <f>SUM(AG14:AJ14)</f>
        <v>374586</v>
      </c>
      <c r="AG14" s="116">
        <v>0</v>
      </c>
      <c r="AH14" s="116">
        <v>373733</v>
      </c>
      <c r="AI14" s="116">
        <v>0</v>
      </c>
      <c r="AJ14" s="116">
        <v>853</v>
      </c>
      <c r="AK14" s="116">
        <v>0</v>
      </c>
      <c r="AL14" s="116">
        <v>0</v>
      </c>
      <c r="AM14" s="116">
        <f>SUM(AN14,AS14,AW14,AX14,BD14)</f>
        <v>4346303</v>
      </c>
      <c r="AN14" s="116">
        <f>SUM(AO14:AR14)</f>
        <v>1218532</v>
      </c>
      <c r="AO14" s="116">
        <v>294358</v>
      </c>
      <c r="AP14" s="116">
        <v>611201</v>
      </c>
      <c r="AQ14" s="116">
        <v>288265</v>
      </c>
      <c r="AR14" s="116">
        <v>24708</v>
      </c>
      <c r="AS14" s="116">
        <f>SUM(AT14:AV14)</f>
        <v>1186124</v>
      </c>
      <c r="AT14" s="116">
        <v>48452</v>
      </c>
      <c r="AU14" s="116">
        <v>1054785</v>
      </c>
      <c r="AV14" s="116">
        <v>82887</v>
      </c>
      <c r="AW14" s="116">
        <v>38335</v>
      </c>
      <c r="AX14" s="116">
        <f>SUM(AY14:BB14)</f>
        <v>1903312</v>
      </c>
      <c r="AY14" s="116">
        <v>792237</v>
      </c>
      <c r="AZ14" s="116">
        <v>1100420</v>
      </c>
      <c r="BA14" s="116">
        <v>10655</v>
      </c>
      <c r="BB14" s="116">
        <v>0</v>
      </c>
      <c r="BC14" s="116">
        <v>0</v>
      </c>
      <c r="BD14" s="116">
        <v>0</v>
      </c>
      <c r="BE14" s="116">
        <v>73031</v>
      </c>
      <c r="BF14" s="116">
        <f>SUM(AE14,+AM14,+BE14)</f>
        <v>4793920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6">
        <v>0</v>
      </c>
      <c r="BO14" s="116">
        <f>SUM(BP14,BU14,BY14,BZ14,CF14)</f>
        <v>362699</v>
      </c>
      <c r="BP14" s="116">
        <f>SUM(BQ14:BT14)</f>
        <v>85206</v>
      </c>
      <c r="BQ14" s="116">
        <v>50134</v>
      </c>
      <c r="BR14" s="116">
        <v>29465</v>
      </c>
      <c r="BS14" s="116">
        <v>5607</v>
      </c>
      <c r="BT14" s="116">
        <v>0</v>
      </c>
      <c r="BU14" s="116">
        <f>SUM(BV14:BX14)</f>
        <v>154137</v>
      </c>
      <c r="BV14" s="116">
        <v>1563</v>
      </c>
      <c r="BW14" s="116">
        <v>152574</v>
      </c>
      <c r="BX14" s="116">
        <v>0</v>
      </c>
      <c r="BY14" s="116">
        <v>0</v>
      </c>
      <c r="BZ14" s="116">
        <f>SUM(CA14:CD14)</f>
        <v>123356</v>
      </c>
      <c r="CA14" s="116">
        <v>46288</v>
      </c>
      <c r="CB14" s="116">
        <v>77068</v>
      </c>
      <c r="CC14" s="116">
        <v>0</v>
      </c>
      <c r="CD14" s="116">
        <v>0</v>
      </c>
      <c r="CE14" s="116">
        <v>0</v>
      </c>
      <c r="CF14" s="116">
        <v>0</v>
      </c>
      <c r="CG14" s="116">
        <v>6122</v>
      </c>
      <c r="CH14" s="116">
        <f>SUM(BG14,+BO14,+CG14)</f>
        <v>368821</v>
      </c>
      <c r="CI14" s="116">
        <f>SUM(AE14,+BG14)</f>
        <v>374586</v>
      </c>
      <c r="CJ14" s="116">
        <f>SUM(AF14,+BH14)</f>
        <v>374586</v>
      </c>
      <c r="CK14" s="116">
        <f>SUM(AG14,+BI14)</f>
        <v>0</v>
      </c>
      <c r="CL14" s="116">
        <f>SUM(AH14,+BJ14)</f>
        <v>373733</v>
      </c>
      <c r="CM14" s="116">
        <f>SUM(AI14,+BK14)</f>
        <v>0</v>
      </c>
      <c r="CN14" s="116">
        <f>SUM(AJ14,+BL14)</f>
        <v>853</v>
      </c>
      <c r="CO14" s="116">
        <f>SUM(AK14,+BM14)</f>
        <v>0</v>
      </c>
      <c r="CP14" s="116">
        <f>SUM(AL14,+BN14)</f>
        <v>0</v>
      </c>
      <c r="CQ14" s="116">
        <f>SUM(AM14,+BO14)</f>
        <v>4709002</v>
      </c>
      <c r="CR14" s="116">
        <f>SUM(AN14,+BP14)</f>
        <v>1303738</v>
      </c>
      <c r="CS14" s="116">
        <f>SUM(AO14,+BQ14)</f>
        <v>344492</v>
      </c>
      <c r="CT14" s="116">
        <f>SUM(AP14,+BR14)</f>
        <v>640666</v>
      </c>
      <c r="CU14" s="116">
        <f>SUM(AQ14,+BS14)</f>
        <v>293872</v>
      </c>
      <c r="CV14" s="116">
        <f>SUM(AR14,+BT14)</f>
        <v>24708</v>
      </c>
      <c r="CW14" s="116">
        <f>SUM(AS14,+BU14)</f>
        <v>1340261</v>
      </c>
      <c r="CX14" s="116">
        <f>SUM(AT14,+BV14)</f>
        <v>50015</v>
      </c>
      <c r="CY14" s="116">
        <f>SUM(AU14,+BW14)</f>
        <v>1207359</v>
      </c>
      <c r="CZ14" s="116">
        <f>SUM(AV14,+BX14)</f>
        <v>82887</v>
      </c>
      <c r="DA14" s="116">
        <f>SUM(AW14,+BY14)</f>
        <v>38335</v>
      </c>
      <c r="DB14" s="116">
        <f>SUM(AX14,+BZ14)</f>
        <v>2026668</v>
      </c>
      <c r="DC14" s="116">
        <f>SUM(AY14,+CA14)</f>
        <v>838525</v>
      </c>
      <c r="DD14" s="116">
        <f>SUM(AZ14,+CB14)</f>
        <v>1177488</v>
      </c>
      <c r="DE14" s="116">
        <f>SUM(BA14,+CC14)</f>
        <v>10655</v>
      </c>
      <c r="DF14" s="116">
        <f>SUM(BB14,+CD14)</f>
        <v>0</v>
      </c>
      <c r="DG14" s="116">
        <f>SUM(BC14,+CE14)</f>
        <v>0</v>
      </c>
      <c r="DH14" s="116">
        <f>SUM(BD14,+CF14)</f>
        <v>0</v>
      </c>
      <c r="DI14" s="116">
        <f>SUM(BE14,+CG14)</f>
        <v>79153</v>
      </c>
      <c r="DJ14" s="116">
        <f>SUM(BF14,+CH14)</f>
        <v>5162741</v>
      </c>
    </row>
    <row r="15" spans="1:114" ht="13.5" customHeight="1" x14ac:dyDescent="0.2">
      <c r="A15" s="114" t="s">
        <v>25</v>
      </c>
      <c r="B15" s="115" t="s">
        <v>344</v>
      </c>
      <c r="C15" s="114" t="s">
        <v>345</v>
      </c>
      <c r="D15" s="116">
        <f>SUM(E15,+L15)</f>
        <v>3468204</v>
      </c>
      <c r="E15" s="116">
        <f>SUM(F15:I15,K15)</f>
        <v>1016576</v>
      </c>
      <c r="F15" s="116">
        <v>0</v>
      </c>
      <c r="G15" s="116">
        <v>0</v>
      </c>
      <c r="H15" s="116">
        <v>532900</v>
      </c>
      <c r="I15" s="116">
        <v>207426</v>
      </c>
      <c r="J15" s="117" t="s">
        <v>472</v>
      </c>
      <c r="K15" s="116">
        <v>276250</v>
      </c>
      <c r="L15" s="116">
        <v>2451628</v>
      </c>
      <c r="M15" s="116">
        <f>SUM(N15,+U15)</f>
        <v>189369</v>
      </c>
      <c r="N15" s="116">
        <f>SUM(O15:R15,T15)</f>
        <v>0</v>
      </c>
      <c r="O15" s="116">
        <v>0</v>
      </c>
      <c r="P15" s="116">
        <v>0</v>
      </c>
      <c r="Q15" s="116">
        <v>0</v>
      </c>
      <c r="R15" s="116">
        <v>0</v>
      </c>
      <c r="S15" s="117" t="s">
        <v>472</v>
      </c>
      <c r="T15" s="116">
        <v>0</v>
      </c>
      <c r="U15" s="116">
        <v>189369</v>
      </c>
      <c r="V15" s="116">
        <f>+SUM(D15,M15)</f>
        <v>3657573</v>
      </c>
      <c r="W15" s="116">
        <f>+SUM(E15,N15)</f>
        <v>1016576</v>
      </c>
      <c r="X15" s="116">
        <f>+SUM(F15,O15)</f>
        <v>0</v>
      </c>
      <c r="Y15" s="116">
        <f>+SUM(G15,P15)</f>
        <v>0</v>
      </c>
      <c r="Z15" s="116">
        <f>+SUM(H15,Q15)</f>
        <v>532900</v>
      </c>
      <c r="AA15" s="116">
        <f>+SUM(I15,R15)</f>
        <v>207426</v>
      </c>
      <c r="AB15" s="117" t="str">
        <f>IF(+SUM(J15,S15)=0,"-",+SUM(J15,S15))</f>
        <v>-</v>
      </c>
      <c r="AC15" s="116">
        <f>+SUM(K15,T15)</f>
        <v>276250</v>
      </c>
      <c r="AD15" s="116">
        <f>+SUM(L15,U15)</f>
        <v>2640997</v>
      </c>
      <c r="AE15" s="116">
        <f>SUM(AF15,+AK15)</f>
        <v>990287</v>
      </c>
      <c r="AF15" s="116">
        <f>SUM(AG15:AJ15)</f>
        <v>990287</v>
      </c>
      <c r="AG15" s="116">
        <v>0</v>
      </c>
      <c r="AH15" s="116">
        <v>955637</v>
      </c>
      <c r="AI15" s="116">
        <v>34650</v>
      </c>
      <c r="AJ15" s="116">
        <v>0</v>
      </c>
      <c r="AK15" s="116">
        <v>0</v>
      </c>
      <c r="AL15" s="116">
        <v>0</v>
      </c>
      <c r="AM15" s="116">
        <f>SUM(AN15,AS15,AW15,AX15,BD15)</f>
        <v>2455629</v>
      </c>
      <c r="AN15" s="116">
        <f>SUM(AO15:AR15)</f>
        <v>263046</v>
      </c>
      <c r="AO15" s="116">
        <v>120977</v>
      </c>
      <c r="AP15" s="116">
        <v>104131</v>
      </c>
      <c r="AQ15" s="116">
        <v>28201</v>
      </c>
      <c r="AR15" s="116">
        <v>9737</v>
      </c>
      <c r="AS15" s="116">
        <f>SUM(AT15:AV15)</f>
        <v>217870</v>
      </c>
      <c r="AT15" s="116">
        <v>9482</v>
      </c>
      <c r="AU15" s="116">
        <v>159832</v>
      </c>
      <c r="AV15" s="116">
        <v>48556</v>
      </c>
      <c r="AW15" s="116">
        <v>1968</v>
      </c>
      <c r="AX15" s="116">
        <f>SUM(AY15:BB15)</f>
        <v>1971590</v>
      </c>
      <c r="AY15" s="116">
        <v>590846</v>
      </c>
      <c r="AZ15" s="116">
        <v>1303502</v>
      </c>
      <c r="BA15" s="116">
        <v>75452</v>
      </c>
      <c r="BB15" s="116">
        <v>1790</v>
      </c>
      <c r="BC15" s="116">
        <v>0</v>
      </c>
      <c r="BD15" s="116">
        <v>1155</v>
      </c>
      <c r="BE15" s="116">
        <v>22288</v>
      </c>
      <c r="BF15" s="116">
        <f>SUM(AE15,+AM15,+BE15)</f>
        <v>3468204</v>
      </c>
      <c r="BG15" s="116">
        <f>SUM(BH15,+BM15)</f>
        <v>1284</v>
      </c>
      <c r="BH15" s="116">
        <f>SUM(BI15:BL15)</f>
        <v>1284</v>
      </c>
      <c r="BI15" s="116">
        <v>0</v>
      </c>
      <c r="BJ15" s="116">
        <v>1284</v>
      </c>
      <c r="BK15" s="116">
        <v>0</v>
      </c>
      <c r="BL15" s="116">
        <v>0</v>
      </c>
      <c r="BM15" s="116">
        <v>0</v>
      </c>
      <c r="BN15" s="116">
        <v>0</v>
      </c>
      <c r="BO15" s="116">
        <f>SUM(BP15,BU15,BY15,BZ15,CF15)</f>
        <v>188085</v>
      </c>
      <c r="BP15" s="116">
        <f>SUM(BQ15:BT15)</f>
        <v>6116</v>
      </c>
      <c r="BQ15" s="116">
        <v>6116</v>
      </c>
      <c r="BR15" s="116">
        <v>0</v>
      </c>
      <c r="BS15" s="116">
        <v>0</v>
      </c>
      <c r="BT15" s="116">
        <v>0</v>
      </c>
      <c r="BU15" s="116">
        <f>SUM(BV15:BX15)</f>
        <v>55263</v>
      </c>
      <c r="BV15" s="116">
        <v>0</v>
      </c>
      <c r="BW15" s="116">
        <v>55263</v>
      </c>
      <c r="BX15" s="116">
        <v>0</v>
      </c>
      <c r="BY15" s="116">
        <v>0</v>
      </c>
      <c r="BZ15" s="116">
        <f>SUM(CA15:CD15)</f>
        <v>126706</v>
      </c>
      <c r="CA15" s="116">
        <v>0</v>
      </c>
      <c r="CB15" s="116">
        <v>126706</v>
      </c>
      <c r="CC15" s="116">
        <v>0</v>
      </c>
      <c r="CD15" s="116">
        <v>0</v>
      </c>
      <c r="CE15" s="116">
        <v>0</v>
      </c>
      <c r="CF15" s="116">
        <v>0</v>
      </c>
      <c r="CG15" s="116">
        <v>0</v>
      </c>
      <c r="CH15" s="116">
        <f>SUM(BG15,+BO15,+CG15)</f>
        <v>189369</v>
      </c>
      <c r="CI15" s="116">
        <f>SUM(AE15,+BG15)</f>
        <v>991571</v>
      </c>
      <c r="CJ15" s="116">
        <f>SUM(AF15,+BH15)</f>
        <v>991571</v>
      </c>
      <c r="CK15" s="116">
        <f>SUM(AG15,+BI15)</f>
        <v>0</v>
      </c>
      <c r="CL15" s="116">
        <f>SUM(AH15,+BJ15)</f>
        <v>956921</v>
      </c>
      <c r="CM15" s="116">
        <f>SUM(AI15,+BK15)</f>
        <v>34650</v>
      </c>
      <c r="CN15" s="116">
        <f>SUM(AJ15,+BL15)</f>
        <v>0</v>
      </c>
      <c r="CO15" s="116">
        <f>SUM(AK15,+BM15)</f>
        <v>0</v>
      </c>
      <c r="CP15" s="116">
        <f>SUM(AL15,+BN15)</f>
        <v>0</v>
      </c>
      <c r="CQ15" s="116">
        <f>SUM(AM15,+BO15)</f>
        <v>2643714</v>
      </c>
      <c r="CR15" s="116">
        <f>SUM(AN15,+BP15)</f>
        <v>269162</v>
      </c>
      <c r="CS15" s="116">
        <f>SUM(AO15,+BQ15)</f>
        <v>127093</v>
      </c>
      <c r="CT15" s="116">
        <f>SUM(AP15,+BR15)</f>
        <v>104131</v>
      </c>
      <c r="CU15" s="116">
        <f>SUM(AQ15,+BS15)</f>
        <v>28201</v>
      </c>
      <c r="CV15" s="116">
        <f>SUM(AR15,+BT15)</f>
        <v>9737</v>
      </c>
      <c r="CW15" s="116">
        <f>SUM(AS15,+BU15)</f>
        <v>273133</v>
      </c>
      <c r="CX15" s="116">
        <f>SUM(AT15,+BV15)</f>
        <v>9482</v>
      </c>
      <c r="CY15" s="116">
        <f>SUM(AU15,+BW15)</f>
        <v>215095</v>
      </c>
      <c r="CZ15" s="116">
        <f>SUM(AV15,+BX15)</f>
        <v>48556</v>
      </c>
      <c r="DA15" s="116">
        <f>SUM(AW15,+BY15)</f>
        <v>1968</v>
      </c>
      <c r="DB15" s="116">
        <f>SUM(AX15,+BZ15)</f>
        <v>2098296</v>
      </c>
      <c r="DC15" s="116">
        <f>SUM(AY15,+CA15)</f>
        <v>590846</v>
      </c>
      <c r="DD15" s="116">
        <f>SUM(AZ15,+CB15)</f>
        <v>1430208</v>
      </c>
      <c r="DE15" s="116">
        <f>SUM(BA15,+CC15)</f>
        <v>75452</v>
      </c>
      <c r="DF15" s="116">
        <f>SUM(BB15,+CD15)</f>
        <v>1790</v>
      </c>
      <c r="DG15" s="116">
        <f>SUM(BC15,+CE15)</f>
        <v>0</v>
      </c>
      <c r="DH15" s="116">
        <f>SUM(BD15,+CF15)</f>
        <v>1155</v>
      </c>
      <c r="DI15" s="116">
        <f>SUM(BE15,+CG15)</f>
        <v>22288</v>
      </c>
      <c r="DJ15" s="116">
        <f>SUM(BF15,+CH15)</f>
        <v>3657573</v>
      </c>
    </row>
    <row r="16" spans="1:114" ht="13.5" customHeight="1" x14ac:dyDescent="0.2">
      <c r="A16" s="114" t="s">
        <v>25</v>
      </c>
      <c r="B16" s="115" t="s">
        <v>346</v>
      </c>
      <c r="C16" s="114" t="s">
        <v>347</v>
      </c>
      <c r="D16" s="116">
        <f>SUM(E16,+L16)</f>
        <v>607954</v>
      </c>
      <c r="E16" s="116">
        <f>SUM(F16:I16,K16)</f>
        <v>68733</v>
      </c>
      <c r="F16" s="116">
        <v>0</v>
      </c>
      <c r="G16" s="116">
        <v>0</v>
      </c>
      <c r="H16" s="116">
        <v>0</v>
      </c>
      <c r="I16" s="116">
        <v>7960</v>
      </c>
      <c r="J16" s="117" t="s">
        <v>472</v>
      </c>
      <c r="K16" s="116">
        <v>60773</v>
      </c>
      <c r="L16" s="116">
        <v>539221</v>
      </c>
      <c r="M16" s="116">
        <f>SUM(N16,+U16)</f>
        <v>90500</v>
      </c>
      <c r="N16" s="116">
        <f>SUM(O16:R16,T16)</f>
        <v>7595</v>
      </c>
      <c r="O16" s="116">
        <v>170</v>
      </c>
      <c r="P16" s="116">
        <v>102</v>
      </c>
      <c r="Q16" s="116">
        <v>0</v>
      </c>
      <c r="R16" s="116">
        <v>4392</v>
      </c>
      <c r="S16" s="117" t="s">
        <v>472</v>
      </c>
      <c r="T16" s="116">
        <v>2931</v>
      </c>
      <c r="U16" s="116">
        <v>82905</v>
      </c>
      <c r="V16" s="116">
        <f>+SUM(D16,M16)</f>
        <v>698454</v>
      </c>
      <c r="W16" s="116">
        <f>+SUM(E16,N16)</f>
        <v>76328</v>
      </c>
      <c r="X16" s="116">
        <f>+SUM(F16,O16)</f>
        <v>170</v>
      </c>
      <c r="Y16" s="116">
        <f>+SUM(G16,P16)</f>
        <v>102</v>
      </c>
      <c r="Z16" s="116">
        <f>+SUM(H16,Q16)</f>
        <v>0</v>
      </c>
      <c r="AA16" s="116">
        <f>+SUM(I16,R16)</f>
        <v>12352</v>
      </c>
      <c r="AB16" s="117" t="str">
        <f>IF(+SUM(J16,S16)=0,"-",+SUM(J16,S16))</f>
        <v>-</v>
      </c>
      <c r="AC16" s="116">
        <f>+SUM(K16,T16)</f>
        <v>63704</v>
      </c>
      <c r="AD16" s="116">
        <f>+SUM(L16,U16)</f>
        <v>622126</v>
      </c>
      <c r="AE16" s="116">
        <f>SUM(AF16,+AK16)</f>
        <v>119</v>
      </c>
      <c r="AF16" s="116">
        <f>SUM(AG16:AJ16)</f>
        <v>119</v>
      </c>
      <c r="AG16" s="116">
        <v>0</v>
      </c>
      <c r="AH16" s="116">
        <v>0</v>
      </c>
      <c r="AI16" s="116">
        <v>0</v>
      </c>
      <c r="AJ16" s="116">
        <v>119</v>
      </c>
      <c r="AK16" s="116">
        <v>0</v>
      </c>
      <c r="AL16" s="116">
        <v>0</v>
      </c>
      <c r="AM16" s="116">
        <f>SUM(AN16,AS16,AW16,AX16,BD16)</f>
        <v>302031</v>
      </c>
      <c r="AN16" s="116">
        <f>SUM(AO16:AR16)</f>
        <v>53630</v>
      </c>
      <c r="AO16" s="116">
        <v>32178</v>
      </c>
      <c r="AP16" s="116">
        <v>16089</v>
      </c>
      <c r="AQ16" s="116">
        <v>0</v>
      </c>
      <c r="AR16" s="116">
        <v>5363</v>
      </c>
      <c r="AS16" s="116">
        <f>SUM(AT16:AV16)</f>
        <v>18594</v>
      </c>
      <c r="AT16" s="116">
        <v>990</v>
      </c>
      <c r="AU16" s="116">
        <v>71</v>
      </c>
      <c r="AV16" s="116">
        <v>17533</v>
      </c>
      <c r="AW16" s="116">
        <v>0</v>
      </c>
      <c r="AX16" s="116">
        <f>SUM(AY16:BB16)</f>
        <v>229807</v>
      </c>
      <c r="AY16" s="116">
        <v>198064</v>
      </c>
      <c r="AZ16" s="116">
        <v>29174</v>
      </c>
      <c r="BA16" s="116">
        <v>206</v>
      </c>
      <c r="BB16" s="116">
        <v>2363</v>
      </c>
      <c r="BC16" s="116">
        <v>263982</v>
      </c>
      <c r="BD16" s="116">
        <v>0</v>
      </c>
      <c r="BE16" s="116">
        <v>41822</v>
      </c>
      <c r="BF16" s="116">
        <f>SUM(AE16,+AM16,+BE16)</f>
        <v>343972</v>
      </c>
      <c r="BG16" s="116">
        <f>SUM(BH16,+BM16)</f>
        <v>0</v>
      </c>
      <c r="BH16" s="116">
        <f>SUM(BI16:BL16)</f>
        <v>0</v>
      </c>
      <c r="BI16" s="116">
        <v>0</v>
      </c>
      <c r="BJ16" s="116">
        <v>0</v>
      </c>
      <c r="BK16" s="116">
        <v>0</v>
      </c>
      <c r="BL16" s="116">
        <v>0</v>
      </c>
      <c r="BM16" s="116">
        <v>0</v>
      </c>
      <c r="BN16" s="116">
        <v>0</v>
      </c>
      <c r="BO16" s="116">
        <f>SUM(BP16,BU16,BY16,BZ16,CF16)</f>
        <v>23329</v>
      </c>
      <c r="BP16" s="116">
        <f>SUM(BQ16:BT16)</f>
        <v>18937</v>
      </c>
      <c r="BQ16" s="116">
        <v>18937</v>
      </c>
      <c r="BR16" s="116">
        <v>0</v>
      </c>
      <c r="BS16" s="116">
        <v>0</v>
      </c>
      <c r="BT16" s="116">
        <v>0</v>
      </c>
      <c r="BU16" s="116">
        <f>SUM(BV16:BX16)</f>
        <v>4392</v>
      </c>
      <c r="BV16" s="116">
        <v>0</v>
      </c>
      <c r="BW16" s="116">
        <v>4392</v>
      </c>
      <c r="BX16" s="116">
        <v>0</v>
      </c>
      <c r="BY16" s="116">
        <v>0</v>
      </c>
      <c r="BZ16" s="116">
        <f>SUM(CA16:CD16)</f>
        <v>0</v>
      </c>
      <c r="CA16" s="116">
        <v>0</v>
      </c>
      <c r="CB16" s="116">
        <v>0</v>
      </c>
      <c r="CC16" s="116">
        <v>0</v>
      </c>
      <c r="CD16" s="116">
        <v>0</v>
      </c>
      <c r="CE16" s="116">
        <v>66661</v>
      </c>
      <c r="CF16" s="116">
        <v>0</v>
      </c>
      <c r="CG16" s="116">
        <v>510</v>
      </c>
      <c r="CH16" s="116">
        <f>SUM(BG16,+BO16,+CG16)</f>
        <v>23839</v>
      </c>
      <c r="CI16" s="116">
        <f>SUM(AE16,+BG16)</f>
        <v>119</v>
      </c>
      <c r="CJ16" s="116">
        <f>SUM(AF16,+BH16)</f>
        <v>119</v>
      </c>
      <c r="CK16" s="116">
        <f>SUM(AG16,+BI16)</f>
        <v>0</v>
      </c>
      <c r="CL16" s="116">
        <f>SUM(AH16,+BJ16)</f>
        <v>0</v>
      </c>
      <c r="CM16" s="116">
        <f>SUM(AI16,+BK16)</f>
        <v>0</v>
      </c>
      <c r="CN16" s="116">
        <f>SUM(AJ16,+BL16)</f>
        <v>119</v>
      </c>
      <c r="CO16" s="116">
        <f>SUM(AK16,+BM16)</f>
        <v>0</v>
      </c>
      <c r="CP16" s="116">
        <f>SUM(AL16,+BN16)</f>
        <v>0</v>
      </c>
      <c r="CQ16" s="116">
        <f>SUM(AM16,+BO16)</f>
        <v>325360</v>
      </c>
      <c r="CR16" s="116">
        <f>SUM(AN16,+BP16)</f>
        <v>72567</v>
      </c>
      <c r="CS16" s="116">
        <f>SUM(AO16,+BQ16)</f>
        <v>51115</v>
      </c>
      <c r="CT16" s="116">
        <f>SUM(AP16,+BR16)</f>
        <v>16089</v>
      </c>
      <c r="CU16" s="116">
        <f>SUM(AQ16,+BS16)</f>
        <v>0</v>
      </c>
      <c r="CV16" s="116">
        <f>SUM(AR16,+BT16)</f>
        <v>5363</v>
      </c>
      <c r="CW16" s="116">
        <f>SUM(AS16,+BU16)</f>
        <v>22986</v>
      </c>
      <c r="CX16" s="116">
        <f>SUM(AT16,+BV16)</f>
        <v>990</v>
      </c>
      <c r="CY16" s="116">
        <f>SUM(AU16,+BW16)</f>
        <v>4463</v>
      </c>
      <c r="CZ16" s="116">
        <f>SUM(AV16,+BX16)</f>
        <v>17533</v>
      </c>
      <c r="DA16" s="116">
        <f>SUM(AW16,+BY16)</f>
        <v>0</v>
      </c>
      <c r="DB16" s="116">
        <f>SUM(AX16,+BZ16)</f>
        <v>229807</v>
      </c>
      <c r="DC16" s="116">
        <f>SUM(AY16,+CA16)</f>
        <v>198064</v>
      </c>
      <c r="DD16" s="116">
        <f>SUM(AZ16,+CB16)</f>
        <v>29174</v>
      </c>
      <c r="DE16" s="116">
        <f>SUM(BA16,+CC16)</f>
        <v>206</v>
      </c>
      <c r="DF16" s="116">
        <f>SUM(BB16,+CD16)</f>
        <v>2363</v>
      </c>
      <c r="DG16" s="116">
        <f>SUM(BC16,+CE16)</f>
        <v>330643</v>
      </c>
      <c r="DH16" s="116">
        <f>SUM(BD16,+CF16)</f>
        <v>0</v>
      </c>
      <c r="DI16" s="116">
        <f>SUM(BE16,+CG16)</f>
        <v>42332</v>
      </c>
      <c r="DJ16" s="116">
        <f>SUM(BF16,+CH16)</f>
        <v>367811</v>
      </c>
    </row>
    <row r="17" spans="1:114" ht="13.5" customHeight="1" x14ac:dyDescent="0.2">
      <c r="A17" s="114" t="s">
        <v>25</v>
      </c>
      <c r="B17" s="115" t="s">
        <v>350</v>
      </c>
      <c r="C17" s="114" t="s">
        <v>351</v>
      </c>
      <c r="D17" s="116">
        <f>SUM(E17,+L17)</f>
        <v>1214073</v>
      </c>
      <c r="E17" s="116">
        <f>SUM(F17:I17,K17)</f>
        <v>27884</v>
      </c>
      <c r="F17" s="116">
        <v>0</v>
      </c>
      <c r="G17" s="116">
        <v>0</v>
      </c>
      <c r="H17" s="116">
        <v>0</v>
      </c>
      <c r="I17" s="116">
        <v>13086</v>
      </c>
      <c r="J17" s="117" t="s">
        <v>472</v>
      </c>
      <c r="K17" s="116">
        <v>14798</v>
      </c>
      <c r="L17" s="116">
        <v>1186189</v>
      </c>
      <c r="M17" s="116">
        <f>SUM(N17,+U17)</f>
        <v>2432</v>
      </c>
      <c r="N17" s="116">
        <f>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7" t="s">
        <v>472</v>
      </c>
      <c r="T17" s="116">
        <v>0</v>
      </c>
      <c r="U17" s="116">
        <v>2432</v>
      </c>
      <c r="V17" s="116">
        <f>+SUM(D17,M17)</f>
        <v>1216505</v>
      </c>
      <c r="W17" s="116">
        <f>+SUM(E17,N17)</f>
        <v>27884</v>
      </c>
      <c r="X17" s="116">
        <f>+SUM(F17,O17)</f>
        <v>0</v>
      </c>
      <c r="Y17" s="116">
        <f>+SUM(G17,P17)</f>
        <v>0</v>
      </c>
      <c r="Z17" s="116">
        <f>+SUM(H17,Q17)</f>
        <v>0</v>
      </c>
      <c r="AA17" s="116">
        <f>+SUM(I17,R17)</f>
        <v>13086</v>
      </c>
      <c r="AB17" s="117" t="str">
        <f>IF(+SUM(J17,S17)=0,"-",+SUM(J17,S17))</f>
        <v>-</v>
      </c>
      <c r="AC17" s="116">
        <f>+SUM(K17,T17)</f>
        <v>14798</v>
      </c>
      <c r="AD17" s="116">
        <f>+SUM(L17,U17)</f>
        <v>1188621</v>
      </c>
      <c r="AE17" s="116">
        <f>SUM(AF17,+AK17)</f>
        <v>0</v>
      </c>
      <c r="AF17" s="116">
        <f>SUM(AG17:AJ17)</f>
        <v>0</v>
      </c>
      <c r="AG17" s="116"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111299</v>
      </c>
      <c r="AM17" s="116">
        <f>SUM(AN17,AS17,AW17,AX17,BD17)</f>
        <v>452073</v>
      </c>
      <c r="AN17" s="116">
        <f>SUM(AO17:AR17)</f>
        <v>25999</v>
      </c>
      <c r="AO17" s="116">
        <v>25999</v>
      </c>
      <c r="AP17" s="116">
        <v>0</v>
      </c>
      <c r="AQ17" s="116">
        <v>0</v>
      </c>
      <c r="AR17" s="116">
        <v>0</v>
      </c>
      <c r="AS17" s="116">
        <f>SUM(AT17:AV17)</f>
        <v>93747</v>
      </c>
      <c r="AT17" s="116">
        <v>90280</v>
      </c>
      <c r="AU17" s="116">
        <v>0</v>
      </c>
      <c r="AV17" s="116">
        <v>3467</v>
      </c>
      <c r="AW17" s="116">
        <v>0</v>
      </c>
      <c r="AX17" s="116">
        <f>SUM(AY17:BB17)</f>
        <v>332327</v>
      </c>
      <c r="AY17" s="116">
        <v>255783</v>
      </c>
      <c r="AZ17" s="116">
        <v>54629</v>
      </c>
      <c r="BA17" s="116">
        <v>21915</v>
      </c>
      <c r="BB17" s="116">
        <v>0</v>
      </c>
      <c r="BC17" s="116">
        <v>650701</v>
      </c>
      <c r="BD17" s="116">
        <v>0</v>
      </c>
      <c r="BE17" s="116">
        <v>0</v>
      </c>
      <c r="BF17" s="116">
        <f>SUM(AE17,+AM17,+BE17)</f>
        <v>452073</v>
      </c>
      <c r="BG17" s="116">
        <f>SUM(BH17,+BM17)</f>
        <v>0</v>
      </c>
      <c r="BH17" s="116">
        <f>SUM(BI17:BL17)</f>
        <v>0</v>
      </c>
      <c r="BI17" s="116">
        <v>0</v>
      </c>
      <c r="BJ17" s="116">
        <v>0</v>
      </c>
      <c r="BK17" s="116">
        <v>0</v>
      </c>
      <c r="BL17" s="116">
        <v>0</v>
      </c>
      <c r="BM17" s="116">
        <v>0</v>
      </c>
      <c r="BN17" s="116">
        <v>0</v>
      </c>
      <c r="BO17" s="116">
        <f>SUM(BP17,BU17,BY17,BZ17,CF17)</f>
        <v>2432</v>
      </c>
      <c r="BP17" s="116">
        <f>SUM(BQ17:BT17)</f>
        <v>2432</v>
      </c>
      <c r="BQ17" s="116">
        <v>2432</v>
      </c>
      <c r="BR17" s="116">
        <v>0</v>
      </c>
      <c r="BS17" s="116">
        <v>0</v>
      </c>
      <c r="BT17" s="116">
        <v>0</v>
      </c>
      <c r="BU17" s="116">
        <f>SUM(BV17:BX17)</f>
        <v>0</v>
      </c>
      <c r="BV17" s="116">
        <v>0</v>
      </c>
      <c r="BW17" s="116">
        <v>0</v>
      </c>
      <c r="BX17" s="116">
        <v>0</v>
      </c>
      <c r="BY17" s="116">
        <v>0</v>
      </c>
      <c r="BZ17" s="116">
        <f>SUM(CA17:CD17)</f>
        <v>0</v>
      </c>
      <c r="CA17" s="116">
        <v>0</v>
      </c>
      <c r="CB17" s="116">
        <v>0</v>
      </c>
      <c r="CC17" s="116">
        <v>0</v>
      </c>
      <c r="CD17" s="116">
        <v>0</v>
      </c>
      <c r="CE17" s="116">
        <v>0</v>
      </c>
      <c r="CF17" s="116">
        <v>0</v>
      </c>
      <c r="CG17" s="116">
        <v>0</v>
      </c>
      <c r="CH17" s="116">
        <f>SUM(BG17,+BO17,+CG17)</f>
        <v>2432</v>
      </c>
      <c r="CI17" s="116">
        <f>SUM(AE17,+BG17)</f>
        <v>0</v>
      </c>
      <c r="CJ17" s="116">
        <f>SUM(AF17,+BH17)</f>
        <v>0</v>
      </c>
      <c r="CK17" s="116">
        <f>SUM(AG17,+BI17)</f>
        <v>0</v>
      </c>
      <c r="CL17" s="116">
        <f>SUM(AH17,+BJ17)</f>
        <v>0</v>
      </c>
      <c r="CM17" s="116">
        <f>SUM(AI17,+BK17)</f>
        <v>0</v>
      </c>
      <c r="CN17" s="116">
        <f>SUM(AJ17,+BL17)</f>
        <v>0</v>
      </c>
      <c r="CO17" s="116">
        <f>SUM(AK17,+BM17)</f>
        <v>0</v>
      </c>
      <c r="CP17" s="116">
        <f>SUM(AL17,+BN17)</f>
        <v>111299</v>
      </c>
      <c r="CQ17" s="116">
        <f>SUM(AM17,+BO17)</f>
        <v>454505</v>
      </c>
      <c r="CR17" s="116">
        <f>SUM(AN17,+BP17)</f>
        <v>28431</v>
      </c>
      <c r="CS17" s="116">
        <f>SUM(AO17,+BQ17)</f>
        <v>28431</v>
      </c>
      <c r="CT17" s="116">
        <f>SUM(AP17,+BR17)</f>
        <v>0</v>
      </c>
      <c r="CU17" s="116">
        <f>SUM(AQ17,+BS17)</f>
        <v>0</v>
      </c>
      <c r="CV17" s="116">
        <f>SUM(AR17,+BT17)</f>
        <v>0</v>
      </c>
      <c r="CW17" s="116">
        <f>SUM(AS17,+BU17)</f>
        <v>93747</v>
      </c>
      <c r="CX17" s="116">
        <f>SUM(AT17,+BV17)</f>
        <v>90280</v>
      </c>
      <c r="CY17" s="116">
        <f>SUM(AU17,+BW17)</f>
        <v>0</v>
      </c>
      <c r="CZ17" s="116">
        <f>SUM(AV17,+BX17)</f>
        <v>3467</v>
      </c>
      <c r="DA17" s="116">
        <f>SUM(AW17,+BY17)</f>
        <v>0</v>
      </c>
      <c r="DB17" s="116">
        <f>SUM(AX17,+BZ17)</f>
        <v>332327</v>
      </c>
      <c r="DC17" s="116">
        <f>SUM(AY17,+CA17)</f>
        <v>255783</v>
      </c>
      <c r="DD17" s="116">
        <f>SUM(AZ17,+CB17)</f>
        <v>54629</v>
      </c>
      <c r="DE17" s="116">
        <f>SUM(BA17,+CC17)</f>
        <v>21915</v>
      </c>
      <c r="DF17" s="116">
        <f>SUM(BB17,+CD17)</f>
        <v>0</v>
      </c>
      <c r="DG17" s="116">
        <f>SUM(BC17,+CE17)</f>
        <v>650701</v>
      </c>
      <c r="DH17" s="116">
        <f>SUM(BD17,+CF17)</f>
        <v>0</v>
      </c>
      <c r="DI17" s="116">
        <f>SUM(BE17,+CG17)</f>
        <v>0</v>
      </c>
      <c r="DJ17" s="116">
        <f>SUM(BF17,+CH17)</f>
        <v>454505</v>
      </c>
    </row>
    <row r="18" spans="1:114" ht="13.5" customHeight="1" x14ac:dyDescent="0.2">
      <c r="A18" s="114" t="s">
        <v>25</v>
      </c>
      <c r="B18" s="115" t="s">
        <v>354</v>
      </c>
      <c r="C18" s="114" t="s">
        <v>355</v>
      </c>
      <c r="D18" s="116">
        <f>SUM(E18,+L18)</f>
        <v>1657248</v>
      </c>
      <c r="E18" s="116">
        <f>SUM(F18:I18,K18)</f>
        <v>135960</v>
      </c>
      <c r="F18" s="116">
        <v>0</v>
      </c>
      <c r="G18" s="116">
        <v>0</v>
      </c>
      <c r="H18" s="116">
        <v>0</v>
      </c>
      <c r="I18" s="116">
        <v>7700</v>
      </c>
      <c r="J18" s="117" t="s">
        <v>472</v>
      </c>
      <c r="K18" s="116">
        <v>128260</v>
      </c>
      <c r="L18" s="116">
        <v>1521288</v>
      </c>
      <c r="M18" s="116">
        <f>SUM(N18,+U18)</f>
        <v>357433</v>
      </c>
      <c r="N18" s="116">
        <f>SUM(O18:R18,T18)</f>
        <v>8199</v>
      </c>
      <c r="O18" s="116">
        <v>0</v>
      </c>
      <c r="P18" s="116">
        <v>0</v>
      </c>
      <c r="Q18" s="116">
        <v>0</v>
      </c>
      <c r="R18" s="116">
        <v>8199</v>
      </c>
      <c r="S18" s="117" t="s">
        <v>472</v>
      </c>
      <c r="T18" s="116">
        <v>0</v>
      </c>
      <c r="U18" s="116">
        <v>349234</v>
      </c>
      <c r="V18" s="116">
        <f>+SUM(D18,M18)</f>
        <v>2014681</v>
      </c>
      <c r="W18" s="116">
        <f>+SUM(E18,N18)</f>
        <v>144159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15899</v>
      </c>
      <c r="AB18" s="117" t="str">
        <f>IF(+SUM(J18,S18)=0,"-",+SUM(J18,S18))</f>
        <v>-</v>
      </c>
      <c r="AC18" s="116">
        <f>+SUM(K18,T18)</f>
        <v>128260</v>
      </c>
      <c r="AD18" s="116">
        <f>+SUM(L18,U18)</f>
        <v>1870522</v>
      </c>
      <c r="AE18" s="116">
        <f>SUM(AF18,+AK18)</f>
        <v>1751</v>
      </c>
      <c r="AF18" s="116">
        <f>SUM(AG18:AJ18)</f>
        <v>1751</v>
      </c>
      <c r="AG18" s="116">
        <v>0</v>
      </c>
      <c r="AH18" s="116">
        <v>0</v>
      </c>
      <c r="AI18" s="116">
        <v>1751</v>
      </c>
      <c r="AJ18" s="116">
        <v>0</v>
      </c>
      <c r="AK18" s="116">
        <v>0</v>
      </c>
      <c r="AL18" s="116">
        <v>436190</v>
      </c>
      <c r="AM18" s="116">
        <f>SUM(AN18,AS18,AW18,AX18,BD18)</f>
        <v>842841</v>
      </c>
      <c r="AN18" s="116">
        <f>SUM(AO18:AR18)</f>
        <v>183899</v>
      </c>
      <c r="AO18" s="116">
        <v>33290</v>
      </c>
      <c r="AP18" s="116">
        <v>117608</v>
      </c>
      <c r="AQ18" s="116">
        <v>0</v>
      </c>
      <c r="AR18" s="116">
        <v>33001</v>
      </c>
      <c r="AS18" s="116">
        <f>SUM(AT18:AV18)</f>
        <v>59431</v>
      </c>
      <c r="AT18" s="116">
        <v>12794</v>
      </c>
      <c r="AU18" s="116">
        <v>77</v>
      </c>
      <c r="AV18" s="116">
        <v>46560</v>
      </c>
      <c r="AW18" s="116">
        <v>9469</v>
      </c>
      <c r="AX18" s="116">
        <f>SUM(AY18:BB18)</f>
        <v>590042</v>
      </c>
      <c r="AY18" s="116">
        <v>457416</v>
      </c>
      <c r="AZ18" s="116">
        <v>100253</v>
      </c>
      <c r="BA18" s="116">
        <v>17361</v>
      </c>
      <c r="BB18" s="116">
        <v>15012</v>
      </c>
      <c r="BC18" s="116">
        <v>278748</v>
      </c>
      <c r="BD18" s="116">
        <v>0</v>
      </c>
      <c r="BE18" s="116">
        <v>97718</v>
      </c>
      <c r="BF18" s="116">
        <f>SUM(AE18,+AM18,+BE18)</f>
        <v>942310</v>
      </c>
      <c r="BG18" s="116">
        <f>SUM(BH18,+BM18)</f>
        <v>0</v>
      </c>
      <c r="BH18" s="116">
        <f>SUM(BI18:BL18)</f>
        <v>0</v>
      </c>
      <c r="BI18" s="116">
        <v>0</v>
      </c>
      <c r="BJ18" s="116">
        <v>0</v>
      </c>
      <c r="BK18" s="116">
        <v>0</v>
      </c>
      <c r="BL18" s="116">
        <v>0</v>
      </c>
      <c r="BM18" s="116">
        <v>0</v>
      </c>
      <c r="BN18" s="116">
        <v>0</v>
      </c>
      <c r="BO18" s="116">
        <f>SUM(BP18,BU18,BY18,BZ18,CF18)</f>
        <v>356825</v>
      </c>
      <c r="BP18" s="116">
        <f>SUM(BQ18:BT18)</f>
        <v>37656</v>
      </c>
      <c r="BQ18" s="116">
        <v>37656</v>
      </c>
      <c r="BR18" s="116">
        <v>0</v>
      </c>
      <c r="BS18" s="116">
        <v>0</v>
      </c>
      <c r="BT18" s="116">
        <v>0</v>
      </c>
      <c r="BU18" s="116">
        <f>SUM(BV18:BX18)</f>
        <v>39692</v>
      </c>
      <c r="BV18" s="116">
        <v>0</v>
      </c>
      <c r="BW18" s="116">
        <v>36395</v>
      </c>
      <c r="BX18" s="116">
        <v>3297</v>
      </c>
      <c r="BY18" s="116">
        <v>4948</v>
      </c>
      <c r="BZ18" s="116">
        <f>SUM(CA18:CD18)</f>
        <v>274529</v>
      </c>
      <c r="CA18" s="116">
        <v>47979</v>
      </c>
      <c r="CB18" s="116">
        <v>224845</v>
      </c>
      <c r="CC18" s="116">
        <v>1705</v>
      </c>
      <c r="CD18" s="116">
        <v>0</v>
      </c>
      <c r="CE18" s="116">
        <v>0</v>
      </c>
      <c r="CF18" s="116">
        <v>0</v>
      </c>
      <c r="CG18" s="116">
        <v>608</v>
      </c>
      <c r="CH18" s="116">
        <f>SUM(BG18,+BO18,+CG18)</f>
        <v>357433</v>
      </c>
      <c r="CI18" s="116">
        <f>SUM(AE18,+BG18)</f>
        <v>1751</v>
      </c>
      <c r="CJ18" s="116">
        <f>SUM(AF18,+BH18)</f>
        <v>1751</v>
      </c>
      <c r="CK18" s="116">
        <f>SUM(AG18,+BI18)</f>
        <v>0</v>
      </c>
      <c r="CL18" s="116">
        <f>SUM(AH18,+BJ18)</f>
        <v>0</v>
      </c>
      <c r="CM18" s="116">
        <f>SUM(AI18,+BK18)</f>
        <v>1751</v>
      </c>
      <c r="CN18" s="116">
        <f>SUM(AJ18,+BL18)</f>
        <v>0</v>
      </c>
      <c r="CO18" s="116">
        <f>SUM(AK18,+BM18)</f>
        <v>0</v>
      </c>
      <c r="CP18" s="116">
        <f>SUM(AL18,+BN18)</f>
        <v>436190</v>
      </c>
      <c r="CQ18" s="116">
        <f>SUM(AM18,+BO18)</f>
        <v>1199666</v>
      </c>
      <c r="CR18" s="116">
        <f>SUM(AN18,+BP18)</f>
        <v>221555</v>
      </c>
      <c r="CS18" s="116">
        <f>SUM(AO18,+BQ18)</f>
        <v>70946</v>
      </c>
      <c r="CT18" s="116">
        <f>SUM(AP18,+BR18)</f>
        <v>117608</v>
      </c>
      <c r="CU18" s="116">
        <f>SUM(AQ18,+BS18)</f>
        <v>0</v>
      </c>
      <c r="CV18" s="116">
        <f>SUM(AR18,+BT18)</f>
        <v>33001</v>
      </c>
      <c r="CW18" s="116">
        <f>SUM(AS18,+BU18)</f>
        <v>99123</v>
      </c>
      <c r="CX18" s="116">
        <f>SUM(AT18,+BV18)</f>
        <v>12794</v>
      </c>
      <c r="CY18" s="116">
        <f>SUM(AU18,+BW18)</f>
        <v>36472</v>
      </c>
      <c r="CZ18" s="116">
        <f>SUM(AV18,+BX18)</f>
        <v>49857</v>
      </c>
      <c r="DA18" s="116">
        <f>SUM(AW18,+BY18)</f>
        <v>14417</v>
      </c>
      <c r="DB18" s="116">
        <f>SUM(AX18,+BZ18)</f>
        <v>864571</v>
      </c>
      <c r="DC18" s="116">
        <f>SUM(AY18,+CA18)</f>
        <v>505395</v>
      </c>
      <c r="DD18" s="116">
        <f>SUM(AZ18,+CB18)</f>
        <v>325098</v>
      </c>
      <c r="DE18" s="116">
        <f>SUM(BA18,+CC18)</f>
        <v>19066</v>
      </c>
      <c r="DF18" s="116">
        <f>SUM(BB18,+CD18)</f>
        <v>15012</v>
      </c>
      <c r="DG18" s="116">
        <f>SUM(BC18,+CE18)</f>
        <v>278748</v>
      </c>
      <c r="DH18" s="116">
        <f>SUM(BD18,+CF18)</f>
        <v>0</v>
      </c>
      <c r="DI18" s="116">
        <f>SUM(BE18,+CG18)</f>
        <v>98326</v>
      </c>
      <c r="DJ18" s="116">
        <f>SUM(BF18,+CH18)</f>
        <v>1299743</v>
      </c>
    </row>
    <row r="19" spans="1:114" ht="13.5" customHeight="1" x14ac:dyDescent="0.2">
      <c r="A19" s="114" t="s">
        <v>25</v>
      </c>
      <c r="B19" s="115" t="s">
        <v>358</v>
      </c>
      <c r="C19" s="114" t="s">
        <v>359</v>
      </c>
      <c r="D19" s="116">
        <f>SUM(E19,+L19)</f>
        <v>6527241</v>
      </c>
      <c r="E19" s="116">
        <f>SUM(F19:I19,K19)</f>
        <v>1244267</v>
      </c>
      <c r="F19" s="116">
        <v>0</v>
      </c>
      <c r="G19" s="116">
        <v>0</v>
      </c>
      <c r="H19" s="116">
        <v>0</v>
      </c>
      <c r="I19" s="116">
        <v>630898</v>
      </c>
      <c r="J19" s="117" t="s">
        <v>472</v>
      </c>
      <c r="K19" s="116">
        <v>613369</v>
      </c>
      <c r="L19" s="116">
        <v>5282974</v>
      </c>
      <c r="M19" s="116">
        <f>SUM(N19,+U19)</f>
        <v>945950</v>
      </c>
      <c r="N19" s="116">
        <f>SUM(O19:R19,T19)</f>
        <v>231145</v>
      </c>
      <c r="O19" s="116">
        <v>0</v>
      </c>
      <c r="P19" s="116">
        <v>0</v>
      </c>
      <c r="Q19" s="116">
        <v>0</v>
      </c>
      <c r="R19" s="116">
        <v>115755</v>
      </c>
      <c r="S19" s="117" t="s">
        <v>472</v>
      </c>
      <c r="T19" s="116">
        <v>115390</v>
      </c>
      <c r="U19" s="116">
        <v>714805</v>
      </c>
      <c r="V19" s="116">
        <f>+SUM(D19,M19)</f>
        <v>7473191</v>
      </c>
      <c r="W19" s="116">
        <f>+SUM(E19,N19)</f>
        <v>1475412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746653</v>
      </c>
      <c r="AB19" s="117" t="str">
        <f>IF(+SUM(J19,S19)=0,"-",+SUM(J19,S19))</f>
        <v>-</v>
      </c>
      <c r="AC19" s="116">
        <f>+SUM(K19,T19)</f>
        <v>728759</v>
      </c>
      <c r="AD19" s="116">
        <f>+SUM(L19,U19)</f>
        <v>5997779</v>
      </c>
      <c r="AE19" s="116">
        <f>SUM(AF19,+AK19)</f>
        <v>536820</v>
      </c>
      <c r="AF19" s="116">
        <f>SUM(AG19:AJ19)</f>
        <v>536820</v>
      </c>
      <c r="AG19" s="116">
        <v>0</v>
      </c>
      <c r="AH19" s="116">
        <v>536820</v>
      </c>
      <c r="AI19" s="116">
        <v>0</v>
      </c>
      <c r="AJ19" s="116">
        <v>0</v>
      </c>
      <c r="AK19" s="116">
        <v>0</v>
      </c>
      <c r="AL19" s="116">
        <v>0</v>
      </c>
      <c r="AM19" s="116">
        <f>SUM(AN19,AS19,AW19,AX19,BD19)</f>
        <v>5922078</v>
      </c>
      <c r="AN19" s="116">
        <f>SUM(AO19:AR19)</f>
        <v>1471903</v>
      </c>
      <c r="AO19" s="116">
        <v>195473</v>
      </c>
      <c r="AP19" s="116">
        <v>1155220</v>
      </c>
      <c r="AQ19" s="116">
        <v>85043</v>
      </c>
      <c r="AR19" s="116">
        <v>36167</v>
      </c>
      <c r="AS19" s="116">
        <f>SUM(AT19:AV19)</f>
        <v>747491</v>
      </c>
      <c r="AT19" s="116">
        <v>170584</v>
      </c>
      <c r="AU19" s="116">
        <v>514854</v>
      </c>
      <c r="AV19" s="116">
        <v>62053</v>
      </c>
      <c r="AW19" s="116">
        <v>46086</v>
      </c>
      <c r="AX19" s="116">
        <f>SUM(AY19:BB19)</f>
        <v>3656598</v>
      </c>
      <c r="AY19" s="116">
        <v>660108</v>
      </c>
      <c r="AZ19" s="116">
        <v>2547922</v>
      </c>
      <c r="BA19" s="116">
        <v>290687</v>
      </c>
      <c r="BB19" s="116">
        <v>157881</v>
      </c>
      <c r="BC19" s="116">
        <v>0</v>
      </c>
      <c r="BD19" s="116">
        <v>0</v>
      </c>
      <c r="BE19" s="116">
        <v>68343</v>
      </c>
      <c r="BF19" s="116">
        <f>SUM(AE19,+AM19,+BE19)</f>
        <v>6527241</v>
      </c>
      <c r="BG19" s="116">
        <f>SUM(BH19,+BM19)</f>
        <v>0</v>
      </c>
      <c r="BH19" s="116">
        <f>SUM(BI19:BL19)</f>
        <v>0</v>
      </c>
      <c r="BI19" s="116">
        <v>0</v>
      </c>
      <c r="BJ19" s="116">
        <v>0</v>
      </c>
      <c r="BK19" s="116">
        <v>0</v>
      </c>
      <c r="BL19" s="116">
        <v>0</v>
      </c>
      <c r="BM19" s="116">
        <v>0</v>
      </c>
      <c r="BN19" s="116">
        <v>0</v>
      </c>
      <c r="BO19" s="116">
        <f>SUM(BP19,BU19,BY19,BZ19,CF19)</f>
        <v>920445</v>
      </c>
      <c r="BP19" s="116">
        <f>SUM(BQ19:BT19)</f>
        <v>79467</v>
      </c>
      <c r="BQ19" s="116">
        <v>63103</v>
      </c>
      <c r="BR19" s="116">
        <v>16364</v>
      </c>
      <c r="BS19" s="116">
        <v>0</v>
      </c>
      <c r="BT19" s="116">
        <v>0</v>
      </c>
      <c r="BU19" s="116">
        <f>SUM(BV19:BX19)</f>
        <v>374230</v>
      </c>
      <c r="BV19" s="116">
        <v>1892</v>
      </c>
      <c r="BW19" s="116">
        <v>167182</v>
      </c>
      <c r="BX19" s="116">
        <v>205156</v>
      </c>
      <c r="BY19" s="116">
        <v>0</v>
      </c>
      <c r="BZ19" s="116">
        <f>SUM(CA19:CD19)</f>
        <v>466748</v>
      </c>
      <c r="CA19" s="116">
        <v>463103</v>
      </c>
      <c r="CB19" s="116">
        <v>0</v>
      </c>
      <c r="CC19" s="116">
        <v>0</v>
      </c>
      <c r="CD19" s="116">
        <v>3645</v>
      </c>
      <c r="CE19" s="116">
        <v>0</v>
      </c>
      <c r="CF19" s="116">
        <v>0</v>
      </c>
      <c r="CG19" s="116">
        <v>25505</v>
      </c>
      <c r="CH19" s="116">
        <f>SUM(BG19,+BO19,+CG19)</f>
        <v>945950</v>
      </c>
      <c r="CI19" s="116">
        <f>SUM(AE19,+BG19)</f>
        <v>536820</v>
      </c>
      <c r="CJ19" s="116">
        <f>SUM(AF19,+BH19)</f>
        <v>536820</v>
      </c>
      <c r="CK19" s="116">
        <f>SUM(AG19,+BI19)</f>
        <v>0</v>
      </c>
      <c r="CL19" s="116">
        <f>SUM(AH19,+BJ19)</f>
        <v>536820</v>
      </c>
      <c r="CM19" s="116">
        <f>SUM(AI19,+BK19)</f>
        <v>0</v>
      </c>
      <c r="CN19" s="116">
        <f>SUM(AJ19,+BL19)</f>
        <v>0</v>
      </c>
      <c r="CO19" s="116">
        <f>SUM(AK19,+BM19)</f>
        <v>0</v>
      </c>
      <c r="CP19" s="116">
        <f>SUM(AL19,+BN19)</f>
        <v>0</v>
      </c>
      <c r="CQ19" s="116">
        <f>SUM(AM19,+BO19)</f>
        <v>6842523</v>
      </c>
      <c r="CR19" s="116">
        <f>SUM(AN19,+BP19)</f>
        <v>1551370</v>
      </c>
      <c r="CS19" s="116">
        <f>SUM(AO19,+BQ19)</f>
        <v>258576</v>
      </c>
      <c r="CT19" s="116">
        <f>SUM(AP19,+BR19)</f>
        <v>1171584</v>
      </c>
      <c r="CU19" s="116">
        <f>SUM(AQ19,+BS19)</f>
        <v>85043</v>
      </c>
      <c r="CV19" s="116">
        <f>SUM(AR19,+BT19)</f>
        <v>36167</v>
      </c>
      <c r="CW19" s="116">
        <f>SUM(AS19,+BU19)</f>
        <v>1121721</v>
      </c>
      <c r="CX19" s="116">
        <f>SUM(AT19,+BV19)</f>
        <v>172476</v>
      </c>
      <c r="CY19" s="116">
        <f>SUM(AU19,+BW19)</f>
        <v>682036</v>
      </c>
      <c r="CZ19" s="116">
        <f>SUM(AV19,+BX19)</f>
        <v>267209</v>
      </c>
      <c r="DA19" s="116">
        <f>SUM(AW19,+BY19)</f>
        <v>46086</v>
      </c>
      <c r="DB19" s="116">
        <f>SUM(AX19,+BZ19)</f>
        <v>4123346</v>
      </c>
      <c r="DC19" s="116">
        <f>SUM(AY19,+CA19)</f>
        <v>1123211</v>
      </c>
      <c r="DD19" s="116">
        <f>SUM(AZ19,+CB19)</f>
        <v>2547922</v>
      </c>
      <c r="DE19" s="116">
        <f>SUM(BA19,+CC19)</f>
        <v>290687</v>
      </c>
      <c r="DF19" s="116">
        <f>SUM(BB19,+CD19)</f>
        <v>161526</v>
      </c>
      <c r="DG19" s="116">
        <f>SUM(BC19,+CE19)</f>
        <v>0</v>
      </c>
      <c r="DH19" s="116">
        <f>SUM(BD19,+CF19)</f>
        <v>0</v>
      </c>
      <c r="DI19" s="116">
        <f>SUM(BE19,+CG19)</f>
        <v>93848</v>
      </c>
      <c r="DJ19" s="116">
        <f>SUM(BF19,+CH19)</f>
        <v>7473191</v>
      </c>
    </row>
    <row r="20" spans="1:114" ht="13.5" customHeight="1" x14ac:dyDescent="0.2">
      <c r="A20" s="114" t="s">
        <v>25</v>
      </c>
      <c r="B20" s="115" t="s">
        <v>360</v>
      </c>
      <c r="C20" s="114" t="s">
        <v>361</v>
      </c>
      <c r="D20" s="116">
        <f>SUM(E20,+L20)</f>
        <v>3370778</v>
      </c>
      <c r="E20" s="116">
        <f>SUM(F20:I20,K20)</f>
        <v>511479</v>
      </c>
      <c r="F20" s="116">
        <v>0</v>
      </c>
      <c r="G20" s="116">
        <v>0</v>
      </c>
      <c r="H20" s="116">
        <v>0</v>
      </c>
      <c r="I20" s="116">
        <v>187976</v>
      </c>
      <c r="J20" s="117" t="s">
        <v>472</v>
      </c>
      <c r="K20" s="116">
        <v>323503</v>
      </c>
      <c r="L20" s="116">
        <v>2859299</v>
      </c>
      <c r="M20" s="116">
        <f>SUM(N20,+U20)</f>
        <v>147630</v>
      </c>
      <c r="N20" s="116">
        <f>SUM(O20:R20,T20)</f>
        <v>0</v>
      </c>
      <c r="O20" s="116">
        <v>0</v>
      </c>
      <c r="P20" s="116">
        <v>0</v>
      </c>
      <c r="Q20" s="116">
        <v>0</v>
      </c>
      <c r="R20" s="116">
        <v>0</v>
      </c>
      <c r="S20" s="117" t="s">
        <v>472</v>
      </c>
      <c r="T20" s="116">
        <v>0</v>
      </c>
      <c r="U20" s="116">
        <v>147630</v>
      </c>
      <c r="V20" s="116">
        <f>+SUM(D20,M20)</f>
        <v>3518408</v>
      </c>
      <c r="W20" s="116">
        <f>+SUM(E20,N20)</f>
        <v>511479</v>
      </c>
      <c r="X20" s="116">
        <f>+SUM(F20,O20)</f>
        <v>0</v>
      </c>
      <c r="Y20" s="116">
        <f>+SUM(G20,P20)</f>
        <v>0</v>
      </c>
      <c r="Z20" s="116">
        <f>+SUM(H20,Q20)</f>
        <v>0</v>
      </c>
      <c r="AA20" s="116">
        <f>+SUM(I20,R20)</f>
        <v>187976</v>
      </c>
      <c r="AB20" s="117" t="str">
        <f>IF(+SUM(J20,S20)=0,"-",+SUM(J20,S20))</f>
        <v>-</v>
      </c>
      <c r="AC20" s="116">
        <f>+SUM(K20,T20)</f>
        <v>323503</v>
      </c>
      <c r="AD20" s="116">
        <f>+SUM(L20,U20)</f>
        <v>3006929</v>
      </c>
      <c r="AE20" s="116">
        <f>SUM(AF20,+AK20)</f>
        <v>590152</v>
      </c>
      <c r="AF20" s="116">
        <f>SUM(AG20:AJ20)</f>
        <v>590152</v>
      </c>
      <c r="AG20" s="116">
        <v>0</v>
      </c>
      <c r="AH20" s="116">
        <v>590152</v>
      </c>
      <c r="AI20" s="116">
        <v>0</v>
      </c>
      <c r="AJ20" s="116">
        <v>0</v>
      </c>
      <c r="AK20" s="116">
        <v>0</v>
      </c>
      <c r="AL20" s="116">
        <v>0</v>
      </c>
      <c r="AM20" s="116">
        <f>SUM(AN20,AS20,AW20,AX20,BD20)</f>
        <v>2780626</v>
      </c>
      <c r="AN20" s="116">
        <f>SUM(AO20:AR20)</f>
        <v>353832</v>
      </c>
      <c r="AO20" s="116">
        <v>103606</v>
      </c>
      <c r="AP20" s="116">
        <v>192159</v>
      </c>
      <c r="AQ20" s="116">
        <v>56568</v>
      </c>
      <c r="AR20" s="116">
        <v>1499</v>
      </c>
      <c r="AS20" s="116">
        <f>SUM(AT20:AV20)</f>
        <v>608448</v>
      </c>
      <c r="AT20" s="116">
        <v>219936</v>
      </c>
      <c r="AU20" s="116">
        <v>373934</v>
      </c>
      <c r="AV20" s="116">
        <v>14578</v>
      </c>
      <c r="AW20" s="116">
        <v>21336</v>
      </c>
      <c r="AX20" s="116">
        <f>SUM(AY20:BB20)</f>
        <v>1797010</v>
      </c>
      <c r="AY20" s="116">
        <v>449889</v>
      </c>
      <c r="AZ20" s="116">
        <v>1327619</v>
      </c>
      <c r="BA20" s="116">
        <v>19502</v>
      </c>
      <c r="BB20" s="116">
        <v>0</v>
      </c>
      <c r="BC20" s="116">
        <v>0</v>
      </c>
      <c r="BD20" s="116">
        <v>0</v>
      </c>
      <c r="BE20" s="116">
        <v>0</v>
      </c>
      <c r="BF20" s="116">
        <f>SUM(AE20,+AM20,+BE20)</f>
        <v>3370778</v>
      </c>
      <c r="BG20" s="116">
        <f>SUM(BH20,+BM20)</f>
        <v>0</v>
      </c>
      <c r="BH20" s="116">
        <f>SUM(BI20:BL20)</f>
        <v>0</v>
      </c>
      <c r="BI20" s="116">
        <v>0</v>
      </c>
      <c r="BJ20" s="116">
        <v>0</v>
      </c>
      <c r="BK20" s="116">
        <v>0</v>
      </c>
      <c r="BL20" s="116">
        <v>0</v>
      </c>
      <c r="BM20" s="116">
        <v>0</v>
      </c>
      <c r="BN20" s="116">
        <v>0</v>
      </c>
      <c r="BO20" s="116">
        <f>SUM(BP20,BU20,BY20,BZ20,CF20)</f>
        <v>147630</v>
      </c>
      <c r="BP20" s="116">
        <f>SUM(BQ20:BT20)</f>
        <v>9844</v>
      </c>
      <c r="BQ20" s="116">
        <v>9844</v>
      </c>
      <c r="BR20" s="116">
        <v>0</v>
      </c>
      <c r="BS20" s="116">
        <v>0</v>
      </c>
      <c r="BT20" s="116">
        <v>0</v>
      </c>
      <c r="BU20" s="116">
        <f>SUM(BV20:BX20)</f>
        <v>20664</v>
      </c>
      <c r="BV20" s="116">
        <v>0</v>
      </c>
      <c r="BW20" s="116">
        <v>20664</v>
      </c>
      <c r="BX20" s="116">
        <v>0</v>
      </c>
      <c r="BY20" s="116">
        <v>0</v>
      </c>
      <c r="BZ20" s="116">
        <f>SUM(CA20:CD20)</f>
        <v>117122</v>
      </c>
      <c r="CA20" s="116">
        <v>0</v>
      </c>
      <c r="CB20" s="116">
        <v>117122</v>
      </c>
      <c r="CC20" s="116">
        <v>0</v>
      </c>
      <c r="CD20" s="116">
        <v>0</v>
      </c>
      <c r="CE20" s="116">
        <v>0</v>
      </c>
      <c r="CF20" s="116">
        <v>0</v>
      </c>
      <c r="CG20" s="116">
        <v>0</v>
      </c>
      <c r="CH20" s="116">
        <f>SUM(BG20,+BO20,+CG20)</f>
        <v>147630</v>
      </c>
      <c r="CI20" s="116">
        <f>SUM(AE20,+BG20)</f>
        <v>590152</v>
      </c>
      <c r="CJ20" s="116">
        <f>SUM(AF20,+BH20)</f>
        <v>590152</v>
      </c>
      <c r="CK20" s="116">
        <f>SUM(AG20,+BI20)</f>
        <v>0</v>
      </c>
      <c r="CL20" s="116">
        <f>SUM(AH20,+BJ20)</f>
        <v>590152</v>
      </c>
      <c r="CM20" s="116">
        <f>SUM(AI20,+BK20)</f>
        <v>0</v>
      </c>
      <c r="CN20" s="116">
        <f>SUM(AJ20,+BL20)</f>
        <v>0</v>
      </c>
      <c r="CO20" s="116">
        <f>SUM(AK20,+BM20)</f>
        <v>0</v>
      </c>
      <c r="CP20" s="116">
        <f>SUM(AL20,+BN20)</f>
        <v>0</v>
      </c>
      <c r="CQ20" s="116">
        <f>SUM(AM20,+BO20)</f>
        <v>2928256</v>
      </c>
      <c r="CR20" s="116">
        <f>SUM(AN20,+BP20)</f>
        <v>363676</v>
      </c>
      <c r="CS20" s="116">
        <f>SUM(AO20,+BQ20)</f>
        <v>113450</v>
      </c>
      <c r="CT20" s="116">
        <f>SUM(AP20,+BR20)</f>
        <v>192159</v>
      </c>
      <c r="CU20" s="116">
        <f>SUM(AQ20,+BS20)</f>
        <v>56568</v>
      </c>
      <c r="CV20" s="116">
        <f>SUM(AR20,+BT20)</f>
        <v>1499</v>
      </c>
      <c r="CW20" s="116">
        <f>SUM(AS20,+BU20)</f>
        <v>629112</v>
      </c>
      <c r="CX20" s="116">
        <f>SUM(AT20,+BV20)</f>
        <v>219936</v>
      </c>
      <c r="CY20" s="116">
        <f>SUM(AU20,+BW20)</f>
        <v>394598</v>
      </c>
      <c r="CZ20" s="116">
        <f>SUM(AV20,+BX20)</f>
        <v>14578</v>
      </c>
      <c r="DA20" s="116">
        <f>SUM(AW20,+BY20)</f>
        <v>21336</v>
      </c>
      <c r="DB20" s="116">
        <f>SUM(AX20,+BZ20)</f>
        <v>1914132</v>
      </c>
      <c r="DC20" s="116">
        <f>SUM(AY20,+CA20)</f>
        <v>449889</v>
      </c>
      <c r="DD20" s="116">
        <f>SUM(AZ20,+CB20)</f>
        <v>1444741</v>
      </c>
      <c r="DE20" s="116">
        <f>SUM(BA20,+CC20)</f>
        <v>19502</v>
      </c>
      <c r="DF20" s="116">
        <f>SUM(BB20,+CD20)</f>
        <v>0</v>
      </c>
      <c r="DG20" s="116">
        <f>SUM(BC20,+CE20)</f>
        <v>0</v>
      </c>
      <c r="DH20" s="116">
        <f>SUM(BD20,+CF20)</f>
        <v>0</v>
      </c>
      <c r="DI20" s="116">
        <f>SUM(BE20,+CG20)</f>
        <v>0</v>
      </c>
      <c r="DJ20" s="116">
        <f>SUM(BF20,+CH20)</f>
        <v>3518408</v>
      </c>
    </row>
    <row r="21" spans="1:114" ht="13.5" customHeight="1" x14ac:dyDescent="0.2">
      <c r="A21" s="114" t="s">
        <v>25</v>
      </c>
      <c r="B21" s="115" t="s">
        <v>362</v>
      </c>
      <c r="C21" s="114" t="s">
        <v>363</v>
      </c>
      <c r="D21" s="116">
        <f>SUM(E21,+L21)</f>
        <v>2675377</v>
      </c>
      <c r="E21" s="116">
        <f>SUM(F21:I21,K21)</f>
        <v>752225</v>
      </c>
      <c r="F21" s="116">
        <v>9670</v>
      </c>
      <c r="G21" s="116">
        <v>0</v>
      </c>
      <c r="H21" s="116">
        <v>356800</v>
      </c>
      <c r="I21" s="116">
        <v>190971</v>
      </c>
      <c r="J21" s="117" t="s">
        <v>472</v>
      </c>
      <c r="K21" s="116">
        <v>194784</v>
      </c>
      <c r="L21" s="116">
        <v>1923152</v>
      </c>
      <c r="M21" s="116">
        <f>SUM(N21,+U21)</f>
        <v>220371</v>
      </c>
      <c r="N21" s="116">
        <f>SUM(O21:R21,T21)</f>
        <v>28869</v>
      </c>
      <c r="O21" s="116">
        <v>2489</v>
      </c>
      <c r="P21" s="116">
        <v>550</v>
      </c>
      <c r="Q21" s="116">
        <v>0</v>
      </c>
      <c r="R21" s="116">
        <v>25814</v>
      </c>
      <c r="S21" s="117" t="s">
        <v>472</v>
      </c>
      <c r="T21" s="116">
        <v>16</v>
      </c>
      <c r="U21" s="116">
        <v>191502</v>
      </c>
      <c r="V21" s="116">
        <f>+SUM(D21,M21)</f>
        <v>2895748</v>
      </c>
      <c r="W21" s="116">
        <f>+SUM(E21,N21)</f>
        <v>781094</v>
      </c>
      <c r="X21" s="116">
        <f>+SUM(F21,O21)</f>
        <v>12159</v>
      </c>
      <c r="Y21" s="116">
        <f>+SUM(G21,P21)</f>
        <v>550</v>
      </c>
      <c r="Z21" s="116">
        <f>+SUM(H21,Q21)</f>
        <v>356800</v>
      </c>
      <c r="AA21" s="116">
        <f>+SUM(I21,R21)</f>
        <v>216785</v>
      </c>
      <c r="AB21" s="117" t="str">
        <f>IF(+SUM(J21,S21)=0,"-",+SUM(J21,S21))</f>
        <v>-</v>
      </c>
      <c r="AC21" s="116">
        <f>+SUM(K21,T21)</f>
        <v>194800</v>
      </c>
      <c r="AD21" s="116">
        <f>+SUM(L21,U21)</f>
        <v>2114654</v>
      </c>
      <c r="AE21" s="116">
        <f>SUM(AF21,+AK21)</f>
        <v>502323</v>
      </c>
      <c r="AF21" s="116">
        <f>SUM(AG21:AJ21)</f>
        <v>502323</v>
      </c>
      <c r="AG21" s="116">
        <v>0</v>
      </c>
      <c r="AH21" s="116">
        <v>450285</v>
      </c>
      <c r="AI21" s="116">
        <v>51107</v>
      </c>
      <c r="AJ21" s="116">
        <v>931</v>
      </c>
      <c r="AK21" s="116">
        <v>0</v>
      </c>
      <c r="AL21" s="116">
        <v>0</v>
      </c>
      <c r="AM21" s="116">
        <f>SUM(AN21,AS21,AW21,AX21,BD21)</f>
        <v>2066266</v>
      </c>
      <c r="AN21" s="116">
        <f>SUM(AO21:AR21)</f>
        <v>515017</v>
      </c>
      <c r="AO21" s="116">
        <v>336987</v>
      </c>
      <c r="AP21" s="116">
        <v>140869</v>
      </c>
      <c r="AQ21" s="116">
        <v>0</v>
      </c>
      <c r="AR21" s="116">
        <v>37161</v>
      </c>
      <c r="AS21" s="116">
        <f>SUM(AT21:AV21)</f>
        <v>258889</v>
      </c>
      <c r="AT21" s="116">
        <v>21936</v>
      </c>
      <c r="AU21" s="116">
        <v>217391</v>
      </c>
      <c r="AV21" s="116">
        <v>19562</v>
      </c>
      <c r="AW21" s="116">
        <v>7602</v>
      </c>
      <c r="AX21" s="116">
        <f>SUM(AY21:BB21)</f>
        <v>1284758</v>
      </c>
      <c r="AY21" s="116">
        <v>564732</v>
      </c>
      <c r="AZ21" s="116">
        <v>636946</v>
      </c>
      <c r="BA21" s="116">
        <v>66632</v>
      </c>
      <c r="BB21" s="116">
        <v>16448</v>
      </c>
      <c r="BC21" s="116">
        <v>0</v>
      </c>
      <c r="BD21" s="116">
        <v>0</v>
      </c>
      <c r="BE21" s="116">
        <v>106788</v>
      </c>
      <c r="BF21" s="116">
        <f>SUM(AE21,+AM21,+BE21)</f>
        <v>2675377</v>
      </c>
      <c r="BG21" s="116">
        <f>SUM(BH21,+BM21)</f>
        <v>0</v>
      </c>
      <c r="BH21" s="116">
        <f>SUM(BI21:BL21)</f>
        <v>0</v>
      </c>
      <c r="BI21" s="116">
        <v>0</v>
      </c>
      <c r="BJ21" s="116">
        <v>0</v>
      </c>
      <c r="BK21" s="116">
        <v>0</v>
      </c>
      <c r="BL21" s="116">
        <v>0</v>
      </c>
      <c r="BM21" s="116">
        <v>0</v>
      </c>
      <c r="BN21" s="116">
        <v>0</v>
      </c>
      <c r="BO21" s="116">
        <f>SUM(BP21,BU21,BY21,BZ21,CF21)</f>
        <v>212742</v>
      </c>
      <c r="BP21" s="116">
        <f>SUM(BQ21:BT21)</f>
        <v>26897</v>
      </c>
      <c r="BQ21" s="116">
        <v>26897</v>
      </c>
      <c r="BR21" s="116">
        <v>0</v>
      </c>
      <c r="BS21" s="116">
        <v>0</v>
      </c>
      <c r="BT21" s="116">
        <v>0</v>
      </c>
      <c r="BU21" s="116">
        <f>SUM(BV21:BX21)</f>
        <v>81194</v>
      </c>
      <c r="BV21" s="116">
        <v>0</v>
      </c>
      <c r="BW21" s="116">
        <v>81194</v>
      </c>
      <c r="BX21" s="116">
        <v>0</v>
      </c>
      <c r="BY21" s="116">
        <v>0</v>
      </c>
      <c r="BZ21" s="116">
        <f>SUM(CA21:CD21)</f>
        <v>104651</v>
      </c>
      <c r="CA21" s="116">
        <v>47558</v>
      </c>
      <c r="CB21" s="116">
        <v>56702</v>
      </c>
      <c r="CC21" s="116">
        <v>0</v>
      </c>
      <c r="CD21" s="116">
        <v>391</v>
      </c>
      <c r="CE21" s="116">
        <v>0</v>
      </c>
      <c r="CF21" s="116">
        <v>0</v>
      </c>
      <c r="CG21" s="116">
        <v>7629</v>
      </c>
      <c r="CH21" s="116">
        <f>SUM(BG21,+BO21,+CG21)</f>
        <v>220371</v>
      </c>
      <c r="CI21" s="116">
        <f>SUM(AE21,+BG21)</f>
        <v>502323</v>
      </c>
      <c r="CJ21" s="116">
        <f>SUM(AF21,+BH21)</f>
        <v>502323</v>
      </c>
      <c r="CK21" s="116">
        <f>SUM(AG21,+BI21)</f>
        <v>0</v>
      </c>
      <c r="CL21" s="116">
        <f>SUM(AH21,+BJ21)</f>
        <v>450285</v>
      </c>
      <c r="CM21" s="116">
        <f>SUM(AI21,+BK21)</f>
        <v>51107</v>
      </c>
      <c r="CN21" s="116">
        <f>SUM(AJ21,+BL21)</f>
        <v>931</v>
      </c>
      <c r="CO21" s="116">
        <f>SUM(AK21,+BM21)</f>
        <v>0</v>
      </c>
      <c r="CP21" s="116">
        <f>SUM(AL21,+BN21)</f>
        <v>0</v>
      </c>
      <c r="CQ21" s="116">
        <f>SUM(AM21,+BO21)</f>
        <v>2279008</v>
      </c>
      <c r="CR21" s="116">
        <f>SUM(AN21,+BP21)</f>
        <v>541914</v>
      </c>
      <c r="CS21" s="116">
        <f>SUM(AO21,+BQ21)</f>
        <v>363884</v>
      </c>
      <c r="CT21" s="116">
        <f>SUM(AP21,+BR21)</f>
        <v>140869</v>
      </c>
      <c r="CU21" s="116">
        <f>SUM(AQ21,+BS21)</f>
        <v>0</v>
      </c>
      <c r="CV21" s="116">
        <f>SUM(AR21,+BT21)</f>
        <v>37161</v>
      </c>
      <c r="CW21" s="116">
        <f>SUM(AS21,+BU21)</f>
        <v>340083</v>
      </c>
      <c r="CX21" s="116">
        <f>SUM(AT21,+BV21)</f>
        <v>21936</v>
      </c>
      <c r="CY21" s="116">
        <f>SUM(AU21,+BW21)</f>
        <v>298585</v>
      </c>
      <c r="CZ21" s="116">
        <f>SUM(AV21,+BX21)</f>
        <v>19562</v>
      </c>
      <c r="DA21" s="116">
        <f>SUM(AW21,+BY21)</f>
        <v>7602</v>
      </c>
      <c r="DB21" s="116">
        <f>SUM(AX21,+BZ21)</f>
        <v>1389409</v>
      </c>
      <c r="DC21" s="116">
        <f>SUM(AY21,+CA21)</f>
        <v>612290</v>
      </c>
      <c r="DD21" s="116">
        <f>SUM(AZ21,+CB21)</f>
        <v>693648</v>
      </c>
      <c r="DE21" s="116">
        <f>SUM(BA21,+CC21)</f>
        <v>66632</v>
      </c>
      <c r="DF21" s="116">
        <f>SUM(BB21,+CD21)</f>
        <v>16839</v>
      </c>
      <c r="DG21" s="116">
        <f>SUM(BC21,+CE21)</f>
        <v>0</v>
      </c>
      <c r="DH21" s="116">
        <f>SUM(BD21,+CF21)</f>
        <v>0</v>
      </c>
      <c r="DI21" s="116">
        <f>SUM(BE21,+CG21)</f>
        <v>114417</v>
      </c>
      <c r="DJ21" s="116">
        <f>SUM(BF21,+CH21)</f>
        <v>2895748</v>
      </c>
    </row>
    <row r="22" spans="1:114" ht="13.5" customHeight="1" x14ac:dyDescent="0.2">
      <c r="A22" s="114" t="s">
        <v>25</v>
      </c>
      <c r="B22" s="115" t="s">
        <v>364</v>
      </c>
      <c r="C22" s="114" t="s">
        <v>365</v>
      </c>
      <c r="D22" s="116">
        <f>SUM(E22,+L22)</f>
        <v>1625031</v>
      </c>
      <c r="E22" s="116">
        <f>SUM(F22:I22,K22)</f>
        <v>566085</v>
      </c>
      <c r="F22" s="116">
        <v>133928</v>
      </c>
      <c r="G22" s="116">
        <v>0</v>
      </c>
      <c r="H22" s="116">
        <v>216100</v>
      </c>
      <c r="I22" s="116">
        <v>78301</v>
      </c>
      <c r="J22" s="117" t="s">
        <v>472</v>
      </c>
      <c r="K22" s="116">
        <v>137756</v>
      </c>
      <c r="L22" s="116">
        <v>1058946</v>
      </c>
      <c r="M22" s="116">
        <f>SUM(N22,+U22)</f>
        <v>82084</v>
      </c>
      <c r="N22" s="116">
        <f>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7" t="s">
        <v>472</v>
      </c>
      <c r="T22" s="116">
        <v>0</v>
      </c>
      <c r="U22" s="116">
        <v>82084</v>
      </c>
      <c r="V22" s="116">
        <f>+SUM(D22,M22)</f>
        <v>1707115</v>
      </c>
      <c r="W22" s="116">
        <f>+SUM(E22,N22)</f>
        <v>566085</v>
      </c>
      <c r="X22" s="116">
        <f>+SUM(F22,O22)</f>
        <v>133928</v>
      </c>
      <c r="Y22" s="116">
        <f>+SUM(G22,P22)</f>
        <v>0</v>
      </c>
      <c r="Z22" s="116">
        <f>+SUM(H22,Q22)</f>
        <v>216100</v>
      </c>
      <c r="AA22" s="116">
        <f>+SUM(I22,R22)</f>
        <v>78301</v>
      </c>
      <c r="AB22" s="117" t="str">
        <f>IF(+SUM(J22,S22)=0,"-",+SUM(J22,S22))</f>
        <v>-</v>
      </c>
      <c r="AC22" s="116">
        <f>+SUM(K22,T22)</f>
        <v>137756</v>
      </c>
      <c r="AD22" s="116">
        <f>+SUM(L22,U22)</f>
        <v>1141030</v>
      </c>
      <c r="AE22" s="116">
        <f>SUM(AF22,+AK22)</f>
        <v>390060</v>
      </c>
      <c r="AF22" s="116">
        <f>SUM(AG22:AJ22)</f>
        <v>390060</v>
      </c>
      <c r="AG22" s="116">
        <v>0</v>
      </c>
      <c r="AH22" s="116">
        <v>390060</v>
      </c>
      <c r="AI22" s="116">
        <v>0</v>
      </c>
      <c r="AJ22" s="116">
        <v>0</v>
      </c>
      <c r="AK22" s="116">
        <v>0</v>
      </c>
      <c r="AL22" s="116">
        <v>0</v>
      </c>
      <c r="AM22" s="116">
        <f>SUM(AN22,AS22,AW22,AX22,BD22)</f>
        <v>1234971</v>
      </c>
      <c r="AN22" s="116">
        <f>SUM(AO22:AR22)</f>
        <v>98842</v>
      </c>
      <c r="AO22" s="116">
        <v>25474</v>
      </c>
      <c r="AP22" s="116">
        <v>0</v>
      </c>
      <c r="AQ22" s="116">
        <v>60673</v>
      </c>
      <c r="AR22" s="116">
        <v>12695</v>
      </c>
      <c r="AS22" s="116">
        <f>SUM(AT22:AV22)</f>
        <v>498501</v>
      </c>
      <c r="AT22" s="116">
        <v>5830</v>
      </c>
      <c r="AU22" s="116">
        <v>435822</v>
      </c>
      <c r="AV22" s="116">
        <v>56849</v>
      </c>
      <c r="AW22" s="116">
        <v>222</v>
      </c>
      <c r="AX22" s="116">
        <f>SUM(AY22:BB22)</f>
        <v>637406</v>
      </c>
      <c r="AY22" s="116">
        <v>254796</v>
      </c>
      <c r="AZ22" s="116">
        <v>354045</v>
      </c>
      <c r="BA22" s="116">
        <v>28565</v>
      </c>
      <c r="BB22" s="116">
        <v>0</v>
      </c>
      <c r="BC22" s="116">
        <v>0</v>
      </c>
      <c r="BD22" s="116">
        <v>0</v>
      </c>
      <c r="BE22" s="116">
        <v>0</v>
      </c>
      <c r="BF22" s="116">
        <f>SUM(AE22,+AM22,+BE22)</f>
        <v>1625031</v>
      </c>
      <c r="BG22" s="116">
        <f>SUM(BH22,+BM22)</f>
        <v>0</v>
      </c>
      <c r="BH22" s="116">
        <f>SUM(BI22:BL22)</f>
        <v>0</v>
      </c>
      <c r="BI22" s="116">
        <v>0</v>
      </c>
      <c r="BJ22" s="116">
        <v>0</v>
      </c>
      <c r="BK22" s="116">
        <v>0</v>
      </c>
      <c r="BL22" s="116">
        <v>0</v>
      </c>
      <c r="BM22" s="116">
        <v>0</v>
      </c>
      <c r="BN22" s="116">
        <v>0</v>
      </c>
      <c r="BO22" s="116">
        <f>SUM(BP22,BU22,BY22,BZ22,CF22)</f>
        <v>0</v>
      </c>
      <c r="BP22" s="116">
        <f>SUM(BQ22:BT22)</f>
        <v>0</v>
      </c>
      <c r="BQ22" s="116">
        <v>0</v>
      </c>
      <c r="BR22" s="116">
        <v>0</v>
      </c>
      <c r="BS22" s="116">
        <v>0</v>
      </c>
      <c r="BT22" s="116">
        <v>0</v>
      </c>
      <c r="BU22" s="116">
        <f>SUM(BV22:BX22)</f>
        <v>0</v>
      </c>
      <c r="BV22" s="116">
        <v>0</v>
      </c>
      <c r="BW22" s="116">
        <v>0</v>
      </c>
      <c r="BX22" s="116">
        <v>0</v>
      </c>
      <c r="BY22" s="116">
        <v>0</v>
      </c>
      <c r="BZ22" s="116">
        <f>SUM(CA22:CD22)</f>
        <v>0</v>
      </c>
      <c r="CA22" s="116">
        <v>0</v>
      </c>
      <c r="CB22" s="116">
        <v>0</v>
      </c>
      <c r="CC22" s="116">
        <v>0</v>
      </c>
      <c r="CD22" s="116">
        <v>0</v>
      </c>
      <c r="CE22" s="116">
        <v>82084</v>
      </c>
      <c r="CF22" s="116">
        <v>0</v>
      </c>
      <c r="CG22" s="116">
        <v>0</v>
      </c>
      <c r="CH22" s="116">
        <f>SUM(BG22,+BO22,+CG22)</f>
        <v>0</v>
      </c>
      <c r="CI22" s="116">
        <f>SUM(AE22,+BG22)</f>
        <v>390060</v>
      </c>
      <c r="CJ22" s="116">
        <f>SUM(AF22,+BH22)</f>
        <v>390060</v>
      </c>
      <c r="CK22" s="116">
        <f>SUM(AG22,+BI22)</f>
        <v>0</v>
      </c>
      <c r="CL22" s="116">
        <f>SUM(AH22,+BJ22)</f>
        <v>390060</v>
      </c>
      <c r="CM22" s="116">
        <f>SUM(AI22,+BK22)</f>
        <v>0</v>
      </c>
      <c r="CN22" s="116">
        <f>SUM(AJ22,+BL22)</f>
        <v>0</v>
      </c>
      <c r="CO22" s="116">
        <f>SUM(AK22,+BM22)</f>
        <v>0</v>
      </c>
      <c r="CP22" s="116">
        <f>SUM(AL22,+BN22)</f>
        <v>0</v>
      </c>
      <c r="CQ22" s="116">
        <f>SUM(AM22,+BO22)</f>
        <v>1234971</v>
      </c>
      <c r="CR22" s="116">
        <f>SUM(AN22,+BP22)</f>
        <v>98842</v>
      </c>
      <c r="CS22" s="116">
        <f>SUM(AO22,+BQ22)</f>
        <v>25474</v>
      </c>
      <c r="CT22" s="116">
        <f>SUM(AP22,+BR22)</f>
        <v>0</v>
      </c>
      <c r="CU22" s="116">
        <f>SUM(AQ22,+BS22)</f>
        <v>60673</v>
      </c>
      <c r="CV22" s="116">
        <f>SUM(AR22,+BT22)</f>
        <v>12695</v>
      </c>
      <c r="CW22" s="116">
        <f>SUM(AS22,+BU22)</f>
        <v>498501</v>
      </c>
      <c r="CX22" s="116">
        <f>SUM(AT22,+BV22)</f>
        <v>5830</v>
      </c>
      <c r="CY22" s="116">
        <f>SUM(AU22,+BW22)</f>
        <v>435822</v>
      </c>
      <c r="CZ22" s="116">
        <f>SUM(AV22,+BX22)</f>
        <v>56849</v>
      </c>
      <c r="DA22" s="116">
        <f>SUM(AW22,+BY22)</f>
        <v>222</v>
      </c>
      <c r="DB22" s="116">
        <f>SUM(AX22,+BZ22)</f>
        <v>637406</v>
      </c>
      <c r="DC22" s="116">
        <f>SUM(AY22,+CA22)</f>
        <v>254796</v>
      </c>
      <c r="DD22" s="116">
        <f>SUM(AZ22,+CB22)</f>
        <v>354045</v>
      </c>
      <c r="DE22" s="116">
        <f>SUM(BA22,+CC22)</f>
        <v>28565</v>
      </c>
      <c r="DF22" s="116">
        <f>SUM(BB22,+CD22)</f>
        <v>0</v>
      </c>
      <c r="DG22" s="116">
        <f>SUM(BC22,+CE22)</f>
        <v>82084</v>
      </c>
      <c r="DH22" s="116">
        <f>SUM(BD22,+CF22)</f>
        <v>0</v>
      </c>
      <c r="DI22" s="116">
        <f>SUM(BE22,+CG22)</f>
        <v>0</v>
      </c>
      <c r="DJ22" s="116">
        <f>SUM(BF22,+CH22)</f>
        <v>1625031</v>
      </c>
    </row>
    <row r="23" spans="1:114" ht="13.5" customHeight="1" x14ac:dyDescent="0.2">
      <c r="A23" s="114" t="s">
        <v>25</v>
      </c>
      <c r="B23" s="115" t="s">
        <v>368</v>
      </c>
      <c r="C23" s="114" t="s">
        <v>369</v>
      </c>
      <c r="D23" s="116">
        <f>SUM(E23,+L23)</f>
        <v>1190004</v>
      </c>
      <c r="E23" s="116">
        <f>SUM(F23:I23,K23)</f>
        <v>234484</v>
      </c>
      <c r="F23" s="116">
        <v>0</v>
      </c>
      <c r="G23" s="116">
        <v>0</v>
      </c>
      <c r="H23" s="116">
        <v>0</v>
      </c>
      <c r="I23" s="116">
        <v>178226</v>
      </c>
      <c r="J23" s="117" t="s">
        <v>472</v>
      </c>
      <c r="K23" s="116">
        <v>56258</v>
      </c>
      <c r="L23" s="116">
        <v>955520</v>
      </c>
      <c r="M23" s="116">
        <f>SUM(N23,+U23)</f>
        <v>99917</v>
      </c>
      <c r="N23" s="116">
        <f>SUM(O23:R23,T23)</f>
        <v>32547</v>
      </c>
      <c r="O23" s="116">
        <v>1699</v>
      </c>
      <c r="P23" s="116">
        <v>1083</v>
      </c>
      <c r="Q23" s="116">
        <v>0</v>
      </c>
      <c r="R23" s="116">
        <v>14637</v>
      </c>
      <c r="S23" s="117" t="s">
        <v>472</v>
      </c>
      <c r="T23" s="116">
        <v>15128</v>
      </c>
      <c r="U23" s="116">
        <v>67370</v>
      </c>
      <c r="V23" s="116">
        <f>+SUM(D23,M23)</f>
        <v>1289921</v>
      </c>
      <c r="W23" s="116">
        <f>+SUM(E23,N23)</f>
        <v>267031</v>
      </c>
      <c r="X23" s="116">
        <f>+SUM(F23,O23)</f>
        <v>1699</v>
      </c>
      <c r="Y23" s="116">
        <f>+SUM(G23,P23)</f>
        <v>1083</v>
      </c>
      <c r="Z23" s="116">
        <f>+SUM(H23,Q23)</f>
        <v>0</v>
      </c>
      <c r="AA23" s="116">
        <f>+SUM(I23,R23)</f>
        <v>192863</v>
      </c>
      <c r="AB23" s="117" t="str">
        <f>IF(+SUM(J23,S23)=0,"-",+SUM(J23,S23))</f>
        <v>-</v>
      </c>
      <c r="AC23" s="116">
        <f>+SUM(K23,T23)</f>
        <v>71386</v>
      </c>
      <c r="AD23" s="116">
        <f>+SUM(L23,U23)</f>
        <v>1022890</v>
      </c>
      <c r="AE23" s="116">
        <f>SUM(AF23,+AK23)</f>
        <v>102363</v>
      </c>
      <c r="AF23" s="116">
        <f>SUM(AG23:AJ23)</f>
        <v>102363</v>
      </c>
      <c r="AG23" s="116">
        <v>0</v>
      </c>
      <c r="AH23" s="116">
        <v>96791</v>
      </c>
      <c r="AI23" s="116">
        <v>4626</v>
      </c>
      <c r="AJ23" s="116">
        <v>946</v>
      </c>
      <c r="AK23" s="116">
        <v>0</v>
      </c>
      <c r="AL23" s="116">
        <v>0</v>
      </c>
      <c r="AM23" s="116">
        <f>SUM(AN23,AS23,AW23,AX23,BD23)</f>
        <v>902307</v>
      </c>
      <c r="AN23" s="116">
        <f>SUM(AO23:AR23)</f>
        <v>144691</v>
      </c>
      <c r="AO23" s="116">
        <v>126443</v>
      </c>
      <c r="AP23" s="116">
        <v>0</v>
      </c>
      <c r="AQ23" s="116">
        <v>18248</v>
      </c>
      <c r="AR23" s="116">
        <v>0</v>
      </c>
      <c r="AS23" s="116">
        <f>SUM(AT23:AV23)</f>
        <v>12420</v>
      </c>
      <c r="AT23" s="116">
        <v>0</v>
      </c>
      <c r="AU23" s="116">
        <v>12420</v>
      </c>
      <c r="AV23" s="116">
        <v>0</v>
      </c>
      <c r="AW23" s="116">
        <v>0</v>
      </c>
      <c r="AX23" s="116">
        <f>SUM(AY23:BB23)</f>
        <v>745196</v>
      </c>
      <c r="AY23" s="116">
        <v>325454</v>
      </c>
      <c r="AZ23" s="116">
        <v>358564</v>
      </c>
      <c r="BA23" s="116">
        <v>61178</v>
      </c>
      <c r="BB23" s="116">
        <v>0</v>
      </c>
      <c r="BC23" s="116">
        <v>24198</v>
      </c>
      <c r="BD23" s="116">
        <v>0</v>
      </c>
      <c r="BE23" s="116">
        <v>161136</v>
      </c>
      <c r="BF23" s="116">
        <f>SUM(AE23,+AM23,+BE23)</f>
        <v>1165806</v>
      </c>
      <c r="BG23" s="116">
        <f>SUM(BH23,+BM23)</f>
        <v>0</v>
      </c>
      <c r="BH23" s="116">
        <f>SUM(BI23:BL23)</f>
        <v>0</v>
      </c>
      <c r="BI23" s="116">
        <v>0</v>
      </c>
      <c r="BJ23" s="116">
        <v>0</v>
      </c>
      <c r="BK23" s="116">
        <v>0</v>
      </c>
      <c r="BL23" s="116">
        <v>0</v>
      </c>
      <c r="BM23" s="116">
        <v>0</v>
      </c>
      <c r="BN23" s="116">
        <v>0</v>
      </c>
      <c r="BO23" s="116">
        <f>SUM(BP23,BU23,BY23,BZ23,CF23)</f>
        <v>28404</v>
      </c>
      <c r="BP23" s="116">
        <f>SUM(BQ23:BT23)</f>
        <v>0</v>
      </c>
      <c r="BQ23" s="116">
        <v>0</v>
      </c>
      <c r="BR23" s="116">
        <v>0</v>
      </c>
      <c r="BS23" s="116">
        <v>0</v>
      </c>
      <c r="BT23" s="116">
        <v>0</v>
      </c>
      <c r="BU23" s="116">
        <f>SUM(BV23:BX23)</f>
        <v>0</v>
      </c>
      <c r="BV23" s="116">
        <v>0</v>
      </c>
      <c r="BW23" s="116">
        <v>0</v>
      </c>
      <c r="BX23" s="116">
        <v>0</v>
      </c>
      <c r="BY23" s="116">
        <v>0</v>
      </c>
      <c r="BZ23" s="116">
        <f>SUM(CA23:CD23)</f>
        <v>28404</v>
      </c>
      <c r="CA23" s="116">
        <v>28404</v>
      </c>
      <c r="CB23" s="116">
        <v>0</v>
      </c>
      <c r="CC23" s="116">
        <v>0</v>
      </c>
      <c r="CD23" s="116">
        <v>0</v>
      </c>
      <c r="CE23" s="116">
        <v>65442</v>
      </c>
      <c r="CF23" s="116">
        <v>0</v>
      </c>
      <c r="CG23" s="116">
        <v>6071</v>
      </c>
      <c r="CH23" s="116">
        <f>SUM(BG23,+BO23,+CG23)</f>
        <v>34475</v>
      </c>
      <c r="CI23" s="116">
        <f>SUM(AE23,+BG23)</f>
        <v>102363</v>
      </c>
      <c r="CJ23" s="116">
        <f>SUM(AF23,+BH23)</f>
        <v>102363</v>
      </c>
      <c r="CK23" s="116">
        <f>SUM(AG23,+BI23)</f>
        <v>0</v>
      </c>
      <c r="CL23" s="116">
        <f>SUM(AH23,+BJ23)</f>
        <v>96791</v>
      </c>
      <c r="CM23" s="116">
        <f>SUM(AI23,+BK23)</f>
        <v>4626</v>
      </c>
      <c r="CN23" s="116">
        <f>SUM(AJ23,+BL23)</f>
        <v>946</v>
      </c>
      <c r="CO23" s="116">
        <f>SUM(AK23,+BM23)</f>
        <v>0</v>
      </c>
      <c r="CP23" s="116">
        <f>SUM(AL23,+BN23)</f>
        <v>0</v>
      </c>
      <c r="CQ23" s="116">
        <f>SUM(AM23,+BO23)</f>
        <v>930711</v>
      </c>
      <c r="CR23" s="116">
        <f>SUM(AN23,+BP23)</f>
        <v>144691</v>
      </c>
      <c r="CS23" s="116">
        <f>SUM(AO23,+BQ23)</f>
        <v>126443</v>
      </c>
      <c r="CT23" s="116">
        <f>SUM(AP23,+BR23)</f>
        <v>0</v>
      </c>
      <c r="CU23" s="116">
        <f>SUM(AQ23,+BS23)</f>
        <v>18248</v>
      </c>
      <c r="CV23" s="116">
        <f>SUM(AR23,+BT23)</f>
        <v>0</v>
      </c>
      <c r="CW23" s="116">
        <f>SUM(AS23,+BU23)</f>
        <v>12420</v>
      </c>
      <c r="CX23" s="116">
        <f>SUM(AT23,+BV23)</f>
        <v>0</v>
      </c>
      <c r="CY23" s="116">
        <f>SUM(AU23,+BW23)</f>
        <v>12420</v>
      </c>
      <c r="CZ23" s="116">
        <f>SUM(AV23,+BX23)</f>
        <v>0</v>
      </c>
      <c r="DA23" s="116">
        <f>SUM(AW23,+BY23)</f>
        <v>0</v>
      </c>
      <c r="DB23" s="116">
        <f>SUM(AX23,+BZ23)</f>
        <v>773600</v>
      </c>
      <c r="DC23" s="116">
        <f>SUM(AY23,+CA23)</f>
        <v>353858</v>
      </c>
      <c r="DD23" s="116">
        <f>SUM(AZ23,+CB23)</f>
        <v>358564</v>
      </c>
      <c r="DE23" s="116">
        <f>SUM(BA23,+CC23)</f>
        <v>61178</v>
      </c>
      <c r="DF23" s="116">
        <f>SUM(BB23,+CD23)</f>
        <v>0</v>
      </c>
      <c r="DG23" s="116">
        <f>SUM(BC23,+CE23)</f>
        <v>89640</v>
      </c>
      <c r="DH23" s="116">
        <f>SUM(BD23,+CF23)</f>
        <v>0</v>
      </c>
      <c r="DI23" s="116">
        <f>SUM(BE23,+CG23)</f>
        <v>167207</v>
      </c>
      <c r="DJ23" s="116">
        <f>SUM(BF23,+CH23)</f>
        <v>1200281</v>
      </c>
    </row>
    <row r="24" spans="1:114" ht="13.5" customHeight="1" x14ac:dyDescent="0.2">
      <c r="A24" s="114" t="s">
        <v>25</v>
      </c>
      <c r="B24" s="115" t="s">
        <v>374</v>
      </c>
      <c r="C24" s="114" t="s">
        <v>375</v>
      </c>
      <c r="D24" s="116">
        <f>SUM(E24,+L24)</f>
        <v>601534</v>
      </c>
      <c r="E24" s="116">
        <f>SUM(F24:I24,K24)</f>
        <v>66374</v>
      </c>
      <c r="F24" s="116">
        <v>0</v>
      </c>
      <c r="G24" s="116">
        <v>1000</v>
      </c>
      <c r="H24" s="116">
        <v>0</v>
      </c>
      <c r="I24" s="116">
        <v>0</v>
      </c>
      <c r="J24" s="117" t="s">
        <v>472</v>
      </c>
      <c r="K24" s="116">
        <v>65374</v>
      </c>
      <c r="L24" s="116">
        <v>535160</v>
      </c>
      <c r="M24" s="116">
        <f>SUM(N24,+U24)</f>
        <v>161265</v>
      </c>
      <c r="N24" s="116">
        <f>SUM(O24:R24,T24)</f>
        <v>14153</v>
      </c>
      <c r="O24" s="116">
        <v>0</v>
      </c>
      <c r="P24" s="116">
        <v>0</v>
      </c>
      <c r="Q24" s="116">
        <v>0</v>
      </c>
      <c r="R24" s="116">
        <v>14153</v>
      </c>
      <c r="S24" s="117" t="s">
        <v>472</v>
      </c>
      <c r="T24" s="116">
        <v>0</v>
      </c>
      <c r="U24" s="116">
        <v>147112</v>
      </c>
      <c r="V24" s="116">
        <f>+SUM(D24,M24)</f>
        <v>762799</v>
      </c>
      <c r="W24" s="116">
        <f>+SUM(E24,N24)</f>
        <v>80527</v>
      </c>
      <c r="X24" s="116">
        <f>+SUM(F24,O24)</f>
        <v>0</v>
      </c>
      <c r="Y24" s="116">
        <f>+SUM(G24,P24)</f>
        <v>1000</v>
      </c>
      <c r="Z24" s="116">
        <f>+SUM(H24,Q24)</f>
        <v>0</v>
      </c>
      <c r="AA24" s="116">
        <f>+SUM(I24,R24)</f>
        <v>14153</v>
      </c>
      <c r="AB24" s="117" t="str">
        <f>IF(+SUM(J24,S24)=0,"-",+SUM(J24,S24))</f>
        <v>-</v>
      </c>
      <c r="AC24" s="116">
        <f>+SUM(K24,T24)</f>
        <v>65374</v>
      </c>
      <c r="AD24" s="116">
        <f>+SUM(L24,U24)</f>
        <v>682272</v>
      </c>
      <c r="AE24" s="116">
        <f>SUM(AF24,+AK24)</f>
        <v>0</v>
      </c>
      <c r="AF24" s="116">
        <f>SUM(AG24:AJ24)</f>
        <v>0</v>
      </c>
      <c r="AG24" s="116"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49865</v>
      </c>
      <c r="AM24" s="116">
        <f>SUM(AN24,AS24,AW24,AX24,BD24)</f>
        <v>467383</v>
      </c>
      <c r="AN24" s="116">
        <f>SUM(AO24:AR24)</f>
        <v>68002</v>
      </c>
      <c r="AO24" s="116">
        <v>68002</v>
      </c>
      <c r="AP24" s="116">
        <v>0</v>
      </c>
      <c r="AQ24" s="116">
        <v>0</v>
      </c>
      <c r="AR24" s="116">
        <v>0</v>
      </c>
      <c r="AS24" s="116">
        <f>SUM(AT24:AV24)</f>
        <v>4666</v>
      </c>
      <c r="AT24" s="116">
        <v>0</v>
      </c>
      <c r="AU24" s="116">
        <v>0</v>
      </c>
      <c r="AV24" s="116">
        <v>4666</v>
      </c>
      <c r="AW24" s="116">
        <v>0</v>
      </c>
      <c r="AX24" s="116">
        <f>SUM(AY24:BB24)</f>
        <v>394715</v>
      </c>
      <c r="AY24" s="116">
        <v>247764</v>
      </c>
      <c r="AZ24" s="116">
        <v>81539</v>
      </c>
      <c r="BA24" s="116">
        <v>13491</v>
      </c>
      <c r="BB24" s="116">
        <v>51921</v>
      </c>
      <c r="BC24" s="116">
        <v>84286</v>
      </c>
      <c r="BD24" s="116">
        <v>0</v>
      </c>
      <c r="BE24" s="116">
        <v>0</v>
      </c>
      <c r="BF24" s="116">
        <f>SUM(AE24,+AM24,+BE24)</f>
        <v>467383</v>
      </c>
      <c r="BG24" s="116">
        <f>SUM(BH24,+BM24)</f>
        <v>0</v>
      </c>
      <c r="BH24" s="116">
        <f>SUM(BI24:BL24)</f>
        <v>0</v>
      </c>
      <c r="BI24" s="116">
        <v>0</v>
      </c>
      <c r="BJ24" s="116">
        <v>0</v>
      </c>
      <c r="BK24" s="116">
        <v>0</v>
      </c>
      <c r="BL24" s="116">
        <v>0</v>
      </c>
      <c r="BM24" s="116">
        <v>0</v>
      </c>
      <c r="BN24" s="116">
        <v>0</v>
      </c>
      <c r="BO24" s="116">
        <f>SUM(BP24,BU24,BY24,BZ24,CF24)</f>
        <v>50170</v>
      </c>
      <c r="BP24" s="116">
        <f>SUM(BQ24:BT24)</f>
        <v>6390</v>
      </c>
      <c r="BQ24" s="116">
        <v>6390</v>
      </c>
      <c r="BR24" s="116">
        <v>0</v>
      </c>
      <c r="BS24" s="116">
        <v>0</v>
      </c>
      <c r="BT24" s="116">
        <v>0</v>
      </c>
      <c r="BU24" s="116">
        <f>SUM(BV24:BX24)</f>
        <v>0</v>
      </c>
      <c r="BV24" s="116">
        <v>0</v>
      </c>
      <c r="BW24" s="116">
        <v>0</v>
      </c>
      <c r="BX24" s="116">
        <v>0</v>
      </c>
      <c r="BY24" s="116">
        <v>0</v>
      </c>
      <c r="BZ24" s="116">
        <f>SUM(CA24:CD24)</f>
        <v>43780</v>
      </c>
      <c r="CA24" s="116">
        <v>43780</v>
      </c>
      <c r="CB24" s="116">
        <v>0</v>
      </c>
      <c r="CC24" s="116">
        <v>0</v>
      </c>
      <c r="CD24" s="116">
        <v>0</v>
      </c>
      <c r="CE24" s="116">
        <v>111095</v>
      </c>
      <c r="CF24" s="116">
        <v>0</v>
      </c>
      <c r="CG24" s="116">
        <v>0</v>
      </c>
      <c r="CH24" s="116">
        <f>SUM(BG24,+BO24,+CG24)</f>
        <v>50170</v>
      </c>
      <c r="CI24" s="116">
        <f>SUM(AE24,+BG24)</f>
        <v>0</v>
      </c>
      <c r="CJ24" s="116">
        <f>SUM(AF24,+BH24)</f>
        <v>0</v>
      </c>
      <c r="CK24" s="116">
        <f>SUM(AG24,+BI24)</f>
        <v>0</v>
      </c>
      <c r="CL24" s="116">
        <f>SUM(AH24,+BJ24)</f>
        <v>0</v>
      </c>
      <c r="CM24" s="116">
        <f>SUM(AI24,+BK24)</f>
        <v>0</v>
      </c>
      <c r="CN24" s="116">
        <f>SUM(AJ24,+BL24)</f>
        <v>0</v>
      </c>
      <c r="CO24" s="116">
        <f>SUM(AK24,+BM24)</f>
        <v>0</v>
      </c>
      <c r="CP24" s="116">
        <f>SUM(AL24,+BN24)</f>
        <v>49865</v>
      </c>
      <c r="CQ24" s="116">
        <f>SUM(AM24,+BO24)</f>
        <v>517553</v>
      </c>
      <c r="CR24" s="116">
        <f>SUM(AN24,+BP24)</f>
        <v>74392</v>
      </c>
      <c r="CS24" s="116">
        <f>SUM(AO24,+BQ24)</f>
        <v>74392</v>
      </c>
      <c r="CT24" s="116">
        <f>SUM(AP24,+BR24)</f>
        <v>0</v>
      </c>
      <c r="CU24" s="116">
        <f>SUM(AQ24,+BS24)</f>
        <v>0</v>
      </c>
      <c r="CV24" s="116">
        <f>SUM(AR24,+BT24)</f>
        <v>0</v>
      </c>
      <c r="CW24" s="116">
        <f>SUM(AS24,+BU24)</f>
        <v>4666</v>
      </c>
      <c r="CX24" s="116">
        <f>SUM(AT24,+BV24)</f>
        <v>0</v>
      </c>
      <c r="CY24" s="116">
        <f>SUM(AU24,+BW24)</f>
        <v>0</v>
      </c>
      <c r="CZ24" s="116">
        <f>SUM(AV24,+BX24)</f>
        <v>4666</v>
      </c>
      <c r="DA24" s="116">
        <f>SUM(AW24,+BY24)</f>
        <v>0</v>
      </c>
      <c r="DB24" s="116">
        <f>SUM(AX24,+BZ24)</f>
        <v>438495</v>
      </c>
      <c r="DC24" s="116">
        <f>SUM(AY24,+CA24)</f>
        <v>291544</v>
      </c>
      <c r="DD24" s="116">
        <f>SUM(AZ24,+CB24)</f>
        <v>81539</v>
      </c>
      <c r="DE24" s="116">
        <f>SUM(BA24,+CC24)</f>
        <v>13491</v>
      </c>
      <c r="DF24" s="116">
        <f>SUM(BB24,+CD24)</f>
        <v>51921</v>
      </c>
      <c r="DG24" s="116">
        <f>SUM(BC24,+CE24)</f>
        <v>195381</v>
      </c>
      <c r="DH24" s="116">
        <f>SUM(BD24,+CF24)</f>
        <v>0</v>
      </c>
      <c r="DI24" s="116">
        <f>SUM(BE24,+CG24)</f>
        <v>0</v>
      </c>
      <c r="DJ24" s="116">
        <f>SUM(BF24,+CH24)</f>
        <v>517553</v>
      </c>
    </row>
    <row r="25" spans="1:114" ht="13.5" customHeight="1" x14ac:dyDescent="0.2">
      <c r="A25" s="114" t="s">
        <v>25</v>
      </c>
      <c r="B25" s="115" t="s">
        <v>378</v>
      </c>
      <c r="C25" s="114" t="s">
        <v>379</v>
      </c>
      <c r="D25" s="116">
        <f>SUM(E25,+L25)</f>
        <v>1636748</v>
      </c>
      <c r="E25" s="116">
        <f>SUM(F25:I25,K25)</f>
        <v>75986</v>
      </c>
      <c r="F25" s="116">
        <v>0</v>
      </c>
      <c r="G25" s="116">
        <v>0</v>
      </c>
      <c r="H25" s="116">
        <v>0</v>
      </c>
      <c r="I25" s="116">
        <v>11854</v>
      </c>
      <c r="J25" s="117" t="s">
        <v>472</v>
      </c>
      <c r="K25" s="116">
        <v>64132</v>
      </c>
      <c r="L25" s="116">
        <v>1560762</v>
      </c>
      <c r="M25" s="116">
        <f>SUM(N25,+U25)</f>
        <v>170065</v>
      </c>
      <c r="N25" s="116">
        <f>SUM(O25:R25,T25)</f>
        <v>10504</v>
      </c>
      <c r="O25" s="116">
        <v>8754</v>
      </c>
      <c r="P25" s="116">
        <v>1750</v>
      </c>
      <c r="Q25" s="116">
        <v>0</v>
      </c>
      <c r="R25" s="116">
        <v>0</v>
      </c>
      <c r="S25" s="117" t="s">
        <v>472</v>
      </c>
      <c r="T25" s="116">
        <v>0</v>
      </c>
      <c r="U25" s="116">
        <v>159561</v>
      </c>
      <c r="V25" s="116">
        <f>+SUM(D25,M25)</f>
        <v>1806813</v>
      </c>
      <c r="W25" s="116">
        <f>+SUM(E25,N25)</f>
        <v>86490</v>
      </c>
      <c r="X25" s="116">
        <f>+SUM(F25,O25)</f>
        <v>8754</v>
      </c>
      <c r="Y25" s="116">
        <f>+SUM(G25,P25)</f>
        <v>1750</v>
      </c>
      <c r="Z25" s="116">
        <f>+SUM(H25,Q25)</f>
        <v>0</v>
      </c>
      <c r="AA25" s="116">
        <f>+SUM(I25,R25)</f>
        <v>11854</v>
      </c>
      <c r="AB25" s="117" t="str">
        <f>IF(+SUM(J25,S25)=0,"-",+SUM(J25,S25))</f>
        <v>-</v>
      </c>
      <c r="AC25" s="116">
        <f>+SUM(K25,T25)</f>
        <v>64132</v>
      </c>
      <c r="AD25" s="116">
        <f>+SUM(L25,U25)</f>
        <v>1720323</v>
      </c>
      <c r="AE25" s="116">
        <f>SUM(AF25,+AK25)</f>
        <v>0</v>
      </c>
      <c r="AF25" s="116">
        <f>SUM(AG25:AJ25)</f>
        <v>0</v>
      </c>
      <c r="AG25" s="116"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31869</v>
      </c>
      <c r="AM25" s="116">
        <f>SUM(AN25,AS25,AW25,AX25,BD25)</f>
        <v>596276</v>
      </c>
      <c r="AN25" s="116">
        <f>SUM(AO25:AR25)</f>
        <v>93691</v>
      </c>
      <c r="AO25" s="116">
        <v>75266</v>
      </c>
      <c r="AP25" s="116">
        <v>14740</v>
      </c>
      <c r="AQ25" s="116">
        <v>0</v>
      </c>
      <c r="AR25" s="116">
        <v>3685</v>
      </c>
      <c r="AS25" s="116">
        <f>SUM(AT25:AV25)</f>
        <v>20431</v>
      </c>
      <c r="AT25" s="116">
        <v>7559</v>
      </c>
      <c r="AU25" s="116">
        <v>7133</v>
      </c>
      <c r="AV25" s="116">
        <v>5739</v>
      </c>
      <c r="AW25" s="116">
        <v>0</v>
      </c>
      <c r="AX25" s="116">
        <f>SUM(AY25:BB25)</f>
        <v>482154</v>
      </c>
      <c r="AY25" s="116">
        <v>358496</v>
      </c>
      <c r="AZ25" s="116">
        <v>83266</v>
      </c>
      <c r="BA25" s="116">
        <v>28533</v>
      </c>
      <c r="BB25" s="116">
        <v>11859</v>
      </c>
      <c r="BC25" s="116">
        <v>537396</v>
      </c>
      <c r="BD25" s="116">
        <v>0</v>
      </c>
      <c r="BE25" s="116">
        <v>471207</v>
      </c>
      <c r="BF25" s="116">
        <f>SUM(AE25,+AM25,+BE25)</f>
        <v>1067483</v>
      </c>
      <c r="BG25" s="116">
        <f>SUM(BH25,+BM25)</f>
        <v>0</v>
      </c>
      <c r="BH25" s="116">
        <f>SUM(BI25:BL25)</f>
        <v>0</v>
      </c>
      <c r="BI25" s="116">
        <v>0</v>
      </c>
      <c r="BJ25" s="116">
        <v>0</v>
      </c>
      <c r="BK25" s="116">
        <v>0</v>
      </c>
      <c r="BL25" s="116">
        <v>0</v>
      </c>
      <c r="BM25" s="116">
        <v>0</v>
      </c>
      <c r="BN25" s="116">
        <v>0</v>
      </c>
      <c r="BO25" s="116">
        <f>SUM(BP25,BU25,BY25,BZ25,CF25)</f>
        <v>9213</v>
      </c>
      <c r="BP25" s="116">
        <f>SUM(BQ25:BT25)</f>
        <v>5945</v>
      </c>
      <c r="BQ25" s="116">
        <v>5945</v>
      </c>
      <c r="BR25" s="116">
        <v>0</v>
      </c>
      <c r="BS25" s="116">
        <v>0</v>
      </c>
      <c r="BT25" s="116">
        <v>0</v>
      </c>
      <c r="BU25" s="116">
        <f>SUM(BV25:BX25)</f>
        <v>0</v>
      </c>
      <c r="BV25" s="116">
        <v>0</v>
      </c>
      <c r="BW25" s="116">
        <v>0</v>
      </c>
      <c r="BX25" s="116">
        <v>0</v>
      </c>
      <c r="BY25" s="116">
        <v>0</v>
      </c>
      <c r="BZ25" s="116">
        <f>SUM(CA25:CD25)</f>
        <v>3268</v>
      </c>
      <c r="CA25" s="116">
        <v>3268</v>
      </c>
      <c r="CB25" s="116">
        <v>0</v>
      </c>
      <c r="CC25" s="116">
        <v>0</v>
      </c>
      <c r="CD25" s="116">
        <v>0</v>
      </c>
      <c r="CE25" s="116">
        <v>149670</v>
      </c>
      <c r="CF25" s="116">
        <v>0</v>
      </c>
      <c r="CG25" s="116">
        <v>11182</v>
      </c>
      <c r="CH25" s="116">
        <f>SUM(BG25,+BO25,+CG25)</f>
        <v>20395</v>
      </c>
      <c r="CI25" s="116">
        <f>SUM(AE25,+BG25)</f>
        <v>0</v>
      </c>
      <c r="CJ25" s="116">
        <f>SUM(AF25,+BH25)</f>
        <v>0</v>
      </c>
      <c r="CK25" s="116">
        <f>SUM(AG25,+BI25)</f>
        <v>0</v>
      </c>
      <c r="CL25" s="116">
        <f>SUM(AH25,+BJ25)</f>
        <v>0</v>
      </c>
      <c r="CM25" s="116">
        <f>SUM(AI25,+BK25)</f>
        <v>0</v>
      </c>
      <c r="CN25" s="116">
        <f>SUM(AJ25,+BL25)</f>
        <v>0</v>
      </c>
      <c r="CO25" s="116">
        <f>SUM(AK25,+BM25)</f>
        <v>0</v>
      </c>
      <c r="CP25" s="116">
        <f>SUM(AL25,+BN25)</f>
        <v>31869</v>
      </c>
      <c r="CQ25" s="116">
        <f>SUM(AM25,+BO25)</f>
        <v>605489</v>
      </c>
      <c r="CR25" s="116">
        <f>SUM(AN25,+BP25)</f>
        <v>99636</v>
      </c>
      <c r="CS25" s="116">
        <f>SUM(AO25,+BQ25)</f>
        <v>81211</v>
      </c>
      <c r="CT25" s="116">
        <f>SUM(AP25,+BR25)</f>
        <v>14740</v>
      </c>
      <c r="CU25" s="116">
        <f>SUM(AQ25,+BS25)</f>
        <v>0</v>
      </c>
      <c r="CV25" s="116">
        <f>SUM(AR25,+BT25)</f>
        <v>3685</v>
      </c>
      <c r="CW25" s="116">
        <f>SUM(AS25,+BU25)</f>
        <v>20431</v>
      </c>
      <c r="CX25" s="116">
        <f>SUM(AT25,+BV25)</f>
        <v>7559</v>
      </c>
      <c r="CY25" s="116">
        <f>SUM(AU25,+BW25)</f>
        <v>7133</v>
      </c>
      <c r="CZ25" s="116">
        <f>SUM(AV25,+BX25)</f>
        <v>5739</v>
      </c>
      <c r="DA25" s="116">
        <f>SUM(AW25,+BY25)</f>
        <v>0</v>
      </c>
      <c r="DB25" s="116">
        <f>SUM(AX25,+BZ25)</f>
        <v>485422</v>
      </c>
      <c r="DC25" s="116">
        <f>SUM(AY25,+CA25)</f>
        <v>361764</v>
      </c>
      <c r="DD25" s="116">
        <f>SUM(AZ25,+CB25)</f>
        <v>83266</v>
      </c>
      <c r="DE25" s="116">
        <f>SUM(BA25,+CC25)</f>
        <v>28533</v>
      </c>
      <c r="DF25" s="116">
        <f>SUM(BB25,+CD25)</f>
        <v>11859</v>
      </c>
      <c r="DG25" s="116">
        <f>SUM(BC25,+CE25)</f>
        <v>687066</v>
      </c>
      <c r="DH25" s="116">
        <f>SUM(BD25,+CF25)</f>
        <v>0</v>
      </c>
      <c r="DI25" s="116">
        <f>SUM(BE25,+CG25)</f>
        <v>482389</v>
      </c>
      <c r="DJ25" s="116">
        <f>SUM(BF25,+CH25)</f>
        <v>1087878</v>
      </c>
    </row>
    <row r="26" spans="1:114" ht="13.5" customHeight="1" x14ac:dyDescent="0.2">
      <c r="A26" s="114" t="s">
        <v>25</v>
      </c>
      <c r="B26" s="115" t="s">
        <v>382</v>
      </c>
      <c r="C26" s="114" t="s">
        <v>383</v>
      </c>
      <c r="D26" s="116">
        <f>SUM(E26,+L26)</f>
        <v>2041992</v>
      </c>
      <c r="E26" s="116">
        <f>SUM(F26:I26,K26)</f>
        <v>209614</v>
      </c>
      <c r="F26" s="116">
        <v>0</v>
      </c>
      <c r="G26" s="116">
        <v>0</v>
      </c>
      <c r="H26" s="116">
        <v>0</v>
      </c>
      <c r="I26" s="116">
        <v>8918</v>
      </c>
      <c r="J26" s="117" t="s">
        <v>472</v>
      </c>
      <c r="K26" s="116">
        <v>200696</v>
      </c>
      <c r="L26" s="116">
        <v>1832378</v>
      </c>
      <c r="M26" s="116">
        <f>SUM(N26,+U26)</f>
        <v>118249</v>
      </c>
      <c r="N26" s="116">
        <f>SUM(O26:R26,T26)</f>
        <v>28184</v>
      </c>
      <c r="O26" s="116">
        <v>0</v>
      </c>
      <c r="P26" s="116">
        <v>0</v>
      </c>
      <c r="Q26" s="116">
        <v>0</v>
      </c>
      <c r="R26" s="116">
        <v>28184</v>
      </c>
      <c r="S26" s="117" t="s">
        <v>472</v>
      </c>
      <c r="T26" s="116">
        <v>0</v>
      </c>
      <c r="U26" s="116">
        <v>90065</v>
      </c>
      <c r="V26" s="116">
        <f>+SUM(D26,M26)</f>
        <v>2160241</v>
      </c>
      <c r="W26" s="116">
        <f>+SUM(E26,N26)</f>
        <v>237798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37102</v>
      </c>
      <c r="AB26" s="117" t="str">
        <f>IF(+SUM(J26,S26)=0,"-",+SUM(J26,S26))</f>
        <v>-</v>
      </c>
      <c r="AC26" s="116">
        <f>+SUM(K26,T26)</f>
        <v>200696</v>
      </c>
      <c r="AD26" s="116">
        <f>+SUM(L26,U26)</f>
        <v>1922443</v>
      </c>
      <c r="AE26" s="116">
        <f>SUM(AF26,+AK26)</f>
        <v>0</v>
      </c>
      <c r="AF26" s="116">
        <f>SUM(AG26:AJ26)</f>
        <v>0</v>
      </c>
      <c r="AG26" s="116">
        <v>0</v>
      </c>
      <c r="AH26" s="116">
        <v>0</v>
      </c>
      <c r="AI26" s="116">
        <v>0</v>
      </c>
      <c r="AJ26" s="116">
        <v>0</v>
      </c>
      <c r="AK26" s="116">
        <v>0</v>
      </c>
      <c r="AL26" s="116">
        <v>13231</v>
      </c>
      <c r="AM26" s="116">
        <f>SUM(AN26,AS26,AW26,AX26,BD26)</f>
        <v>997535</v>
      </c>
      <c r="AN26" s="116">
        <f>SUM(AO26:AR26)</f>
        <v>189767</v>
      </c>
      <c r="AO26" s="116">
        <v>120013</v>
      </c>
      <c r="AP26" s="116">
        <v>69754</v>
      </c>
      <c r="AQ26" s="116">
        <v>0</v>
      </c>
      <c r="AR26" s="116">
        <v>0</v>
      </c>
      <c r="AS26" s="116">
        <f>SUM(AT26:AV26)</f>
        <v>36066</v>
      </c>
      <c r="AT26" s="116">
        <v>6216</v>
      </c>
      <c r="AU26" s="116">
        <v>29850</v>
      </c>
      <c r="AV26" s="116">
        <v>0</v>
      </c>
      <c r="AW26" s="116">
        <v>0</v>
      </c>
      <c r="AX26" s="116">
        <f>SUM(AY26:BB26)</f>
        <v>771702</v>
      </c>
      <c r="AY26" s="116">
        <v>477491</v>
      </c>
      <c r="AZ26" s="116">
        <v>96229</v>
      </c>
      <c r="BA26" s="116">
        <v>0</v>
      </c>
      <c r="BB26" s="116">
        <v>197982</v>
      </c>
      <c r="BC26" s="116">
        <v>983294</v>
      </c>
      <c r="BD26" s="116">
        <v>0</v>
      </c>
      <c r="BE26" s="116">
        <v>47932</v>
      </c>
      <c r="BF26" s="116">
        <f>SUM(AE26,+AM26,+BE26)</f>
        <v>1045467</v>
      </c>
      <c r="BG26" s="116">
        <f>SUM(BH26,+BM26)</f>
        <v>0</v>
      </c>
      <c r="BH26" s="116">
        <f>SUM(BI26:BL26)</f>
        <v>0</v>
      </c>
      <c r="BI26" s="116">
        <v>0</v>
      </c>
      <c r="BJ26" s="116">
        <v>0</v>
      </c>
      <c r="BK26" s="116">
        <v>0</v>
      </c>
      <c r="BL26" s="116">
        <v>0</v>
      </c>
      <c r="BM26" s="116">
        <v>0</v>
      </c>
      <c r="BN26" s="116">
        <v>0</v>
      </c>
      <c r="BO26" s="116">
        <f>SUM(BP26,BU26,BY26,BZ26,CF26)</f>
        <v>118249</v>
      </c>
      <c r="BP26" s="116">
        <f>SUM(BQ26:BT26)</f>
        <v>6996</v>
      </c>
      <c r="BQ26" s="116">
        <v>6996</v>
      </c>
      <c r="BR26" s="116">
        <v>0</v>
      </c>
      <c r="BS26" s="116">
        <v>0</v>
      </c>
      <c r="BT26" s="116">
        <v>0</v>
      </c>
      <c r="BU26" s="116">
        <f>SUM(BV26:BX26)</f>
        <v>4543</v>
      </c>
      <c r="BV26" s="116">
        <v>4363</v>
      </c>
      <c r="BW26" s="116">
        <v>180</v>
      </c>
      <c r="BX26" s="116">
        <v>0</v>
      </c>
      <c r="BY26" s="116">
        <v>0</v>
      </c>
      <c r="BZ26" s="116">
        <f>SUM(CA26:CD26)</f>
        <v>106710</v>
      </c>
      <c r="CA26" s="116">
        <v>0</v>
      </c>
      <c r="CB26" s="116">
        <v>100990</v>
      </c>
      <c r="CC26" s="116">
        <v>0</v>
      </c>
      <c r="CD26" s="116">
        <v>5720</v>
      </c>
      <c r="CE26" s="116">
        <v>0</v>
      </c>
      <c r="CF26" s="116">
        <v>0</v>
      </c>
      <c r="CG26" s="116">
        <v>0</v>
      </c>
      <c r="CH26" s="116">
        <f>SUM(BG26,+BO26,+CG26)</f>
        <v>118249</v>
      </c>
      <c r="CI26" s="116">
        <f>SUM(AE26,+BG26)</f>
        <v>0</v>
      </c>
      <c r="CJ26" s="116">
        <f>SUM(AF26,+BH26)</f>
        <v>0</v>
      </c>
      <c r="CK26" s="116">
        <f>SUM(AG26,+BI26)</f>
        <v>0</v>
      </c>
      <c r="CL26" s="116">
        <f>SUM(AH26,+BJ26)</f>
        <v>0</v>
      </c>
      <c r="CM26" s="116">
        <f>SUM(AI26,+BK26)</f>
        <v>0</v>
      </c>
      <c r="CN26" s="116">
        <f>SUM(AJ26,+BL26)</f>
        <v>0</v>
      </c>
      <c r="CO26" s="116">
        <f>SUM(AK26,+BM26)</f>
        <v>0</v>
      </c>
      <c r="CP26" s="116">
        <f>SUM(AL26,+BN26)</f>
        <v>13231</v>
      </c>
      <c r="CQ26" s="116">
        <f>SUM(AM26,+BO26)</f>
        <v>1115784</v>
      </c>
      <c r="CR26" s="116">
        <f>SUM(AN26,+BP26)</f>
        <v>196763</v>
      </c>
      <c r="CS26" s="116">
        <f>SUM(AO26,+BQ26)</f>
        <v>127009</v>
      </c>
      <c r="CT26" s="116">
        <f>SUM(AP26,+BR26)</f>
        <v>69754</v>
      </c>
      <c r="CU26" s="116">
        <f>SUM(AQ26,+BS26)</f>
        <v>0</v>
      </c>
      <c r="CV26" s="116">
        <f>SUM(AR26,+BT26)</f>
        <v>0</v>
      </c>
      <c r="CW26" s="116">
        <f>SUM(AS26,+BU26)</f>
        <v>40609</v>
      </c>
      <c r="CX26" s="116">
        <f>SUM(AT26,+BV26)</f>
        <v>10579</v>
      </c>
      <c r="CY26" s="116">
        <f>SUM(AU26,+BW26)</f>
        <v>30030</v>
      </c>
      <c r="CZ26" s="116">
        <f>SUM(AV26,+BX26)</f>
        <v>0</v>
      </c>
      <c r="DA26" s="116">
        <f>SUM(AW26,+BY26)</f>
        <v>0</v>
      </c>
      <c r="DB26" s="116">
        <f>SUM(AX26,+BZ26)</f>
        <v>878412</v>
      </c>
      <c r="DC26" s="116">
        <f>SUM(AY26,+CA26)</f>
        <v>477491</v>
      </c>
      <c r="DD26" s="116">
        <f>SUM(AZ26,+CB26)</f>
        <v>197219</v>
      </c>
      <c r="DE26" s="116">
        <f>SUM(BA26,+CC26)</f>
        <v>0</v>
      </c>
      <c r="DF26" s="116">
        <f>SUM(BB26,+CD26)</f>
        <v>203702</v>
      </c>
      <c r="DG26" s="116">
        <f>SUM(BC26,+CE26)</f>
        <v>983294</v>
      </c>
      <c r="DH26" s="116">
        <f>SUM(BD26,+CF26)</f>
        <v>0</v>
      </c>
      <c r="DI26" s="116">
        <f>SUM(BE26,+CG26)</f>
        <v>47932</v>
      </c>
      <c r="DJ26" s="116">
        <f>SUM(BF26,+CH26)</f>
        <v>1163716</v>
      </c>
    </row>
    <row r="27" spans="1:114" ht="13.5" customHeight="1" x14ac:dyDescent="0.2">
      <c r="A27" s="114" t="s">
        <v>25</v>
      </c>
      <c r="B27" s="115" t="s">
        <v>386</v>
      </c>
      <c r="C27" s="114" t="s">
        <v>387</v>
      </c>
      <c r="D27" s="116">
        <f>SUM(E27,+L27)</f>
        <v>1071905</v>
      </c>
      <c r="E27" s="116">
        <f>SUM(F27:I27,K27)</f>
        <v>261533</v>
      </c>
      <c r="F27" s="116">
        <v>0</v>
      </c>
      <c r="G27" s="116">
        <v>0</v>
      </c>
      <c r="H27" s="116">
        <v>0</v>
      </c>
      <c r="I27" s="116">
        <v>154474</v>
      </c>
      <c r="J27" s="117" t="s">
        <v>472</v>
      </c>
      <c r="K27" s="116">
        <v>107059</v>
      </c>
      <c r="L27" s="116">
        <v>810372</v>
      </c>
      <c r="M27" s="116">
        <f>SUM(N27,+U27)</f>
        <v>88574</v>
      </c>
      <c r="N27" s="116">
        <f>SUM(O27:R27,T27)</f>
        <v>4323</v>
      </c>
      <c r="O27" s="116">
        <v>4323</v>
      </c>
      <c r="P27" s="116">
        <v>0</v>
      </c>
      <c r="Q27" s="116">
        <v>0</v>
      </c>
      <c r="R27" s="116">
        <v>0</v>
      </c>
      <c r="S27" s="117" t="s">
        <v>472</v>
      </c>
      <c r="T27" s="116">
        <v>0</v>
      </c>
      <c r="U27" s="116">
        <v>84251</v>
      </c>
      <c r="V27" s="116">
        <f>+SUM(D27,M27)</f>
        <v>1160479</v>
      </c>
      <c r="W27" s="116">
        <f>+SUM(E27,N27)</f>
        <v>265856</v>
      </c>
      <c r="X27" s="116">
        <f>+SUM(F27,O27)</f>
        <v>4323</v>
      </c>
      <c r="Y27" s="116">
        <f>+SUM(G27,P27)</f>
        <v>0</v>
      </c>
      <c r="Z27" s="116">
        <f>+SUM(H27,Q27)</f>
        <v>0</v>
      </c>
      <c r="AA27" s="116">
        <f>+SUM(I27,R27)</f>
        <v>154474</v>
      </c>
      <c r="AB27" s="117" t="str">
        <f>IF(+SUM(J27,S27)=0,"-",+SUM(J27,S27))</f>
        <v>-</v>
      </c>
      <c r="AC27" s="116">
        <f>+SUM(K27,T27)</f>
        <v>107059</v>
      </c>
      <c r="AD27" s="116">
        <f>+SUM(L27,U27)</f>
        <v>894623</v>
      </c>
      <c r="AE27" s="116">
        <f>SUM(AF27,+AK27)</f>
        <v>0</v>
      </c>
      <c r="AF27" s="116">
        <f>SUM(AG27:AJ27)</f>
        <v>0</v>
      </c>
      <c r="AG27" s="116"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0</v>
      </c>
      <c r="AM27" s="116">
        <f>SUM(AN27,AS27,AW27,AX27,BD27)</f>
        <v>1071905</v>
      </c>
      <c r="AN27" s="116">
        <f>SUM(AO27:AR27)</f>
        <v>350223</v>
      </c>
      <c r="AO27" s="116">
        <v>131406</v>
      </c>
      <c r="AP27" s="116">
        <v>80912</v>
      </c>
      <c r="AQ27" s="116">
        <v>137905</v>
      </c>
      <c r="AR27" s="116">
        <v>0</v>
      </c>
      <c r="AS27" s="116">
        <f>SUM(AT27:AV27)</f>
        <v>175159</v>
      </c>
      <c r="AT27" s="116">
        <v>58733</v>
      </c>
      <c r="AU27" s="116">
        <v>116129</v>
      </c>
      <c r="AV27" s="116">
        <v>297</v>
      </c>
      <c r="AW27" s="116">
        <v>9060</v>
      </c>
      <c r="AX27" s="116">
        <f>SUM(AY27:BB27)</f>
        <v>537463</v>
      </c>
      <c r="AY27" s="116">
        <v>373962</v>
      </c>
      <c r="AZ27" s="116">
        <v>96555</v>
      </c>
      <c r="BA27" s="116">
        <v>66946</v>
      </c>
      <c r="BB27" s="116">
        <v>0</v>
      </c>
      <c r="BC27" s="116">
        <v>0</v>
      </c>
      <c r="BD27" s="116">
        <v>0</v>
      </c>
      <c r="BE27" s="116">
        <v>0</v>
      </c>
      <c r="BF27" s="116">
        <f>SUM(AE27,+AM27,+BE27)</f>
        <v>1071905</v>
      </c>
      <c r="BG27" s="116">
        <f>SUM(BH27,+BM27)</f>
        <v>0</v>
      </c>
      <c r="BH27" s="116">
        <f>SUM(BI27:BL27)</f>
        <v>0</v>
      </c>
      <c r="BI27" s="116">
        <v>0</v>
      </c>
      <c r="BJ27" s="116">
        <v>0</v>
      </c>
      <c r="BK27" s="116">
        <v>0</v>
      </c>
      <c r="BL27" s="116">
        <v>0</v>
      </c>
      <c r="BM27" s="116">
        <v>0</v>
      </c>
      <c r="BN27" s="116">
        <v>0</v>
      </c>
      <c r="BO27" s="116">
        <f>SUM(BP27,BU27,BY27,BZ27,CF27)</f>
        <v>88574</v>
      </c>
      <c r="BP27" s="116">
        <f>SUM(BQ27:BT27)</f>
        <v>0</v>
      </c>
      <c r="BQ27" s="116">
        <v>0</v>
      </c>
      <c r="BR27" s="116">
        <v>0</v>
      </c>
      <c r="BS27" s="116">
        <v>0</v>
      </c>
      <c r="BT27" s="116">
        <v>0</v>
      </c>
      <c r="BU27" s="116">
        <f>SUM(BV27:BX27)</f>
        <v>31313</v>
      </c>
      <c r="BV27" s="116">
        <v>0</v>
      </c>
      <c r="BW27" s="116">
        <v>31313</v>
      </c>
      <c r="BX27" s="116">
        <v>0</v>
      </c>
      <c r="BY27" s="116">
        <v>0</v>
      </c>
      <c r="BZ27" s="116">
        <f>SUM(CA27:CD27)</f>
        <v>57261</v>
      </c>
      <c r="CA27" s="116">
        <v>0</v>
      </c>
      <c r="CB27" s="116">
        <v>57261</v>
      </c>
      <c r="CC27" s="116">
        <v>0</v>
      </c>
      <c r="CD27" s="116">
        <v>0</v>
      </c>
      <c r="CE27" s="116">
        <v>0</v>
      </c>
      <c r="CF27" s="116">
        <v>0</v>
      </c>
      <c r="CG27" s="116">
        <v>0</v>
      </c>
      <c r="CH27" s="116">
        <f>SUM(BG27,+BO27,+CG27)</f>
        <v>88574</v>
      </c>
      <c r="CI27" s="116">
        <f>SUM(AE27,+BG27)</f>
        <v>0</v>
      </c>
      <c r="CJ27" s="116">
        <f>SUM(AF27,+BH27)</f>
        <v>0</v>
      </c>
      <c r="CK27" s="116">
        <f>SUM(AG27,+BI27)</f>
        <v>0</v>
      </c>
      <c r="CL27" s="116">
        <f>SUM(AH27,+BJ27)</f>
        <v>0</v>
      </c>
      <c r="CM27" s="116">
        <f>SUM(AI27,+BK27)</f>
        <v>0</v>
      </c>
      <c r="CN27" s="116">
        <f>SUM(AJ27,+BL27)</f>
        <v>0</v>
      </c>
      <c r="CO27" s="116">
        <f>SUM(AK27,+BM27)</f>
        <v>0</v>
      </c>
      <c r="CP27" s="116">
        <f>SUM(AL27,+BN27)</f>
        <v>0</v>
      </c>
      <c r="CQ27" s="116">
        <f>SUM(AM27,+BO27)</f>
        <v>1160479</v>
      </c>
      <c r="CR27" s="116">
        <f>SUM(AN27,+BP27)</f>
        <v>350223</v>
      </c>
      <c r="CS27" s="116">
        <f>SUM(AO27,+BQ27)</f>
        <v>131406</v>
      </c>
      <c r="CT27" s="116">
        <f>SUM(AP27,+BR27)</f>
        <v>80912</v>
      </c>
      <c r="CU27" s="116">
        <f>SUM(AQ27,+BS27)</f>
        <v>137905</v>
      </c>
      <c r="CV27" s="116">
        <f>SUM(AR27,+BT27)</f>
        <v>0</v>
      </c>
      <c r="CW27" s="116">
        <f>SUM(AS27,+BU27)</f>
        <v>206472</v>
      </c>
      <c r="CX27" s="116">
        <f>SUM(AT27,+BV27)</f>
        <v>58733</v>
      </c>
      <c r="CY27" s="116">
        <f>SUM(AU27,+BW27)</f>
        <v>147442</v>
      </c>
      <c r="CZ27" s="116">
        <f>SUM(AV27,+BX27)</f>
        <v>297</v>
      </c>
      <c r="DA27" s="116">
        <f>SUM(AW27,+BY27)</f>
        <v>9060</v>
      </c>
      <c r="DB27" s="116">
        <f>SUM(AX27,+BZ27)</f>
        <v>594724</v>
      </c>
      <c r="DC27" s="116">
        <f>SUM(AY27,+CA27)</f>
        <v>373962</v>
      </c>
      <c r="DD27" s="116">
        <f>SUM(AZ27,+CB27)</f>
        <v>153816</v>
      </c>
      <c r="DE27" s="116">
        <f>SUM(BA27,+CC27)</f>
        <v>66946</v>
      </c>
      <c r="DF27" s="116">
        <f>SUM(BB27,+CD27)</f>
        <v>0</v>
      </c>
      <c r="DG27" s="116">
        <f>SUM(BC27,+CE27)</f>
        <v>0</v>
      </c>
      <c r="DH27" s="116">
        <f>SUM(BD27,+CF27)</f>
        <v>0</v>
      </c>
      <c r="DI27" s="116">
        <f>SUM(BE27,+CG27)</f>
        <v>0</v>
      </c>
      <c r="DJ27" s="116">
        <f>SUM(BF27,+CH27)</f>
        <v>1160479</v>
      </c>
    </row>
    <row r="28" spans="1:114" ht="13.5" customHeight="1" x14ac:dyDescent="0.2">
      <c r="A28" s="114" t="s">
        <v>25</v>
      </c>
      <c r="B28" s="115" t="s">
        <v>388</v>
      </c>
      <c r="C28" s="114" t="s">
        <v>389</v>
      </c>
      <c r="D28" s="116">
        <f>SUM(E28,+L28)</f>
        <v>840164</v>
      </c>
      <c r="E28" s="116">
        <f>SUM(F28:I28,K28)</f>
        <v>51845</v>
      </c>
      <c r="F28" s="116">
        <v>0</v>
      </c>
      <c r="G28" s="116">
        <v>0</v>
      </c>
      <c r="H28" s="116">
        <v>0</v>
      </c>
      <c r="I28" s="116">
        <v>32953</v>
      </c>
      <c r="J28" s="117" t="s">
        <v>472</v>
      </c>
      <c r="K28" s="116">
        <v>18892</v>
      </c>
      <c r="L28" s="116">
        <v>788319</v>
      </c>
      <c r="M28" s="116">
        <f>SUM(N28,+U28)</f>
        <v>155718</v>
      </c>
      <c r="N28" s="116">
        <f>SUM(O28:R28,T28)</f>
        <v>42521</v>
      </c>
      <c r="O28" s="116">
        <v>0</v>
      </c>
      <c r="P28" s="116">
        <v>0</v>
      </c>
      <c r="Q28" s="116">
        <v>0</v>
      </c>
      <c r="R28" s="116">
        <v>42516</v>
      </c>
      <c r="S28" s="117" t="s">
        <v>472</v>
      </c>
      <c r="T28" s="116">
        <v>5</v>
      </c>
      <c r="U28" s="116">
        <v>113197</v>
      </c>
      <c r="V28" s="116">
        <f>+SUM(D28,M28)</f>
        <v>995882</v>
      </c>
      <c r="W28" s="116">
        <f>+SUM(E28,N28)</f>
        <v>94366</v>
      </c>
      <c r="X28" s="116">
        <f>+SUM(F28,O28)</f>
        <v>0</v>
      </c>
      <c r="Y28" s="116">
        <f>+SUM(G28,P28)</f>
        <v>0</v>
      </c>
      <c r="Z28" s="116">
        <f>+SUM(H28,Q28)</f>
        <v>0</v>
      </c>
      <c r="AA28" s="116">
        <f>+SUM(I28,R28)</f>
        <v>75469</v>
      </c>
      <c r="AB28" s="117" t="str">
        <f>IF(+SUM(J28,S28)=0,"-",+SUM(J28,S28))</f>
        <v>-</v>
      </c>
      <c r="AC28" s="116">
        <f>+SUM(K28,T28)</f>
        <v>18897</v>
      </c>
      <c r="AD28" s="116">
        <f>+SUM(L28,U28)</f>
        <v>901516</v>
      </c>
      <c r="AE28" s="116">
        <f>SUM(AF28,+AK28)</f>
        <v>158400</v>
      </c>
      <c r="AF28" s="116">
        <f>SUM(AG28:AJ28)</f>
        <v>158400</v>
      </c>
      <c r="AG28" s="116">
        <v>0</v>
      </c>
      <c r="AH28" s="116">
        <v>158400</v>
      </c>
      <c r="AI28" s="116">
        <v>0</v>
      </c>
      <c r="AJ28" s="116">
        <v>0</v>
      </c>
      <c r="AK28" s="116">
        <v>0</v>
      </c>
      <c r="AL28" s="116">
        <v>0</v>
      </c>
      <c r="AM28" s="116">
        <f>SUM(AN28,AS28,AW28,AX28,BD28)</f>
        <v>674755</v>
      </c>
      <c r="AN28" s="116">
        <f>SUM(AO28:AR28)</f>
        <v>94140</v>
      </c>
      <c r="AO28" s="116">
        <v>55394</v>
      </c>
      <c r="AP28" s="116">
        <v>16668</v>
      </c>
      <c r="AQ28" s="116">
        <v>20395</v>
      </c>
      <c r="AR28" s="116">
        <v>1683</v>
      </c>
      <c r="AS28" s="116">
        <f>SUM(AT28:AV28)</f>
        <v>99244</v>
      </c>
      <c r="AT28" s="116">
        <v>13886</v>
      </c>
      <c r="AU28" s="116">
        <v>73125</v>
      </c>
      <c r="AV28" s="116">
        <v>12233</v>
      </c>
      <c r="AW28" s="116">
        <v>0</v>
      </c>
      <c r="AX28" s="116">
        <f>SUM(AY28:BB28)</f>
        <v>481371</v>
      </c>
      <c r="AY28" s="116">
        <v>128390</v>
      </c>
      <c r="AZ28" s="116">
        <v>308243</v>
      </c>
      <c r="BA28" s="116">
        <v>28999</v>
      </c>
      <c r="BB28" s="116">
        <v>15739</v>
      </c>
      <c r="BC28" s="116">
        <v>0</v>
      </c>
      <c r="BD28" s="116">
        <v>0</v>
      </c>
      <c r="BE28" s="116">
        <v>7009</v>
      </c>
      <c r="BF28" s="116">
        <f>SUM(AE28,+AM28,+BE28)</f>
        <v>840164</v>
      </c>
      <c r="BG28" s="116">
        <f>SUM(BH28,+BM28)</f>
        <v>0</v>
      </c>
      <c r="BH28" s="116">
        <f>SUM(BI28:BL28)</f>
        <v>0</v>
      </c>
      <c r="BI28" s="116">
        <v>0</v>
      </c>
      <c r="BJ28" s="116">
        <v>0</v>
      </c>
      <c r="BK28" s="116">
        <v>0</v>
      </c>
      <c r="BL28" s="116">
        <v>0</v>
      </c>
      <c r="BM28" s="116">
        <v>0</v>
      </c>
      <c r="BN28" s="116">
        <v>0</v>
      </c>
      <c r="BO28" s="116">
        <f>SUM(BP28,BU28,BY28,BZ28,CF28)</f>
        <v>155718</v>
      </c>
      <c r="BP28" s="116">
        <f>SUM(BQ28:BT28)</f>
        <v>15042</v>
      </c>
      <c r="BQ28" s="116">
        <v>12306</v>
      </c>
      <c r="BR28" s="116">
        <v>2736</v>
      </c>
      <c r="BS28" s="116">
        <v>0</v>
      </c>
      <c r="BT28" s="116">
        <v>0</v>
      </c>
      <c r="BU28" s="116">
        <f>SUM(BV28:BX28)</f>
        <v>91845</v>
      </c>
      <c r="BV28" s="116">
        <v>208</v>
      </c>
      <c r="BW28" s="116">
        <v>91637</v>
      </c>
      <c r="BX28" s="116">
        <v>0</v>
      </c>
      <c r="BY28" s="116">
        <v>0</v>
      </c>
      <c r="BZ28" s="116">
        <f>SUM(CA28:CD28)</f>
        <v>48831</v>
      </c>
      <c r="CA28" s="116">
        <v>31981</v>
      </c>
      <c r="CB28" s="116">
        <v>16850</v>
      </c>
      <c r="CC28" s="116">
        <v>0</v>
      </c>
      <c r="CD28" s="116">
        <v>0</v>
      </c>
      <c r="CE28" s="116">
        <v>0</v>
      </c>
      <c r="CF28" s="116">
        <v>0</v>
      </c>
      <c r="CG28" s="116">
        <v>0</v>
      </c>
      <c r="CH28" s="116">
        <f>SUM(BG28,+BO28,+CG28)</f>
        <v>155718</v>
      </c>
      <c r="CI28" s="116">
        <f>SUM(AE28,+BG28)</f>
        <v>158400</v>
      </c>
      <c r="CJ28" s="116">
        <f>SUM(AF28,+BH28)</f>
        <v>158400</v>
      </c>
      <c r="CK28" s="116">
        <f>SUM(AG28,+BI28)</f>
        <v>0</v>
      </c>
      <c r="CL28" s="116">
        <f>SUM(AH28,+BJ28)</f>
        <v>158400</v>
      </c>
      <c r="CM28" s="116">
        <f>SUM(AI28,+BK28)</f>
        <v>0</v>
      </c>
      <c r="CN28" s="116">
        <f>SUM(AJ28,+BL28)</f>
        <v>0</v>
      </c>
      <c r="CO28" s="116">
        <f>SUM(AK28,+BM28)</f>
        <v>0</v>
      </c>
      <c r="CP28" s="116">
        <f>SUM(AL28,+BN28)</f>
        <v>0</v>
      </c>
      <c r="CQ28" s="116">
        <f>SUM(AM28,+BO28)</f>
        <v>830473</v>
      </c>
      <c r="CR28" s="116">
        <f>SUM(AN28,+BP28)</f>
        <v>109182</v>
      </c>
      <c r="CS28" s="116">
        <f>SUM(AO28,+BQ28)</f>
        <v>67700</v>
      </c>
      <c r="CT28" s="116">
        <f>SUM(AP28,+BR28)</f>
        <v>19404</v>
      </c>
      <c r="CU28" s="116">
        <f>SUM(AQ28,+BS28)</f>
        <v>20395</v>
      </c>
      <c r="CV28" s="116">
        <f>SUM(AR28,+BT28)</f>
        <v>1683</v>
      </c>
      <c r="CW28" s="116">
        <f>SUM(AS28,+BU28)</f>
        <v>191089</v>
      </c>
      <c r="CX28" s="116">
        <f>SUM(AT28,+BV28)</f>
        <v>14094</v>
      </c>
      <c r="CY28" s="116">
        <f>SUM(AU28,+BW28)</f>
        <v>164762</v>
      </c>
      <c r="CZ28" s="116">
        <f>SUM(AV28,+BX28)</f>
        <v>12233</v>
      </c>
      <c r="DA28" s="116">
        <f>SUM(AW28,+BY28)</f>
        <v>0</v>
      </c>
      <c r="DB28" s="116">
        <f>SUM(AX28,+BZ28)</f>
        <v>530202</v>
      </c>
      <c r="DC28" s="116">
        <f>SUM(AY28,+CA28)</f>
        <v>160371</v>
      </c>
      <c r="DD28" s="116">
        <f>SUM(AZ28,+CB28)</f>
        <v>325093</v>
      </c>
      <c r="DE28" s="116">
        <f>SUM(BA28,+CC28)</f>
        <v>28999</v>
      </c>
      <c r="DF28" s="116">
        <f>SUM(BB28,+CD28)</f>
        <v>15739</v>
      </c>
      <c r="DG28" s="116">
        <f>SUM(BC28,+CE28)</f>
        <v>0</v>
      </c>
      <c r="DH28" s="116">
        <f>SUM(BD28,+CF28)</f>
        <v>0</v>
      </c>
      <c r="DI28" s="116">
        <f>SUM(BE28,+CG28)</f>
        <v>7009</v>
      </c>
      <c r="DJ28" s="116">
        <f>SUM(BF28,+CH28)</f>
        <v>995882</v>
      </c>
    </row>
    <row r="29" spans="1:114" ht="13.5" customHeight="1" x14ac:dyDescent="0.2">
      <c r="A29" s="114" t="s">
        <v>25</v>
      </c>
      <c r="B29" s="115" t="s">
        <v>390</v>
      </c>
      <c r="C29" s="114" t="s">
        <v>391</v>
      </c>
      <c r="D29" s="116">
        <f>SUM(E29,+L29)</f>
        <v>1564026</v>
      </c>
      <c r="E29" s="116">
        <f>SUM(F29:I29,K29)</f>
        <v>199555</v>
      </c>
      <c r="F29" s="116">
        <v>0</v>
      </c>
      <c r="G29" s="116">
        <v>0</v>
      </c>
      <c r="H29" s="116">
        <v>0</v>
      </c>
      <c r="I29" s="116">
        <v>199555</v>
      </c>
      <c r="J29" s="117" t="s">
        <v>472</v>
      </c>
      <c r="K29" s="116">
        <v>0</v>
      </c>
      <c r="L29" s="116">
        <v>1364471</v>
      </c>
      <c r="M29" s="116">
        <f>SUM(N29,+U29)</f>
        <v>233016</v>
      </c>
      <c r="N29" s="116">
        <f>SUM(O29:R29,T29)</f>
        <v>13159</v>
      </c>
      <c r="O29" s="116">
        <v>847</v>
      </c>
      <c r="P29" s="116">
        <v>137</v>
      </c>
      <c r="Q29" s="116">
        <v>0</v>
      </c>
      <c r="R29" s="116">
        <v>12175</v>
      </c>
      <c r="S29" s="117" t="s">
        <v>472</v>
      </c>
      <c r="T29" s="116">
        <v>0</v>
      </c>
      <c r="U29" s="116">
        <v>219857</v>
      </c>
      <c r="V29" s="116">
        <f>+SUM(D29,M29)</f>
        <v>1797042</v>
      </c>
      <c r="W29" s="116">
        <f>+SUM(E29,N29)</f>
        <v>212714</v>
      </c>
      <c r="X29" s="116">
        <f>+SUM(F29,O29)</f>
        <v>847</v>
      </c>
      <c r="Y29" s="116">
        <f>+SUM(G29,P29)</f>
        <v>137</v>
      </c>
      <c r="Z29" s="116">
        <f>+SUM(H29,Q29)</f>
        <v>0</v>
      </c>
      <c r="AA29" s="116">
        <f>+SUM(I29,R29)</f>
        <v>211730</v>
      </c>
      <c r="AB29" s="117" t="str">
        <f>IF(+SUM(J29,S29)=0,"-",+SUM(J29,S29))</f>
        <v>-</v>
      </c>
      <c r="AC29" s="116">
        <f>+SUM(K29,T29)</f>
        <v>0</v>
      </c>
      <c r="AD29" s="116">
        <f>+SUM(L29,U29)</f>
        <v>1584328</v>
      </c>
      <c r="AE29" s="116">
        <f>SUM(AF29,+AK29)</f>
        <v>174037</v>
      </c>
      <c r="AF29" s="116">
        <f>SUM(AG29:AJ29)</f>
        <v>174037</v>
      </c>
      <c r="AG29" s="116">
        <v>0</v>
      </c>
      <c r="AH29" s="116">
        <v>174037</v>
      </c>
      <c r="AI29" s="116">
        <v>0</v>
      </c>
      <c r="AJ29" s="116">
        <v>0</v>
      </c>
      <c r="AK29" s="116">
        <v>0</v>
      </c>
      <c r="AL29" s="116">
        <v>8829</v>
      </c>
      <c r="AM29" s="116">
        <f>SUM(AN29,AS29,AW29,AX29,BD29)</f>
        <v>1262472</v>
      </c>
      <c r="AN29" s="116">
        <f>SUM(AO29:AR29)</f>
        <v>78256</v>
      </c>
      <c r="AO29" s="116">
        <v>78256</v>
      </c>
      <c r="AP29" s="116">
        <v>0</v>
      </c>
      <c r="AQ29" s="116">
        <v>0</v>
      </c>
      <c r="AR29" s="116">
        <v>0</v>
      </c>
      <c r="AS29" s="116">
        <f>SUM(AT29:AV29)</f>
        <v>441540</v>
      </c>
      <c r="AT29" s="116">
        <v>67336</v>
      </c>
      <c r="AU29" s="116">
        <v>352836</v>
      </c>
      <c r="AV29" s="116">
        <v>21368</v>
      </c>
      <c r="AW29" s="116">
        <v>0</v>
      </c>
      <c r="AX29" s="116">
        <f>SUM(AY29:BB29)</f>
        <v>742676</v>
      </c>
      <c r="AY29" s="116">
        <v>395974</v>
      </c>
      <c r="AZ29" s="116">
        <v>339695</v>
      </c>
      <c r="BA29" s="116">
        <v>7007</v>
      </c>
      <c r="BB29" s="116">
        <v>0</v>
      </c>
      <c r="BC29" s="116">
        <v>0</v>
      </c>
      <c r="BD29" s="116">
        <v>0</v>
      </c>
      <c r="BE29" s="116">
        <v>118688</v>
      </c>
      <c r="BF29" s="116">
        <f>SUM(AE29,+AM29,+BE29)</f>
        <v>1555197</v>
      </c>
      <c r="BG29" s="116">
        <f>SUM(BH29,+BM29)</f>
        <v>0</v>
      </c>
      <c r="BH29" s="116">
        <f>SUM(BI29:BL29)</f>
        <v>0</v>
      </c>
      <c r="BI29" s="116">
        <v>0</v>
      </c>
      <c r="BJ29" s="116">
        <v>0</v>
      </c>
      <c r="BK29" s="116">
        <v>0</v>
      </c>
      <c r="BL29" s="116">
        <v>0</v>
      </c>
      <c r="BM29" s="116">
        <v>0</v>
      </c>
      <c r="BN29" s="116">
        <v>0</v>
      </c>
      <c r="BO29" s="116">
        <f>SUM(BP29,BU29,BY29,BZ29,CF29)</f>
        <v>52773</v>
      </c>
      <c r="BP29" s="116">
        <f>SUM(BQ29:BT29)</f>
        <v>6521</v>
      </c>
      <c r="BQ29" s="116">
        <v>6521</v>
      </c>
      <c r="BR29" s="116">
        <v>0</v>
      </c>
      <c r="BS29" s="116">
        <v>0</v>
      </c>
      <c r="BT29" s="116">
        <v>0</v>
      </c>
      <c r="BU29" s="116">
        <f>SUM(BV29:BX29)</f>
        <v>1513</v>
      </c>
      <c r="BV29" s="116">
        <v>1513</v>
      </c>
      <c r="BW29" s="116">
        <v>0</v>
      </c>
      <c r="BX29" s="116">
        <v>0</v>
      </c>
      <c r="BY29" s="116">
        <v>0</v>
      </c>
      <c r="BZ29" s="116">
        <f>SUM(CA29:CD29)</f>
        <v>44739</v>
      </c>
      <c r="CA29" s="116">
        <v>44739</v>
      </c>
      <c r="CB29" s="116">
        <v>0</v>
      </c>
      <c r="CC29" s="116">
        <v>0</v>
      </c>
      <c r="CD29" s="116">
        <v>0</v>
      </c>
      <c r="CE29" s="116">
        <v>180243</v>
      </c>
      <c r="CF29" s="116">
        <v>0</v>
      </c>
      <c r="CG29" s="116">
        <v>0</v>
      </c>
      <c r="CH29" s="116">
        <f>SUM(BG29,+BO29,+CG29)</f>
        <v>52773</v>
      </c>
      <c r="CI29" s="116">
        <f>SUM(AE29,+BG29)</f>
        <v>174037</v>
      </c>
      <c r="CJ29" s="116">
        <f>SUM(AF29,+BH29)</f>
        <v>174037</v>
      </c>
      <c r="CK29" s="116">
        <f>SUM(AG29,+BI29)</f>
        <v>0</v>
      </c>
      <c r="CL29" s="116">
        <f>SUM(AH29,+BJ29)</f>
        <v>174037</v>
      </c>
      <c r="CM29" s="116">
        <f>SUM(AI29,+BK29)</f>
        <v>0</v>
      </c>
      <c r="CN29" s="116">
        <f>SUM(AJ29,+BL29)</f>
        <v>0</v>
      </c>
      <c r="CO29" s="116">
        <f>SUM(AK29,+BM29)</f>
        <v>0</v>
      </c>
      <c r="CP29" s="116">
        <f>SUM(AL29,+BN29)</f>
        <v>8829</v>
      </c>
      <c r="CQ29" s="116">
        <f>SUM(AM29,+BO29)</f>
        <v>1315245</v>
      </c>
      <c r="CR29" s="116">
        <f>SUM(AN29,+BP29)</f>
        <v>84777</v>
      </c>
      <c r="CS29" s="116">
        <f>SUM(AO29,+BQ29)</f>
        <v>84777</v>
      </c>
      <c r="CT29" s="116">
        <f>SUM(AP29,+BR29)</f>
        <v>0</v>
      </c>
      <c r="CU29" s="116">
        <f>SUM(AQ29,+BS29)</f>
        <v>0</v>
      </c>
      <c r="CV29" s="116">
        <f>SUM(AR29,+BT29)</f>
        <v>0</v>
      </c>
      <c r="CW29" s="116">
        <f>SUM(AS29,+BU29)</f>
        <v>443053</v>
      </c>
      <c r="CX29" s="116">
        <f>SUM(AT29,+BV29)</f>
        <v>68849</v>
      </c>
      <c r="CY29" s="116">
        <f>SUM(AU29,+BW29)</f>
        <v>352836</v>
      </c>
      <c r="CZ29" s="116">
        <f>SUM(AV29,+BX29)</f>
        <v>21368</v>
      </c>
      <c r="DA29" s="116">
        <f>SUM(AW29,+BY29)</f>
        <v>0</v>
      </c>
      <c r="DB29" s="116">
        <f>SUM(AX29,+BZ29)</f>
        <v>787415</v>
      </c>
      <c r="DC29" s="116">
        <f>SUM(AY29,+CA29)</f>
        <v>440713</v>
      </c>
      <c r="DD29" s="116">
        <f>SUM(AZ29,+CB29)</f>
        <v>339695</v>
      </c>
      <c r="DE29" s="116">
        <f>SUM(BA29,+CC29)</f>
        <v>7007</v>
      </c>
      <c r="DF29" s="116">
        <f>SUM(BB29,+CD29)</f>
        <v>0</v>
      </c>
      <c r="DG29" s="116">
        <f>SUM(BC29,+CE29)</f>
        <v>180243</v>
      </c>
      <c r="DH29" s="116">
        <f>SUM(BD29,+CF29)</f>
        <v>0</v>
      </c>
      <c r="DI29" s="116">
        <f>SUM(BE29,+CG29)</f>
        <v>118688</v>
      </c>
      <c r="DJ29" s="116">
        <f>SUM(BF29,+CH29)</f>
        <v>1607970</v>
      </c>
    </row>
    <row r="30" spans="1:114" ht="13.5" customHeight="1" x14ac:dyDescent="0.2">
      <c r="A30" s="114" t="s">
        <v>25</v>
      </c>
      <c r="B30" s="115" t="s">
        <v>394</v>
      </c>
      <c r="C30" s="114" t="s">
        <v>395</v>
      </c>
      <c r="D30" s="116">
        <f>SUM(E30,+L30)</f>
        <v>882900</v>
      </c>
      <c r="E30" s="116">
        <f>SUM(F30:I30,K30)</f>
        <v>21168</v>
      </c>
      <c r="F30" s="116">
        <v>0</v>
      </c>
      <c r="G30" s="116">
        <v>0</v>
      </c>
      <c r="H30" s="116">
        <v>0</v>
      </c>
      <c r="I30" s="116">
        <v>25</v>
      </c>
      <c r="J30" s="117" t="s">
        <v>472</v>
      </c>
      <c r="K30" s="116">
        <v>21143</v>
      </c>
      <c r="L30" s="116">
        <v>861732</v>
      </c>
      <c r="M30" s="116">
        <f>SUM(N30,+U30)</f>
        <v>68904</v>
      </c>
      <c r="N30" s="116">
        <f>SUM(O30:R30,T30)</f>
        <v>8301</v>
      </c>
      <c r="O30" s="116">
        <v>0</v>
      </c>
      <c r="P30" s="116">
        <v>0</v>
      </c>
      <c r="Q30" s="116">
        <v>0</v>
      </c>
      <c r="R30" s="116">
        <v>8301</v>
      </c>
      <c r="S30" s="117" t="s">
        <v>472</v>
      </c>
      <c r="T30" s="116">
        <v>0</v>
      </c>
      <c r="U30" s="116">
        <v>60603</v>
      </c>
      <c r="V30" s="116">
        <f>+SUM(D30,M30)</f>
        <v>951804</v>
      </c>
      <c r="W30" s="116">
        <f>+SUM(E30,N30)</f>
        <v>29469</v>
      </c>
      <c r="X30" s="116">
        <f>+SUM(F30,O30)</f>
        <v>0</v>
      </c>
      <c r="Y30" s="116">
        <f>+SUM(G30,P30)</f>
        <v>0</v>
      </c>
      <c r="Z30" s="116">
        <f>+SUM(H30,Q30)</f>
        <v>0</v>
      </c>
      <c r="AA30" s="116">
        <f>+SUM(I30,R30)</f>
        <v>8326</v>
      </c>
      <c r="AB30" s="117" t="str">
        <f>IF(+SUM(J30,S30)=0,"-",+SUM(J30,S30))</f>
        <v>-</v>
      </c>
      <c r="AC30" s="116">
        <f>+SUM(K30,T30)</f>
        <v>21143</v>
      </c>
      <c r="AD30" s="116">
        <f>+SUM(L30,U30)</f>
        <v>922335</v>
      </c>
      <c r="AE30" s="116">
        <f>SUM(AF30,+AK30)</f>
        <v>0</v>
      </c>
      <c r="AF30" s="116">
        <f>SUM(AG30:AJ30)</f>
        <v>0</v>
      </c>
      <c r="AG30" s="116">
        <v>0</v>
      </c>
      <c r="AH30" s="116">
        <v>0</v>
      </c>
      <c r="AI30" s="116">
        <v>0</v>
      </c>
      <c r="AJ30" s="116">
        <v>0</v>
      </c>
      <c r="AK30" s="116">
        <v>0</v>
      </c>
      <c r="AL30" s="116">
        <v>0</v>
      </c>
      <c r="AM30" s="116">
        <f>SUM(AN30,AS30,AW30,AX30,BD30)</f>
        <v>427576</v>
      </c>
      <c r="AN30" s="116">
        <f>SUM(AO30:AR30)</f>
        <v>31412</v>
      </c>
      <c r="AO30" s="116">
        <v>31412</v>
      </c>
      <c r="AP30" s="116">
        <v>0</v>
      </c>
      <c r="AQ30" s="116">
        <v>0</v>
      </c>
      <c r="AR30" s="116">
        <v>0</v>
      </c>
      <c r="AS30" s="116">
        <f>SUM(AT30:AV30)</f>
        <v>0</v>
      </c>
      <c r="AT30" s="116">
        <v>0</v>
      </c>
      <c r="AU30" s="116">
        <v>0</v>
      </c>
      <c r="AV30" s="116">
        <v>0</v>
      </c>
      <c r="AW30" s="116">
        <v>0</v>
      </c>
      <c r="AX30" s="116">
        <f>SUM(AY30:BB30)</f>
        <v>396164</v>
      </c>
      <c r="AY30" s="116">
        <v>350828</v>
      </c>
      <c r="AZ30" s="116">
        <v>37798</v>
      </c>
      <c r="BA30" s="116">
        <v>0</v>
      </c>
      <c r="BB30" s="116">
        <v>7538</v>
      </c>
      <c r="BC30" s="116">
        <v>425224</v>
      </c>
      <c r="BD30" s="116">
        <v>0</v>
      </c>
      <c r="BE30" s="116">
        <v>30100</v>
      </c>
      <c r="BF30" s="116">
        <f>SUM(AE30,+AM30,+BE30)</f>
        <v>457676</v>
      </c>
      <c r="BG30" s="116">
        <f>SUM(BH30,+BM30)</f>
        <v>0</v>
      </c>
      <c r="BH30" s="116">
        <f>SUM(BI30:BL30)</f>
        <v>0</v>
      </c>
      <c r="BI30" s="116">
        <v>0</v>
      </c>
      <c r="BJ30" s="116">
        <v>0</v>
      </c>
      <c r="BK30" s="116">
        <v>0</v>
      </c>
      <c r="BL30" s="116">
        <v>0</v>
      </c>
      <c r="BM30" s="116">
        <v>0</v>
      </c>
      <c r="BN30" s="116">
        <v>0</v>
      </c>
      <c r="BO30" s="116">
        <f>SUM(BP30,BU30,BY30,BZ30,CF30)</f>
        <v>33826</v>
      </c>
      <c r="BP30" s="116">
        <f>SUM(BQ30:BT30)</f>
        <v>5435</v>
      </c>
      <c r="BQ30" s="116">
        <v>5435</v>
      </c>
      <c r="BR30" s="116">
        <v>0</v>
      </c>
      <c r="BS30" s="116">
        <v>0</v>
      </c>
      <c r="BT30" s="116">
        <v>0</v>
      </c>
      <c r="BU30" s="116">
        <f>SUM(BV30:BX30)</f>
        <v>0</v>
      </c>
      <c r="BV30" s="116">
        <v>0</v>
      </c>
      <c r="BW30" s="116">
        <v>0</v>
      </c>
      <c r="BX30" s="116">
        <v>0</v>
      </c>
      <c r="BY30" s="116">
        <v>0</v>
      </c>
      <c r="BZ30" s="116">
        <f>SUM(CA30:CD30)</f>
        <v>28391</v>
      </c>
      <c r="CA30" s="116">
        <v>28391</v>
      </c>
      <c r="CB30" s="116">
        <v>0</v>
      </c>
      <c r="CC30" s="116">
        <v>0</v>
      </c>
      <c r="CD30" s="116">
        <v>0</v>
      </c>
      <c r="CE30" s="116">
        <v>34677</v>
      </c>
      <c r="CF30" s="116">
        <v>0</v>
      </c>
      <c r="CG30" s="116">
        <v>401</v>
      </c>
      <c r="CH30" s="116">
        <f>SUM(BG30,+BO30,+CG30)</f>
        <v>34227</v>
      </c>
      <c r="CI30" s="116">
        <f>SUM(AE30,+BG30)</f>
        <v>0</v>
      </c>
      <c r="CJ30" s="116">
        <f>SUM(AF30,+BH30)</f>
        <v>0</v>
      </c>
      <c r="CK30" s="116">
        <f>SUM(AG30,+BI30)</f>
        <v>0</v>
      </c>
      <c r="CL30" s="116">
        <f>SUM(AH30,+BJ30)</f>
        <v>0</v>
      </c>
      <c r="CM30" s="116">
        <f>SUM(AI30,+BK30)</f>
        <v>0</v>
      </c>
      <c r="CN30" s="116">
        <f>SUM(AJ30,+BL30)</f>
        <v>0</v>
      </c>
      <c r="CO30" s="116">
        <f>SUM(AK30,+BM30)</f>
        <v>0</v>
      </c>
      <c r="CP30" s="116">
        <f>SUM(AL30,+BN30)</f>
        <v>0</v>
      </c>
      <c r="CQ30" s="116">
        <f>SUM(AM30,+BO30)</f>
        <v>461402</v>
      </c>
      <c r="CR30" s="116">
        <f>SUM(AN30,+BP30)</f>
        <v>36847</v>
      </c>
      <c r="CS30" s="116">
        <f>SUM(AO30,+BQ30)</f>
        <v>36847</v>
      </c>
      <c r="CT30" s="116">
        <f>SUM(AP30,+BR30)</f>
        <v>0</v>
      </c>
      <c r="CU30" s="116">
        <f>SUM(AQ30,+BS30)</f>
        <v>0</v>
      </c>
      <c r="CV30" s="116">
        <f>SUM(AR30,+BT30)</f>
        <v>0</v>
      </c>
      <c r="CW30" s="116">
        <f>SUM(AS30,+BU30)</f>
        <v>0</v>
      </c>
      <c r="CX30" s="116">
        <f>SUM(AT30,+BV30)</f>
        <v>0</v>
      </c>
      <c r="CY30" s="116">
        <f>SUM(AU30,+BW30)</f>
        <v>0</v>
      </c>
      <c r="CZ30" s="116">
        <f>SUM(AV30,+BX30)</f>
        <v>0</v>
      </c>
      <c r="DA30" s="116">
        <f>SUM(AW30,+BY30)</f>
        <v>0</v>
      </c>
      <c r="DB30" s="116">
        <f>SUM(AX30,+BZ30)</f>
        <v>424555</v>
      </c>
      <c r="DC30" s="116">
        <f>SUM(AY30,+CA30)</f>
        <v>379219</v>
      </c>
      <c r="DD30" s="116">
        <f>SUM(AZ30,+CB30)</f>
        <v>37798</v>
      </c>
      <c r="DE30" s="116">
        <f>SUM(BA30,+CC30)</f>
        <v>0</v>
      </c>
      <c r="DF30" s="116">
        <f>SUM(BB30,+CD30)</f>
        <v>7538</v>
      </c>
      <c r="DG30" s="116">
        <f>SUM(BC30,+CE30)</f>
        <v>459901</v>
      </c>
      <c r="DH30" s="116">
        <f>SUM(BD30,+CF30)</f>
        <v>0</v>
      </c>
      <c r="DI30" s="116">
        <f>SUM(BE30,+CG30)</f>
        <v>30501</v>
      </c>
      <c r="DJ30" s="116">
        <f>SUM(BF30,+CH30)</f>
        <v>491903</v>
      </c>
    </row>
    <row r="31" spans="1:114" ht="13.5" customHeight="1" x14ac:dyDescent="0.2">
      <c r="A31" s="114" t="s">
        <v>25</v>
      </c>
      <c r="B31" s="115" t="s">
        <v>398</v>
      </c>
      <c r="C31" s="114" t="s">
        <v>399</v>
      </c>
      <c r="D31" s="116">
        <f>SUM(E31,+L31)</f>
        <v>1730205</v>
      </c>
      <c r="E31" s="116">
        <f>SUM(F31:I31,K31)</f>
        <v>290926</v>
      </c>
      <c r="F31" s="116">
        <v>0</v>
      </c>
      <c r="G31" s="116">
        <v>760</v>
      </c>
      <c r="H31" s="116">
        <v>0</v>
      </c>
      <c r="I31" s="116">
        <v>250230</v>
      </c>
      <c r="J31" s="117" t="s">
        <v>472</v>
      </c>
      <c r="K31" s="116">
        <v>39936</v>
      </c>
      <c r="L31" s="116">
        <v>1439279</v>
      </c>
      <c r="M31" s="116">
        <f>SUM(N31,+U31)</f>
        <v>54706</v>
      </c>
      <c r="N31" s="116">
        <f>SUM(O31:R31,T31)</f>
        <v>7948</v>
      </c>
      <c r="O31" s="116">
        <v>0</v>
      </c>
      <c r="P31" s="116">
        <v>0</v>
      </c>
      <c r="Q31" s="116">
        <v>0</v>
      </c>
      <c r="R31" s="116">
        <v>7948</v>
      </c>
      <c r="S31" s="117" t="s">
        <v>472</v>
      </c>
      <c r="T31" s="116">
        <v>0</v>
      </c>
      <c r="U31" s="116">
        <v>46758</v>
      </c>
      <c r="V31" s="116">
        <f>+SUM(D31,M31)</f>
        <v>1784911</v>
      </c>
      <c r="W31" s="116">
        <f>+SUM(E31,N31)</f>
        <v>298874</v>
      </c>
      <c r="X31" s="116">
        <f>+SUM(F31,O31)</f>
        <v>0</v>
      </c>
      <c r="Y31" s="116">
        <f>+SUM(G31,P31)</f>
        <v>760</v>
      </c>
      <c r="Z31" s="116">
        <f>+SUM(H31,Q31)</f>
        <v>0</v>
      </c>
      <c r="AA31" s="116">
        <f>+SUM(I31,R31)</f>
        <v>258178</v>
      </c>
      <c r="AB31" s="117" t="str">
        <f>IF(+SUM(J31,S31)=0,"-",+SUM(J31,S31))</f>
        <v>-</v>
      </c>
      <c r="AC31" s="116">
        <f>+SUM(K31,T31)</f>
        <v>39936</v>
      </c>
      <c r="AD31" s="116">
        <f>+SUM(L31,U31)</f>
        <v>1486037</v>
      </c>
      <c r="AE31" s="116">
        <f>SUM(AF31,+AK31)</f>
        <v>0</v>
      </c>
      <c r="AF31" s="116">
        <f>SUM(AG31:AJ31)</f>
        <v>0</v>
      </c>
      <c r="AG31" s="116">
        <v>0</v>
      </c>
      <c r="AH31" s="116">
        <v>0</v>
      </c>
      <c r="AI31" s="116">
        <v>0</v>
      </c>
      <c r="AJ31" s="116">
        <v>0</v>
      </c>
      <c r="AK31" s="116">
        <v>0</v>
      </c>
      <c r="AL31" s="116">
        <v>8829</v>
      </c>
      <c r="AM31" s="116">
        <f>SUM(AN31,AS31,AW31,AX31,BD31)</f>
        <v>1630552</v>
      </c>
      <c r="AN31" s="116">
        <f>SUM(AO31:AR31)</f>
        <v>260291</v>
      </c>
      <c r="AO31" s="116">
        <v>95392</v>
      </c>
      <c r="AP31" s="116">
        <v>157271</v>
      </c>
      <c r="AQ31" s="116">
        <v>7628</v>
      </c>
      <c r="AR31" s="116">
        <v>0</v>
      </c>
      <c r="AS31" s="116">
        <f>SUM(AT31:AV31)</f>
        <v>28662</v>
      </c>
      <c r="AT31" s="116">
        <v>15850</v>
      </c>
      <c r="AU31" s="116">
        <v>11795</v>
      </c>
      <c r="AV31" s="116">
        <v>1017</v>
      </c>
      <c r="AW31" s="116">
        <v>8305</v>
      </c>
      <c r="AX31" s="116">
        <f>SUM(AY31:BB31)</f>
        <v>1331588</v>
      </c>
      <c r="AY31" s="116">
        <v>133924</v>
      </c>
      <c r="AZ31" s="116">
        <v>1103488</v>
      </c>
      <c r="BA31" s="116">
        <v>86340</v>
      </c>
      <c r="BB31" s="116">
        <v>7836</v>
      </c>
      <c r="BC31" s="116">
        <v>0</v>
      </c>
      <c r="BD31" s="116">
        <v>1706</v>
      </c>
      <c r="BE31" s="116">
        <v>90824</v>
      </c>
      <c r="BF31" s="116">
        <f>SUM(AE31,+AM31,+BE31)</f>
        <v>1721376</v>
      </c>
      <c r="BG31" s="116">
        <f>SUM(BH31,+BM31)</f>
        <v>0</v>
      </c>
      <c r="BH31" s="116">
        <f>SUM(BI31:BL31)</f>
        <v>0</v>
      </c>
      <c r="BI31" s="116">
        <v>0</v>
      </c>
      <c r="BJ31" s="116">
        <v>0</v>
      </c>
      <c r="BK31" s="116">
        <v>0</v>
      </c>
      <c r="BL31" s="116">
        <v>0</v>
      </c>
      <c r="BM31" s="116">
        <v>0</v>
      </c>
      <c r="BN31" s="116">
        <v>0</v>
      </c>
      <c r="BO31" s="116">
        <f>SUM(BP31,BU31,BY31,BZ31,CF31)</f>
        <v>11682</v>
      </c>
      <c r="BP31" s="116">
        <f>SUM(BQ31:BT31)</f>
        <v>0</v>
      </c>
      <c r="BQ31" s="116">
        <v>0</v>
      </c>
      <c r="BR31" s="116">
        <v>0</v>
      </c>
      <c r="BS31" s="116">
        <v>0</v>
      </c>
      <c r="BT31" s="116">
        <v>0</v>
      </c>
      <c r="BU31" s="116">
        <f>SUM(BV31:BX31)</f>
        <v>0</v>
      </c>
      <c r="BV31" s="116">
        <v>0</v>
      </c>
      <c r="BW31" s="116">
        <v>0</v>
      </c>
      <c r="BX31" s="116">
        <v>0</v>
      </c>
      <c r="BY31" s="116">
        <v>0</v>
      </c>
      <c r="BZ31" s="116">
        <f>SUM(CA31:CD31)</f>
        <v>11682</v>
      </c>
      <c r="CA31" s="116">
        <v>11682</v>
      </c>
      <c r="CB31" s="116">
        <v>0</v>
      </c>
      <c r="CC31" s="116">
        <v>0</v>
      </c>
      <c r="CD31" s="116">
        <v>0</v>
      </c>
      <c r="CE31" s="116">
        <v>43024</v>
      </c>
      <c r="CF31" s="116">
        <v>0</v>
      </c>
      <c r="CG31" s="116">
        <v>0</v>
      </c>
      <c r="CH31" s="116">
        <f>SUM(BG31,+BO31,+CG31)</f>
        <v>11682</v>
      </c>
      <c r="CI31" s="116">
        <f>SUM(AE31,+BG31)</f>
        <v>0</v>
      </c>
      <c r="CJ31" s="116">
        <f>SUM(AF31,+BH31)</f>
        <v>0</v>
      </c>
      <c r="CK31" s="116">
        <f>SUM(AG31,+BI31)</f>
        <v>0</v>
      </c>
      <c r="CL31" s="116">
        <f>SUM(AH31,+BJ31)</f>
        <v>0</v>
      </c>
      <c r="CM31" s="116">
        <f>SUM(AI31,+BK31)</f>
        <v>0</v>
      </c>
      <c r="CN31" s="116">
        <f>SUM(AJ31,+BL31)</f>
        <v>0</v>
      </c>
      <c r="CO31" s="116">
        <f>SUM(AK31,+BM31)</f>
        <v>0</v>
      </c>
      <c r="CP31" s="116">
        <f>SUM(AL31,+BN31)</f>
        <v>8829</v>
      </c>
      <c r="CQ31" s="116">
        <f>SUM(AM31,+BO31)</f>
        <v>1642234</v>
      </c>
      <c r="CR31" s="116">
        <f>SUM(AN31,+BP31)</f>
        <v>260291</v>
      </c>
      <c r="CS31" s="116">
        <f>SUM(AO31,+BQ31)</f>
        <v>95392</v>
      </c>
      <c r="CT31" s="116">
        <f>SUM(AP31,+BR31)</f>
        <v>157271</v>
      </c>
      <c r="CU31" s="116">
        <f>SUM(AQ31,+BS31)</f>
        <v>7628</v>
      </c>
      <c r="CV31" s="116">
        <f>SUM(AR31,+BT31)</f>
        <v>0</v>
      </c>
      <c r="CW31" s="116">
        <f>SUM(AS31,+BU31)</f>
        <v>28662</v>
      </c>
      <c r="CX31" s="116">
        <f>SUM(AT31,+BV31)</f>
        <v>15850</v>
      </c>
      <c r="CY31" s="116">
        <f>SUM(AU31,+BW31)</f>
        <v>11795</v>
      </c>
      <c r="CZ31" s="116">
        <f>SUM(AV31,+BX31)</f>
        <v>1017</v>
      </c>
      <c r="DA31" s="116">
        <f>SUM(AW31,+BY31)</f>
        <v>8305</v>
      </c>
      <c r="DB31" s="116">
        <f>SUM(AX31,+BZ31)</f>
        <v>1343270</v>
      </c>
      <c r="DC31" s="116">
        <f>SUM(AY31,+CA31)</f>
        <v>145606</v>
      </c>
      <c r="DD31" s="116">
        <f>SUM(AZ31,+CB31)</f>
        <v>1103488</v>
      </c>
      <c r="DE31" s="116">
        <f>SUM(BA31,+CC31)</f>
        <v>86340</v>
      </c>
      <c r="DF31" s="116">
        <f>SUM(BB31,+CD31)</f>
        <v>7836</v>
      </c>
      <c r="DG31" s="116">
        <f>SUM(BC31,+CE31)</f>
        <v>43024</v>
      </c>
      <c r="DH31" s="116">
        <f>SUM(BD31,+CF31)</f>
        <v>1706</v>
      </c>
      <c r="DI31" s="116">
        <f>SUM(BE31,+CG31)</f>
        <v>90824</v>
      </c>
      <c r="DJ31" s="116">
        <f>SUM(BF31,+CH31)</f>
        <v>1733058</v>
      </c>
    </row>
    <row r="32" spans="1:114" ht="13.5" customHeight="1" x14ac:dyDescent="0.2">
      <c r="A32" s="114" t="s">
        <v>25</v>
      </c>
      <c r="B32" s="115" t="s">
        <v>400</v>
      </c>
      <c r="C32" s="114" t="s">
        <v>401</v>
      </c>
      <c r="D32" s="116">
        <f>SUM(E32,+L32)</f>
        <v>1025752</v>
      </c>
      <c r="E32" s="116">
        <f>SUM(F32:I32,K32)</f>
        <v>99078</v>
      </c>
      <c r="F32" s="116">
        <v>0</v>
      </c>
      <c r="G32" s="116">
        <v>0</v>
      </c>
      <c r="H32" s="116">
        <v>0</v>
      </c>
      <c r="I32" s="116">
        <v>60543</v>
      </c>
      <c r="J32" s="117" t="s">
        <v>472</v>
      </c>
      <c r="K32" s="116">
        <v>38535</v>
      </c>
      <c r="L32" s="116">
        <v>926674</v>
      </c>
      <c r="M32" s="116">
        <f>SUM(N32,+U32)</f>
        <v>139034</v>
      </c>
      <c r="N32" s="116">
        <f>SUM(O32:R32,T32)</f>
        <v>5681</v>
      </c>
      <c r="O32" s="116">
        <v>0</v>
      </c>
      <c r="P32" s="116">
        <v>0</v>
      </c>
      <c r="Q32" s="116">
        <v>0</v>
      </c>
      <c r="R32" s="116">
        <v>5681</v>
      </c>
      <c r="S32" s="117" t="s">
        <v>472</v>
      </c>
      <c r="T32" s="116">
        <v>0</v>
      </c>
      <c r="U32" s="116">
        <v>133353</v>
      </c>
      <c r="V32" s="116">
        <f>+SUM(D32,M32)</f>
        <v>1164786</v>
      </c>
      <c r="W32" s="116">
        <f>+SUM(E32,N32)</f>
        <v>104759</v>
      </c>
      <c r="X32" s="116">
        <f>+SUM(F32,O32)</f>
        <v>0</v>
      </c>
      <c r="Y32" s="116">
        <f>+SUM(G32,P32)</f>
        <v>0</v>
      </c>
      <c r="Z32" s="116">
        <f>+SUM(H32,Q32)</f>
        <v>0</v>
      </c>
      <c r="AA32" s="116">
        <f>+SUM(I32,R32)</f>
        <v>66224</v>
      </c>
      <c r="AB32" s="117" t="str">
        <f>IF(+SUM(J32,S32)=0,"-",+SUM(J32,S32))</f>
        <v>-</v>
      </c>
      <c r="AC32" s="116">
        <f>+SUM(K32,T32)</f>
        <v>38535</v>
      </c>
      <c r="AD32" s="116">
        <f>+SUM(L32,U32)</f>
        <v>1060027</v>
      </c>
      <c r="AE32" s="116">
        <f>SUM(AF32,+AK32)</f>
        <v>0</v>
      </c>
      <c r="AF32" s="116">
        <f>SUM(AG32:AJ32)</f>
        <v>0</v>
      </c>
      <c r="AG32" s="116">
        <v>0</v>
      </c>
      <c r="AH32" s="116">
        <v>0</v>
      </c>
      <c r="AI32" s="116">
        <v>0</v>
      </c>
      <c r="AJ32" s="116">
        <v>0</v>
      </c>
      <c r="AK32" s="116">
        <v>0</v>
      </c>
      <c r="AL32" s="116">
        <v>240649</v>
      </c>
      <c r="AM32" s="116">
        <f>SUM(AN32,AS32,AW32,AX32,BD32)</f>
        <v>385897</v>
      </c>
      <c r="AN32" s="116">
        <f>SUM(AO32:AR32)</f>
        <v>41835</v>
      </c>
      <c r="AO32" s="116">
        <v>41835</v>
      </c>
      <c r="AP32" s="116">
        <v>0</v>
      </c>
      <c r="AQ32" s="116">
        <v>0</v>
      </c>
      <c r="AR32" s="116">
        <v>0</v>
      </c>
      <c r="AS32" s="116">
        <f>SUM(AT32:AV32)</f>
        <v>24834</v>
      </c>
      <c r="AT32" s="116">
        <v>17377</v>
      </c>
      <c r="AU32" s="116">
        <v>0</v>
      </c>
      <c r="AV32" s="116">
        <v>7457</v>
      </c>
      <c r="AW32" s="116">
        <v>0</v>
      </c>
      <c r="AX32" s="116">
        <f>SUM(AY32:BB32)</f>
        <v>319228</v>
      </c>
      <c r="AY32" s="116">
        <v>252912</v>
      </c>
      <c r="AZ32" s="116">
        <v>45983</v>
      </c>
      <c r="BA32" s="116">
        <v>7422</v>
      </c>
      <c r="BB32" s="116">
        <v>12911</v>
      </c>
      <c r="BC32" s="116">
        <v>155430</v>
      </c>
      <c r="BD32" s="116">
        <v>0</v>
      </c>
      <c r="BE32" s="116">
        <v>243776</v>
      </c>
      <c r="BF32" s="116">
        <f>SUM(AE32,+AM32,+BE32)</f>
        <v>629673</v>
      </c>
      <c r="BG32" s="116">
        <f>SUM(BH32,+BM32)</f>
        <v>0</v>
      </c>
      <c r="BH32" s="116">
        <f>SUM(BI32:BL32)</f>
        <v>0</v>
      </c>
      <c r="BI32" s="116">
        <v>0</v>
      </c>
      <c r="BJ32" s="116">
        <v>0</v>
      </c>
      <c r="BK32" s="116">
        <v>0</v>
      </c>
      <c r="BL32" s="116">
        <v>0</v>
      </c>
      <c r="BM32" s="116">
        <v>0</v>
      </c>
      <c r="BN32" s="116">
        <v>0</v>
      </c>
      <c r="BO32" s="116">
        <f>SUM(BP32,BU32,BY32,BZ32,CF32)</f>
        <v>139034</v>
      </c>
      <c r="BP32" s="116">
        <f>SUM(BQ32:BT32)</f>
        <v>10459</v>
      </c>
      <c r="BQ32" s="116">
        <v>10459</v>
      </c>
      <c r="BR32" s="116">
        <v>0</v>
      </c>
      <c r="BS32" s="116">
        <v>0</v>
      </c>
      <c r="BT32" s="116">
        <v>0</v>
      </c>
      <c r="BU32" s="116">
        <f>SUM(BV32:BX32)</f>
        <v>17</v>
      </c>
      <c r="BV32" s="116">
        <v>17</v>
      </c>
      <c r="BW32" s="116">
        <v>0</v>
      </c>
      <c r="BX32" s="116">
        <v>0</v>
      </c>
      <c r="BY32" s="116">
        <v>0</v>
      </c>
      <c r="BZ32" s="116">
        <f>SUM(CA32:CD32)</f>
        <v>128558</v>
      </c>
      <c r="CA32" s="116">
        <v>36630</v>
      </c>
      <c r="CB32" s="116">
        <v>0</v>
      </c>
      <c r="CC32" s="116">
        <v>0</v>
      </c>
      <c r="CD32" s="116">
        <v>91928</v>
      </c>
      <c r="CE32" s="116">
        <v>0</v>
      </c>
      <c r="CF32" s="116">
        <v>0</v>
      </c>
      <c r="CG32" s="116">
        <v>0</v>
      </c>
      <c r="CH32" s="116">
        <f>SUM(BG32,+BO32,+CG32)</f>
        <v>139034</v>
      </c>
      <c r="CI32" s="116">
        <f>SUM(AE32,+BG32)</f>
        <v>0</v>
      </c>
      <c r="CJ32" s="116">
        <f>SUM(AF32,+BH32)</f>
        <v>0</v>
      </c>
      <c r="CK32" s="116">
        <f>SUM(AG32,+BI32)</f>
        <v>0</v>
      </c>
      <c r="CL32" s="116">
        <f>SUM(AH32,+BJ32)</f>
        <v>0</v>
      </c>
      <c r="CM32" s="116">
        <f>SUM(AI32,+BK32)</f>
        <v>0</v>
      </c>
      <c r="CN32" s="116">
        <f>SUM(AJ32,+BL32)</f>
        <v>0</v>
      </c>
      <c r="CO32" s="116">
        <f>SUM(AK32,+BM32)</f>
        <v>0</v>
      </c>
      <c r="CP32" s="116">
        <f>SUM(AL32,+BN32)</f>
        <v>240649</v>
      </c>
      <c r="CQ32" s="116">
        <f>SUM(AM32,+BO32)</f>
        <v>524931</v>
      </c>
      <c r="CR32" s="116">
        <f>SUM(AN32,+BP32)</f>
        <v>52294</v>
      </c>
      <c r="CS32" s="116">
        <f>SUM(AO32,+BQ32)</f>
        <v>52294</v>
      </c>
      <c r="CT32" s="116">
        <f>SUM(AP32,+BR32)</f>
        <v>0</v>
      </c>
      <c r="CU32" s="116">
        <f>SUM(AQ32,+BS32)</f>
        <v>0</v>
      </c>
      <c r="CV32" s="116">
        <f>SUM(AR32,+BT32)</f>
        <v>0</v>
      </c>
      <c r="CW32" s="116">
        <f>SUM(AS32,+BU32)</f>
        <v>24851</v>
      </c>
      <c r="CX32" s="116">
        <f>SUM(AT32,+BV32)</f>
        <v>17394</v>
      </c>
      <c r="CY32" s="116">
        <f>SUM(AU32,+BW32)</f>
        <v>0</v>
      </c>
      <c r="CZ32" s="116">
        <f>SUM(AV32,+BX32)</f>
        <v>7457</v>
      </c>
      <c r="DA32" s="116">
        <f>SUM(AW32,+BY32)</f>
        <v>0</v>
      </c>
      <c r="DB32" s="116">
        <f>SUM(AX32,+BZ32)</f>
        <v>447786</v>
      </c>
      <c r="DC32" s="116">
        <f>SUM(AY32,+CA32)</f>
        <v>289542</v>
      </c>
      <c r="DD32" s="116">
        <f>SUM(AZ32,+CB32)</f>
        <v>45983</v>
      </c>
      <c r="DE32" s="116">
        <f>SUM(BA32,+CC32)</f>
        <v>7422</v>
      </c>
      <c r="DF32" s="116">
        <f>SUM(BB32,+CD32)</f>
        <v>104839</v>
      </c>
      <c r="DG32" s="116">
        <f>SUM(BC32,+CE32)</f>
        <v>155430</v>
      </c>
      <c r="DH32" s="116">
        <f>SUM(BD32,+CF32)</f>
        <v>0</v>
      </c>
      <c r="DI32" s="116">
        <f>SUM(BE32,+CG32)</f>
        <v>243776</v>
      </c>
      <c r="DJ32" s="116">
        <f>SUM(BF32,+CH32)</f>
        <v>768707</v>
      </c>
    </row>
    <row r="33" spans="1:114" ht="13.5" customHeight="1" x14ac:dyDescent="0.2">
      <c r="A33" s="114" t="s">
        <v>25</v>
      </c>
      <c r="B33" s="115" t="s">
        <v>402</v>
      </c>
      <c r="C33" s="114" t="s">
        <v>403</v>
      </c>
      <c r="D33" s="116">
        <f>SUM(E33,+L33)</f>
        <v>604275</v>
      </c>
      <c r="E33" s="116">
        <f>SUM(F33:I33,K33)</f>
        <v>43552</v>
      </c>
      <c r="F33" s="116">
        <v>0</v>
      </c>
      <c r="G33" s="116">
        <v>0</v>
      </c>
      <c r="H33" s="116">
        <v>0</v>
      </c>
      <c r="I33" s="116">
        <v>8022</v>
      </c>
      <c r="J33" s="117" t="s">
        <v>472</v>
      </c>
      <c r="K33" s="116">
        <v>35530</v>
      </c>
      <c r="L33" s="116">
        <v>560723</v>
      </c>
      <c r="M33" s="116">
        <f>SUM(N33,+U33)</f>
        <v>189702</v>
      </c>
      <c r="N33" s="116">
        <f>SUM(O33:R33,T33)</f>
        <v>62029</v>
      </c>
      <c r="O33" s="116">
        <v>0</v>
      </c>
      <c r="P33" s="116">
        <v>0</v>
      </c>
      <c r="Q33" s="116">
        <v>0</v>
      </c>
      <c r="R33" s="116">
        <v>7022</v>
      </c>
      <c r="S33" s="117" t="s">
        <v>472</v>
      </c>
      <c r="T33" s="116">
        <v>55007</v>
      </c>
      <c r="U33" s="116">
        <v>127673</v>
      </c>
      <c r="V33" s="116">
        <f>+SUM(D33,M33)</f>
        <v>793977</v>
      </c>
      <c r="W33" s="116">
        <f>+SUM(E33,N33)</f>
        <v>105581</v>
      </c>
      <c r="X33" s="116">
        <f>+SUM(F33,O33)</f>
        <v>0</v>
      </c>
      <c r="Y33" s="116">
        <f>+SUM(G33,P33)</f>
        <v>0</v>
      </c>
      <c r="Z33" s="116">
        <f>+SUM(H33,Q33)</f>
        <v>0</v>
      </c>
      <c r="AA33" s="116">
        <f>+SUM(I33,R33)</f>
        <v>15044</v>
      </c>
      <c r="AB33" s="117" t="str">
        <f>IF(+SUM(J33,S33)=0,"-",+SUM(J33,S33))</f>
        <v>-</v>
      </c>
      <c r="AC33" s="116">
        <f>+SUM(K33,T33)</f>
        <v>90537</v>
      </c>
      <c r="AD33" s="116">
        <f>+SUM(L33,U33)</f>
        <v>688396</v>
      </c>
      <c r="AE33" s="116">
        <f>SUM(AF33,+AK33)</f>
        <v>0</v>
      </c>
      <c r="AF33" s="116">
        <f>SUM(AG33:AJ33)</f>
        <v>0</v>
      </c>
      <c r="AG33" s="116">
        <v>0</v>
      </c>
      <c r="AH33" s="116">
        <v>0</v>
      </c>
      <c r="AI33" s="116">
        <v>0</v>
      </c>
      <c r="AJ33" s="116">
        <v>0</v>
      </c>
      <c r="AK33" s="116">
        <v>0</v>
      </c>
      <c r="AL33" s="116">
        <v>2103</v>
      </c>
      <c r="AM33" s="116">
        <f>SUM(AN33,AS33,AW33,AX33,BD33)</f>
        <v>366453</v>
      </c>
      <c r="AN33" s="116">
        <f>SUM(AO33:AR33)</f>
        <v>141878</v>
      </c>
      <c r="AO33" s="116">
        <v>48651</v>
      </c>
      <c r="AP33" s="116">
        <v>93227</v>
      </c>
      <c r="AQ33" s="116">
        <v>0</v>
      </c>
      <c r="AR33" s="116">
        <v>0</v>
      </c>
      <c r="AS33" s="116">
        <f>SUM(AT33:AV33)</f>
        <v>6092</v>
      </c>
      <c r="AT33" s="116">
        <v>6092</v>
      </c>
      <c r="AU33" s="116">
        <v>0</v>
      </c>
      <c r="AV33" s="116">
        <v>0</v>
      </c>
      <c r="AW33" s="116">
        <v>0</v>
      </c>
      <c r="AX33" s="116">
        <f>SUM(AY33:BB33)</f>
        <v>218483</v>
      </c>
      <c r="AY33" s="116">
        <v>204307</v>
      </c>
      <c r="AZ33" s="116">
        <v>422</v>
      </c>
      <c r="BA33" s="116">
        <v>1249</v>
      </c>
      <c r="BB33" s="116">
        <v>12505</v>
      </c>
      <c r="BC33" s="116">
        <v>177021</v>
      </c>
      <c r="BD33" s="116">
        <v>0</v>
      </c>
      <c r="BE33" s="116">
        <v>58698</v>
      </c>
      <c r="BF33" s="116">
        <f>SUM(AE33,+AM33,+BE33)</f>
        <v>425151</v>
      </c>
      <c r="BG33" s="116">
        <f>SUM(BH33,+BM33)</f>
        <v>0</v>
      </c>
      <c r="BH33" s="116">
        <f>SUM(BI33:BL33)</f>
        <v>0</v>
      </c>
      <c r="BI33" s="116">
        <v>0</v>
      </c>
      <c r="BJ33" s="116">
        <v>0</v>
      </c>
      <c r="BK33" s="116">
        <v>0</v>
      </c>
      <c r="BL33" s="116">
        <v>0</v>
      </c>
      <c r="BM33" s="116">
        <v>0</v>
      </c>
      <c r="BN33" s="116">
        <v>0</v>
      </c>
      <c r="BO33" s="116">
        <f>SUM(BP33,BU33,BY33,BZ33,CF33)</f>
        <v>134430</v>
      </c>
      <c r="BP33" s="116">
        <f>SUM(BQ33:BT33)</f>
        <v>9766</v>
      </c>
      <c r="BQ33" s="116">
        <v>9766</v>
      </c>
      <c r="BR33" s="116">
        <v>0</v>
      </c>
      <c r="BS33" s="116">
        <v>0</v>
      </c>
      <c r="BT33" s="116">
        <v>0</v>
      </c>
      <c r="BU33" s="116">
        <f>SUM(BV33:BX33)</f>
        <v>51831</v>
      </c>
      <c r="BV33" s="116">
        <v>140</v>
      </c>
      <c r="BW33" s="116">
        <v>51691</v>
      </c>
      <c r="BX33" s="116">
        <v>0</v>
      </c>
      <c r="BY33" s="116">
        <v>0</v>
      </c>
      <c r="BZ33" s="116">
        <f>SUM(CA33:CD33)</f>
        <v>72833</v>
      </c>
      <c r="CA33" s="116">
        <v>5124</v>
      </c>
      <c r="CB33" s="116">
        <v>45661</v>
      </c>
      <c r="CC33" s="116">
        <v>19551</v>
      </c>
      <c r="CD33" s="116">
        <v>2497</v>
      </c>
      <c r="CE33" s="116">
        <v>0</v>
      </c>
      <c r="CF33" s="116">
        <v>0</v>
      </c>
      <c r="CG33" s="116">
        <v>55272</v>
      </c>
      <c r="CH33" s="116">
        <f>SUM(BG33,+BO33,+CG33)</f>
        <v>189702</v>
      </c>
      <c r="CI33" s="116">
        <f>SUM(AE33,+BG33)</f>
        <v>0</v>
      </c>
      <c r="CJ33" s="116">
        <f>SUM(AF33,+BH33)</f>
        <v>0</v>
      </c>
      <c r="CK33" s="116">
        <f>SUM(AG33,+BI33)</f>
        <v>0</v>
      </c>
      <c r="CL33" s="116">
        <f>SUM(AH33,+BJ33)</f>
        <v>0</v>
      </c>
      <c r="CM33" s="116">
        <f>SUM(AI33,+BK33)</f>
        <v>0</v>
      </c>
      <c r="CN33" s="116">
        <f>SUM(AJ33,+BL33)</f>
        <v>0</v>
      </c>
      <c r="CO33" s="116">
        <f>SUM(AK33,+BM33)</f>
        <v>0</v>
      </c>
      <c r="CP33" s="116">
        <f>SUM(AL33,+BN33)</f>
        <v>2103</v>
      </c>
      <c r="CQ33" s="116">
        <f>SUM(AM33,+BO33)</f>
        <v>500883</v>
      </c>
      <c r="CR33" s="116">
        <f>SUM(AN33,+BP33)</f>
        <v>151644</v>
      </c>
      <c r="CS33" s="116">
        <f>SUM(AO33,+BQ33)</f>
        <v>58417</v>
      </c>
      <c r="CT33" s="116">
        <f>SUM(AP33,+BR33)</f>
        <v>93227</v>
      </c>
      <c r="CU33" s="116">
        <f>SUM(AQ33,+BS33)</f>
        <v>0</v>
      </c>
      <c r="CV33" s="116">
        <f>SUM(AR33,+BT33)</f>
        <v>0</v>
      </c>
      <c r="CW33" s="116">
        <f>SUM(AS33,+BU33)</f>
        <v>57923</v>
      </c>
      <c r="CX33" s="116">
        <f>SUM(AT33,+BV33)</f>
        <v>6232</v>
      </c>
      <c r="CY33" s="116">
        <f>SUM(AU33,+BW33)</f>
        <v>51691</v>
      </c>
      <c r="CZ33" s="116">
        <f>SUM(AV33,+BX33)</f>
        <v>0</v>
      </c>
      <c r="DA33" s="116">
        <f>SUM(AW33,+BY33)</f>
        <v>0</v>
      </c>
      <c r="DB33" s="116">
        <f>SUM(AX33,+BZ33)</f>
        <v>291316</v>
      </c>
      <c r="DC33" s="116">
        <f>SUM(AY33,+CA33)</f>
        <v>209431</v>
      </c>
      <c r="DD33" s="116">
        <f>SUM(AZ33,+CB33)</f>
        <v>46083</v>
      </c>
      <c r="DE33" s="116">
        <f>SUM(BA33,+CC33)</f>
        <v>20800</v>
      </c>
      <c r="DF33" s="116">
        <f>SUM(BB33,+CD33)</f>
        <v>15002</v>
      </c>
      <c r="DG33" s="116">
        <f>SUM(BC33,+CE33)</f>
        <v>177021</v>
      </c>
      <c r="DH33" s="116">
        <f>SUM(BD33,+CF33)</f>
        <v>0</v>
      </c>
      <c r="DI33" s="116">
        <f>SUM(BE33,+CG33)</f>
        <v>113970</v>
      </c>
      <c r="DJ33" s="116">
        <f>SUM(BF33,+CH33)</f>
        <v>614853</v>
      </c>
    </row>
    <row r="34" spans="1:114" ht="13.5" customHeight="1" x14ac:dyDescent="0.2">
      <c r="A34" s="114" t="s">
        <v>25</v>
      </c>
      <c r="B34" s="115" t="s">
        <v>404</v>
      </c>
      <c r="C34" s="114" t="s">
        <v>405</v>
      </c>
      <c r="D34" s="116">
        <f>SUM(E34,+L34)</f>
        <v>832784</v>
      </c>
      <c r="E34" s="116">
        <f>SUM(F34:I34,K34)</f>
        <v>54612</v>
      </c>
      <c r="F34" s="116">
        <v>0</v>
      </c>
      <c r="G34" s="116">
        <v>0</v>
      </c>
      <c r="H34" s="116">
        <v>0</v>
      </c>
      <c r="I34" s="116">
        <v>40725</v>
      </c>
      <c r="J34" s="117" t="s">
        <v>472</v>
      </c>
      <c r="K34" s="116">
        <v>13887</v>
      </c>
      <c r="L34" s="116">
        <v>778172</v>
      </c>
      <c r="M34" s="116">
        <f>SUM(N34,+U34)</f>
        <v>0</v>
      </c>
      <c r="N34" s="116">
        <f>SUM(O34:R34,T34)</f>
        <v>0</v>
      </c>
      <c r="O34" s="116">
        <v>0</v>
      </c>
      <c r="P34" s="116">
        <v>0</v>
      </c>
      <c r="Q34" s="116">
        <v>0</v>
      </c>
      <c r="R34" s="116">
        <v>0</v>
      </c>
      <c r="S34" s="117" t="s">
        <v>472</v>
      </c>
      <c r="T34" s="116">
        <v>0</v>
      </c>
      <c r="U34" s="116">
        <v>0</v>
      </c>
      <c r="V34" s="116">
        <f>+SUM(D34,M34)</f>
        <v>832784</v>
      </c>
      <c r="W34" s="116">
        <f>+SUM(E34,N34)</f>
        <v>54612</v>
      </c>
      <c r="X34" s="116">
        <f>+SUM(F34,O34)</f>
        <v>0</v>
      </c>
      <c r="Y34" s="116">
        <f>+SUM(G34,P34)</f>
        <v>0</v>
      </c>
      <c r="Z34" s="116">
        <f>+SUM(H34,Q34)</f>
        <v>0</v>
      </c>
      <c r="AA34" s="116">
        <f>+SUM(I34,R34)</f>
        <v>40725</v>
      </c>
      <c r="AB34" s="117" t="str">
        <f>IF(+SUM(J34,S34)=0,"-",+SUM(J34,S34))</f>
        <v>-</v>
      </c>
      <c r="AC34" s="116">
        <f>+SUM(K34,T34)</f>
        <v>13887</v>
      </c>
      <c r="AD34" s="116">
        <f>+SUM(L34,U34)</f>
        <v>778172</v>
      </c>
      <c r="AE34" s="116">
        <f>SUM(AF34,+AK34)</f>
        <v>0</v>
      </c>
      <c r="AF34" s="116">
        <f>SUM(AG34:AJ34)</f>
        <v>0</v>
      </c>
      <c r="AG34" s="116">
        <v>0</v>
      </c>
      <c r="AH34" s="116">
        <v>0</v>
      </c>
      <c r="AI34" s="116">
        <v>0</v>
      </c>
      <c r="AJ34" s="116">
        <v>0</v>
      </c>
      <c r="AK34" s="116">
        <v>0</v>
      </c>
      <c r="AL34" s="116">
        <v>77695</v>
      </c>
      <c r="AM34" s="116">
        <f>SUM(AN34,AS34,AW34,AX34,BD34)</f>
        <v>285602</v>
      </c>
      <c r="AN34" s="116">
        <f>SUM(AO34:AR34)</f>
        <v>38020</v>
      </c>
      <c r="AO34" s="116">
        <v>38020</v>
      </c>
      <c r="AP34" s="116">
        <v>0</v>
      </c>
      <c r="AQ34" s="116">
        <v>0</v>
      </c>
      <c r="AR34" s="116">
        <v>0</v>
      </c>
      <c r="AS34" s="116">
        <f>SUM(AT34:AV34)</f>
        <v>4260</v>
      </c>
      <c r="AT34" s="116">
        <v>848</v>
      </c>
      <c r="AU34" s="116">
        <v>0</v>
      </c>
      <c r="AV34" s="116">
        <v>3412</v>
      </c>
      <c r="AW34" s="116">
        <v>0</v>
      </c>
      <c r="AX34" s="116">
        <f>SUM(AY34:BB34)</f>
        <v>243322</v>
      </c>
      <c r="AY34" s="116">
        <v>188052</v>
      </c>
      <c r="AZ34" s="116">
        <v>42002</v>
      </c>
      <c r="BA34" s="116">
        <v>987</v>
      </c>
      <c r="BB34" s="116">
        <v>12281</v>
      </c>
      <c r="BC34" s="116">
        <v>441061</v>
      </c>
      <c r="BD34" s="116">
        <v>0</v>
      </c>
      <c r="BE34" s="116">
        <v>28426</v>
      </c>
      <c r="BF34" s="116">
        <f>SUM(AE34,+AM34,+BE34)</f>
        <v>314028</v>
      </c>
      <c r="BG34" s="116">
        <f>SUM(BH34,+BM34)</f>
        <v>0</v>
      </c>
      <c r="BH34" s="116">
        <f>SUM(BI34:BL34)</f>
        <v>0</v>
      </c>
      <c r="BI34" s="116">
        <v>0</v>
      </c>
      <c r="BJ34" s="116">
        <v>0</v>
      </c>
      <c r="BK34" s="116">
        <v>0</v>
      </c>
      <c r="BL34" s="116">
        <v>0</v>
      </c>
      <c r="BM34" s="116">
        <v>0</v>
      </c>
      <c r="BN34" s="116">
        <v>0</v>
      </c>
      <c r="BO34" s="116">
        <f>SUM(BP34,BU34,BY34,BZ34,CF34)</f>
        <v>0</v>
      </c>
      <c r="BP34" s="116">
        <f>SUM(BQ34:BT34)</f>
        <v>0</v>
      </c>
      <c r="BQ34" s="116">
        <v>0</v>
      </c>
      <c r="BR34" s="116">
        <v>0</v>
      </c>
      <c r="BS34" s="116">
        <v>0</v>
      </c>
      <c r="BT34" s="116">
        <v>0</v>
      </c>
      <c r="BU34" s="116">
        <f>SUM(BV34:BX34)</f>
        <v>0</v>
      </c>
      <c r="BV34" s="116">
        <v>0</v>
      </c>
      <c r="BW34" s="116">
        <v>0</v>
      </c>
      <c r="BX34" s="116">
        <v>0</v>
      </c>
      <c r="BY34" s="116">
        <v>0</v>
      </c>
      <c r="BZ34" s="116">
        <f>SUM(CA34:CD34)</f>
        <v>0</v>
      </c>
      <c r="CA34" s="116">
        <v>0</v>
      </c>
      <c r="CB34" s="116">
        <v>0</v>
      </c>
      <c r="CC34" s="116">
        <v>0</v>
      </c>
      <c r="CD34" s="116">
        <v>0</v>
      </c>
      <c r="CE34" s="116">
        <v>0</v>
      </c>
      <c r="CF34" s="116">
        <v>0</v>
      </c>
      <c r="CG34" s="116">
        <v>0</v>
      </c>
      <c r="CH34" s="116">
        <f>SUM(BG34,+BO34,+CG34)</f>
        <v>0</v>
      </c>
      <c r="CI34" s="116">
        <f>SUM(AE34,+BG34)</f>
        <v>0</v>
      </c>
      <c r="CJ34" s="116">
        <f>SUM(AF34,+BH34)</f>
        <v>0</v>
      </c>
      <c r="CK34" s="116">
        <f>SUM(AG34,+BI34)</f>
        <v>0</v>
      </c>
      <c r="CL34" s="116">
        <f>SUM(AH34,+BJ34)</f>
        <v>0</v>
      </c>
      <c r="CM34" s="116">
        <f>SUM(AI34,+BK34)</f>
        <v>0</v>
      </c>
      <c r="CN34" s="116">
        <f>SUM(AJ34,+BL34)</f>
        <v>0</v>
      </c>
      <c r="CO34" s="116">
        <f>SUM(AK34,+BM34)</f>
        <v>0</v>
      </c>
      <c r="CP34" s="116">
        <f>SUM(AL34,+BN34)</f>
        <v>77695</v>
      </c>
      <c r="CQ34" s="116">
        <f>SUM(AM34,+BO34)</f>
        <v>285602</v>
      </c>
      <c r="CR34" s="116">
        <f>SUM(AN34,+BP34)</f>
        <v>38020</v>
      </c>
      <c r="CS34" s="116">
        <f>SUM(AO34,+BQ34)</f>
        <v>38020</v>
      </c>
      <c r="CT34" s="116">
        <f>SUM(AP34,+BR34)</f>
        <v>0</v>
      </c>
      <c r="CU34" s="116">
        <f>SUM(AQ34,+BS34)</f>
        <v>0</v>
      </c>
      <c r="CV34" s="116">
        <f>SUM(AR34,+BT34)</f>
        <v>0</v>
      </c>
      <c r="CW34" s="116">
        <f>SUM(AS34,+BU34)</f>
        <v>4260</v>
      </c>
      <c r="CX34" s="116">
        <f>SUM(AT34,+BV34)</f>
        <v>848</v>
      </c>
      <c r="CY34" s="116">
        <f>SUM(AU34,+BW34)</f>
        <v>0</v>
      </c>
      <c r="CZ34" s="116">
        <f>SUM(AV34,+BX34)</f>
        <v>3412</v>
      </c>
      <c r="DA34" s="116">
        <f>SUM(AW34,+BY34)</f>
        <v>0</v>
      </c>
      <c r="DB34" s="116">
        <f>SUM(AX34,+BZ34)</f>
        <v>243322</v>
      </c>
      <c r="DC34" s="116">
        <f>SUM(AY34,+CA34)</f>
        <v>188052</v>
      </c>
      <c r="DD34" s="116">
        <f>SUM(AZ34,+CB34)</f>
        <v>42002</v>
      </c>
      <c r="DE34" s="116">
        <f>SUM(BA34,+CC34)</f>
        <v>987</v>
      </c>
      <c r="DF34" s="116">
        <f>SUM(BB34,+CD34)</f>
        <v>12281</v>
      </c>
      <c r="DG34" s="116">
        <f>SUM(BC34,+CE34)</f>
        <v>441061</v>
      </c>
      <c r="DH34" s="116">
        <f>SUM(BD34,+CF34)</f>
        <v>0</v>
      </c>
      <c r="DI34" s="116">
        <f>SUM(BE34,+CG34)</f>
        <v>28426</v>
      </c>
      <c r="DJ34" s="116">
        <f>SUM(BF34,+CH34)</f>
        <v>314028</v>
      </c>
    </row>
    <row r="35" spans="1:114" ht="13.5" customHeight="1" x14ac:dyDescent="0.2">
      <c r="A35" s="114" t="s">
        <v>25</v>
      </c>
      <c r="B35" s="115" t="s">
        <v>406</v>
      </c>
      <c r="C35" s="114" t="s">
        <v>407</v>
      </c>
      <c r="D35" s="116">
        <f>SUM(E35,+L35)</f>
        <v>650029</v>
      </c>
      <c r="E35" s="116">
        <f>SUM(F35:I35,K35)</f>
        <v>13098</v>
      </c>
      <c r="F35" s="116">
        <v>0</v>
      </c>
      <c r="G35" s="116">
        <v>0</v>
      </c>
      <c r="H35" s="116">
        <v>0</v>
      </c>
      <c r="I35" s="116">
        <v>4010</v>
      </c>
      <c r="J35" s="117" t="s">
        <v>472</v>
      </c>
      <c r="K35" s="116">
        <v>9088</v>
      </c>
      <c r="L35" s="116">
        <v>636931</v>
      </c>
      <c r="M35" s="116">
        <f>SUM(N35,+U35)</f>
        <v>62420</v>
      </c>
      <c r="N35" s="116">
        <f>SUM(O35:R35,T35)</f>
        <v>3081</v>
      </c>
      <c r="O35" s="116">
        <v>0</v>
      </c>
      <c r="P35" s="116">
        <v>0</v>
      </c>
      <c r="Q35" s="116">
        <v>0</v>
      </c>
      <c r="R35" s="116">
        <v>3081</v>
      </c>
      <c r="S35" s="117" t="s">
        <v>472</v>
      </c>
      <c r="T35" s="116">
        <v>0</v>
      </c>
      <c r="U35" s="116">
        <v>59339</v>
      </c>
      <c r="V35" s="116">
        <f>+SUM(D35,M35)</f>
        <v>712449</v>
      </c>
      <c r="W35" s="116">
        <f>+SUM(E35,N35)</f>
        <v>16179</v>
      </c>
      <c r="X35" s="116">
        <f>+SUM(F35,O35)</f>
        <v>0</v>
      </c>
      <c r="Y35" s="116">
        <f>+SUM(G35,P35)</f>
        <v>0</v>
      </c>
      <c r="Z35" s="116">
        <f>+SUM(H35,Q35)</f>
        <v>0</v>
      </c>
      <c r="AA35" s="116">
        <f>+SUM(I35,R35)</f>
        <v>7091</v>
      </c>
      <c r="AB35" s="117" t="str">
        <f>IF(+SUM(J35,S35)=0,"-",+SUM(J35,S35))</f>
        <v>-</v>
      </c>
      <c r="AC35" s="116">
        <f>+SUM(K35,T35)</f>
        <v>9088</v>
      </c>
      <c r="AD35" s="116">
        <f>+SUM(L35,U35)</f>
        <v>696270</v>
      </c>
      <c r="AE35" s="116">
        <f>SUM(AF35,+AK35)</f>
        <v>0</v>
      </c>
      <c r="AF35" s="116">
        <f>SUM(AG35:AJ35)</f>
        <v>0</v>
      </c>
      <c r="AG35" s="116">
        <v>0</v>
      </c>
      <c r="AH35" s="116">
        <v>0</v>
      </c>
      <c r="AI35" s="116">
        <v>0</v>
      </c>
      <c r="AJ35" s="116">
        <v>0</v>
      </c>
      <c r="AK35" s="116">
        <v>0</v>
      </c>
      <c r="AL35" s="116">
        <v>4878</v>
      </c>
      <c r="AM35" s="116">
        <f>SUM(AN35,AS35,AW35,AX35,BD35)</f>
        <v>272485</v>
      </c>
      <c r="AN35" s="116">
        <f>SUM(AO35:AR35)</f>
        <v>101028</v>
      </c>
      <c r="AO35" s="116">
        <v>27582</v>
      </c>
      <c r="AP35" s="116">
        <v>73446</v>
      </c>
      <c r="AQ35" s="116">
        <v>0</v>
      </c>
      <c r="AR35" s="116">
        <v>0</v>
      </c>
      <c r="AS35" s="116">
        <f>SUM(AT35:AV35)</f>
        <v>8514</v>
      </c>
      <c r="AT35" s="116">
        <v>6418</v>
      </c>
      <c r="AU35" s="116">
        <v>2096</v>
      </c>
      <c r="AV35" s="116">
        <v>0</v>
      </c>
      <c r="AW35" s="116">
        <v>11550</v>
      </c>
      <c r="AX35" s="116">
        <f>SUM(AY35:BB35)</f>
        <v>151393</v>
      </c>
      <c r="AY35" s="116">
        <v>98689</v>
      </c>
      <c r="AZ35" s="116">
        <v>42938</v>
      </c>
      <c r="BA35" s="116">
        <v>6907</v>
      </c>
      <c r="BB35" s="116">
        <v>2859</v>
      </c>
      <c r="BC35" s="116">
        <v>362641</v>
      </c>
      <c r="BD35" s="116">
        <v>0</v>
      </c>
      <c r="BE35" s="116">
        <v>10025</v>
      </c>
      <c r="BF35" s="116">
        <f>SUM(AE35,+AM35,+BE35)</f>
        <v>282510</v>
      </c>
      <c r="BG35" s="116">
        <f>SUM(BH35,+BM35)</f>
        <v>0</v>
      </c>
      <c r="BH35" s="116">
        <f>SUM(BI35:BL35)</f>
        <v>0</v>
      </c>
      <c r="BI35" s="116">
        <v>0</v>
      </c>
      <c r="BJ35" s="116">
        <v>0</v>
      </c>
      <c r="BK35" s="116">
        <v>0</v>
      </c>
      <c r="BL35" s="116">
        <v>0</v>
      </c>
      <c r="BM35" s="116">
        <v>0</v>
      </c>
      <c r="BN35" s="116">
        <v>0</v>
      </c>
      <c r="BO35" s="116">
        <f>SUM(BP35,BU35,BY35,BZ35,CF35)</f>
        <v>20097</v>
      </c>
      <c r="BP35" s="116">
        <f>SUM(BQ35:BT35)</f>
        <v>16103</v>
      </c>
      <c r="BQ35" s="116">
        <v>16103</v>
      </c>
      <c r="BR35" s="116">
        <v>0</v>
      </c>
      <c r="BS35" s="116">
        <v>0</v>
      </c>
      <c r="BT35" s="116">
        <v>0</v>
      </c>
      <c r="BU35" s="116">
        <f>SUM(BV35:BX35)</f>
        <v>0</v>
      </c>
      <c r="BV35" s="116">
        <v>0</v>
      </c>
      <c r="BW35" s="116">
        <v>0</v>
      </c>
      <c r="BX35" s="116">
        <v>0</v>
      </c>
      <c r="BY35" s="116">
        <v>0</v>
      </c>
      <c r="BZ35" s="116">
        <f>SUM(CA35:CD35)</f>
        <v>3994</v>
      </c>
      <c r="CA35" s="116">
        <v>3758</v>
      </c>
      <c r="CB35" s="116">
        <v>0</v>
      </c>
      <c r="CC35" s="116">
        <v>0</v>
      </c>
      <c r="CD35" s="116">
        <v>236</v>
      </c>
      <c r="CE35" s="116">
        <v>42323</v>
      </c>
      <c r="CF35" s="116">
        <v>0</v>
      </c>
      <c r="CG35" s="116">
        <v>0</v>
      </c>
      <c r="CH35" s="116">
        <f>SUM(BG35,+BO35,+CG35)</f>
        <v>20097</v>
      </c>
      <c r="CI35" s="116">
        <f>SUM(AE35,+BG35)</f>
        <v>0</v>
      </c>
      <c r="CJ35" s="116">
        <f>SUM(AF35,+BH35)</f>
        <v>0</v>
      </c>
      <c r="CK35" s="116">
        <f>SUM(AG35,+BI35)</f>
        <v>0</v>
      </c>
      <c r="CL35" s="116">
        <f>SUM(AH35,+BJ35)</f>
        <v>0</v>
      </c>
      <c r="CM35" s="116">
        <f>SUM(AI35,+BK35)</f>
        <v>0</v>
      </c>
      <c r="CN35" s="116">
        <f>SUM(AJ35,+BL35)</f>
        <v>0</v>
      </c>
      <c r="CO35" s="116">
        <f>SUM(AK35,+BM35)</f>
        <v>0</v>
      </c>
      <c r="CP35" s="116">
        <f>SUM(AL35,+BN35)</f>
        <v>4878</v>
      </c>
      <c r="CQ35" s="116">
        <f>SUM(AM35,+BO35)</f>
        <v>292582</v>
      </c>
      <c r="CR35" s="116">
        <f>SUM(AN35,+BP35)</f>
        <v>117131</v>
      </c>
      <c r="CS35" s="116">
        <f>SUM(AO35,+BQ35)</f>
        <v>43685</v>
      </c>
      <c r="CT35" s="116">
        <f>SUM(AP35,+BR35)</f>
        <v>73446</v>
      </c>
      <c r="CU35" s="116">
        <f>SUM(AQ35,+BS35)</f>
        <v>0</v>
      </c>
      <c r="CV35" s="116">
        <f>SUM(AR35,+BT35)</f>
        <v>0</v>
      </c>
      <c r="CW35" s="116">
        <f>SUM(AS35,+BU35)</f>
        <v>8514</v>
      </c>
      <c r="CX35" s="116">
        <f>SUM(AT35,+BV35)</f>
        <v>6418</v>
      </c>
      <c r="CY35" s="116">
        <f>SUM(AU35,+BW35)</f>
        <v>2096</v>
      </c>
      <c r="CZ35" s="116">
        <f>SUM(AV35,+BX35)</f>
        <v>0</v>
      </c>
      <c r="DA35" s="116">
        <f>SUM(AW35,+BY35)</f>
        <v>11550</v>
      </c>
      <c r="DB35" s="116">
        <f>SUM(AX35,+BZ35)</f>
        <v>155387</v>
      </c>
      <c r="DC35" s="116">
        <f>SUM(AY35,+CA35)</f>
        <v>102447</v>
      </c>
      <c r="DD35" s="116">
        <f>SUM(AZ35,+CB35)</f>
        <v>42938</v>
      </c>
      <c r="DE35" s="116">
        <f>SUM(BA35,+CC35)</f>
        <v>6907</v>
      </c>
      <c r="DF35" s="116">
        <f>SUM(BB35,+CD35)</f>
        <v>3095</v>
      </c>
      <c r="DG35" s="116">
        <f>SUM(BC35,+CE35)</f>
        <v>404964</v>
      </c>
      <c r="DH35" s="116">
        <f>SUM(BD35,+CF35)</f>
        <v>0</v>
      </c>
      <c r="DI35" s="116">
        <f>SUM(BE35,+CG35)</f>
        <v>10025</v>
      </c>
      <c r="DJ35" s="116">
        <f>SUM(BF35,+CH35)</f>
        <v>302607</v>
      </c>
    </row>
    <row r="36" spans="1:114" ht="13.5" customHeight="1" x14ac:dyDescent="0.2">
      <c r="A36" s="114" t="s">
        <v>25</v>
      </c>
      <c r="B36" s="115" t="s">
        <v>408</v>
      </c>
      <c r="C36" s="114" t="s">
        <v>409</v>
      </c>
      <c r="D36" s="116">
        <f>SUM(E36,+L36)</f>
        <v>653088</v>
      </c>
      <c r="E36" s="116">
        <f>SUM(F36:I36,K36)</f>
        <v>30815</v>
      </c>
      <c r="F36" s="116">
        <v>0</v>
      </c>
      <c r="G36" s="116">
        <v>0</v>
      </c>
      <c r="H36" s="116">
        <v>0</v>
      </c>
      <c r="I36" s="116">
        <v>3835</v>
      </c>
      <c r="J36" s="117" t="s">
        <v>472</v>
      </c>
      <c r="K36" s="116">
        <v>26980</v>
      </c>
      <c r="L36" s="116">
        <v>622273</v>
      </c>
      <c r="M36" s="116">
        <f>SUM(N36,+U36)</f>
        <v>43014</v>
      </c>
      <c r="N36" s="116">
        <f>SUM(O36:R36,T36)</f>
        <v>4080</v>
      </c>
      <c r="O36" s="116">
        <v>0</v>
      </c>
      <c r="P36" s="116">
        <v>0</v>
      </c>
      <c r="Q36" s="116">
        <v>0</v>
      </c>
      <c r="R36" s="116">
        <v>4080</v>
      </c>
      <c r="S36" s="117" t="s">
        <v>472</v>
      </c>
      <c r="T36" s="116">
        <v>0</v>
      </c>
      <c r="U36" s="116">
        <v>38934</v>
      </c>
      <c r="V36" s="116">
        <f>+SUM(D36,M36)</f>
        <v>696102</v>
      </c>
      <c r="W36" s="116">
        <f>+SUM(E36,N36)</f>
        <v>34895</v>
      </c>
      <c r="X36" s="116">
        <f>+SUM(F36,O36)</f>
        <v>0</v>
      </c>
      <c r="Y36" s="116">
        <f>+SUM(G36,P36)</f>
        <v>0</v>
      </c>
      <c r="Z36" s="116">
        <f>+SUM(H36,Q36)</f>
        <v>0</v>
      </c>
      <c r="AA36" s="116">
        <f>+SUM(I36,R36)</f>
        <v>7915</v>
      </c>
      <c r="AB36" s="117" t="str">
        <f>IF(+SUM(J36,S36)=0,"-",+SUM(J36,S36))</f>
        <v>-</v>
      </c>
      <c r="AC36" s="116">
        <f>+SUM(K36,T36)</f>
        <v>26980</v>
      </c>
      <c r="AD36" s="116">
        <f>+SUM(L36,U36)</f>
        <v>661207</v>
      </c>
      <c r="AE36" s="116">
        <f>SUM(AF36,+AK36)</f>
        <v>880</v>
      </c>
      <c r="AF36" s="116">
        <f>SUM(AG36:AJ36)</f>
        <v>880</v>
      </c>
      <c r="AG36" s="116">
        <v>0</v>
      </c>
      <c r="AH36" s="116">
        <v>0</v>
      </c>
      <c r="AI36" s="116">
        <v>0</v>
      </c>
      <c r="AJ36" s="116">
        <v>880</v>
      </c>
      <c r="AK36" s="116">
        <v>0</v>
      </c>
      <c r="AL36" s="116">
        <v>0</v>
      </c>
      <c r="AM36" s="116">
        <f>SUM(AN36,AS36,AW36,AX36,BD36)</f>
        <v>339506</v>
      </c>
      <c r="AN36" s="116">
        <f>SUM(AO36:AR36)</f>
        <v>67333</v>
      </c>
      <c r="AO36" s="116">
        <v>33676</v>
      </c>
      <c r="AP36" s="116">
        <v>33657</v>
      </c>
      <c r="AQ36" s="116">
        <v>0</v>
      </c>
      <c r="AR36" s="116">
        <v>0</v>
      </c>
      <c r="AS36" s="116">
        <f>SUM(AT36:AV36)</f>
        <v>3797</v>
      </c>
      <c r="AT36" s="116">
        <v>3103</v>
      </c>
      <c r="AU36" s="116">
        <v>694</v>
      </c>
      <c r="AV36" s="116">
        <v>0</v>
      </c>
      <c r="AW36" s="116">
        <v>0</v>
      </c>
      <c r="AX36" s="116">
        <f>SUM(AY36:BB36)</f>
        <v>268376</v>
      </c>
      <c r="AY36" s="116">
        <v>215002</v>
      </c>
      <c r="AZ36" s="116">
        <v>52952</v>
      </c>
      <c r="BA36" s="116">
        <v>0</v>
      </c>
      <c r="BB36" s="116">
        <v>422</v>
      </c>
      <c r="BC36" s="116">
        <v>290670</v>
      </c>
      <c r="BD36" s="116">
        <v>0</v>
      </c>
      <c r="BE36" s="116">
        <v>22032</v>
      </c>
      <c r="BF36" s="116">
        <f>SUM(AE36,+AM36,+BE36)</f>
        <v>362418</v>
      </c>
      <c r="BG36" s="116">
        <f>SUM(BH36,+BM36)</f>
        <v>0</v>
      </c>
      <c r="BH36" s="116">
        <f>SUM(BI36:BL36)</f>
        <v>0</v>
      </c>
      <c r="BI36" s="116">
        <v>0</v>
      </c>
      <c r="BJ36" s="116">
        <v>0</v>
      </c>
      <c r="BK36" s="116">
        <v>0</v>
      </c>
      <c r="BL36" s="116">
        <v>0</v>
      </c>
      <c r="BM36" s="116">
        <v>0</v>
      </c>
      <c r="BN36" s="116">
        <v>0</v>
      </c>
      <c r="BO36" s="116">
        <f>SUM(BP36,BU36,BY36,BZ36,CF36)</f>
        <v>24258</v>
      </c>
      <c r="BP36" s="116">
        <f>SUM(BQ36:BT36)</f>
        <v>4810</v>
      </c>
      <c r="BQ36" s="116">
        <v>4810</v>
      </c>
      <c r="BR36" s="116">
        <v>0</v>
      </c>
      <c r="BS36" s="116">
        <v>0</v>
      </c>
      <c r="BT36" s="116">
        <v>0</v>
      </c>
      <c r="BU36" s="116">
        <f>SUM(BV36:BX36)</f>
        <v>0</v>
      </c>
      <c r="BV36" s="116">
        <v>0</v>
      </c>
      <c r="BW36" s="116">
        <v>0</v>
      </c>
      <c r="BX36" s="116">
        <v>0</v>
      </c>
      <c r="BY36" s="116">
        <v>0</v>
      </c>
      <c r="BZ36" s="116">
        <f>SUM(CA36:CD36)</f>
        <v>19448</v>
      </c>
      <c r="CA36" s="116">
        <v>19356</v>
      </c>
      <c r="CB36" s="116">
        <v>64</v>
      </c>
      <c r="CC36" s="116">
        <v>0</v>
      </c>
      <c r="CD36" s="116">
        <v>28</v>
      </c>
      <c r="CE36" s="116">
        <v>18751</v>
      </c>
      <c r="CF36" s="116">
        <v>0</v>
      </c>
      <c r="CG36" s="116">
        <v>5</v>
      </c>
      <c r="CH36" s="116">
        <f>SUM(BG36,+BO36,+CG36)</f>
        <v>24263</v>
      </c>
      <c r="CI36" s="116">
        <f>SUM(AE36,+BG36)</f>
        <v>880</v>
      </c>
      <c r="CJ36" s="116">
        <f>SUM(AF36,+BH36)</f>
        <v>880</v>
      </c>
      <c r="CK36" s="116">
        <f>SUM(AG36,+BI36)</f>
        <v>0</v>
      </c>
      <c r="CL36" s="116">
        <f>SUM(AH36,+BJ36)</f>
        <v>0</v>
      </c>
      <c r="CM36" s="116">
        <f>SUM(AI36,+BK36)</f>
        <v>0</v>
      </c>
      <c r="CN36" s="116">
        <f>SUM(AJ36,+BL36)</f>
        <v>880</v>
      </c>
      <c r="CO36" s="116">
        <f>SUM(AK36,+BM36)</f>
        <v>0</v>
      </c>
      <c r="CP36" s="116">
        <f>SUM(AL36,+BN36)</f>
        <v>0</v>
      </c>
      <c r="CQ36" s="116">
        <f>SUM(AM36,+BO36)</f>
        <v>363764</v>
      </c>
      <c r="CR36" s="116">
        <f>SUM(AN36,+BP36)</f>
        <v>72143</v>
      </c>
      <c r="CS36" s="116">
        <f>SUM(AO36,+BQ36)</f>
        <v>38486</v>
      </c>
      <c r="CT36" s="116">
        <f>SUM(AP36,+BR36)</f>
        <v>33657</v>
      </c>
      <c r="CU36" s="116">
        <f>SUM(AQ36,+BS36)</f>
        <v>0</v>
      </c>
      <c r="CV36" s="116">
        <f>SUM(AR36,+BT36)</f>
        <v>0</v>
      </c>
      <c r="CW36" s="116">
        <f>SUM(AS36,+BU36)</f>
        <v>3797</v>
      </c>
      <c r="CX36" s="116">
        <f>SUM(AT36,+BV36)</f>
        <v>3103</v>
      </c>
      <c r="CY36" s="116">
        <f>SUM(AU36,+BW36)</f>
        <v>694</v>
      </c>
      <c r="CZ36" s="116">
        <f>SUM(AV36,+BX36)</f>
        <v>0</v>
      </c>
      <c r="DA36" s="116">
        <f>SUM(AW36,+BY36)</f>
        <v>0</v>
      </c>
      <c r="DB36" s="116">
        <f>SUM(AX36,+BZ36)</f>
        <v>287824</v>
      </c>
      <c r="DC36" s="116">
        <f>SUM(AY36,+CA36)</f>
        <v>234358</v>
      </c>
      <c r="DD36" s="116">
        <f>SUM(AZ36,+CB36)</f>
        <v>53016</v>
      </c>
      <c r="DE36" s="116">
        <f>SUM(BA36,+CC36)</f>
        <v>0</v>
      </c>
      <c r="DF36" s="116">
        <f>SUM(BB36,+CD36)</f>
        <v>450</v>
      </c>
      <c r="DG36" s="116">
        <f>SUM(BC36,+CE36)</f>
        <v>309421</v>
      </c>
      <c r="DH36" s="116">
        <f>SUM(BD36,+CF36)</f>
        <v>0</v>
      </c>
      <c r="DI36" s="116">
        <f>SUM(BE36,+CG36)</f>
        <v>22037</v>
      </c>
      <c r="DJ36" s="116">
        <f>SUM(BF36,+CH36)</f>
        <v>386681</v>
      </c>
    </row>
    <row r="37" spans="1:114" ht="13.5" customHeight="1" x14ac:dyDescent="0.2">
      <c r="A37" s="114" t="s">
        <v>25</v>
      </c>
      <c r="B37" s="115" t="s">
        <v>410</v>
      </c>
      <c r="C37" s="114" t="s">
        <v>411</v>
      </c>
      <c r="D37" s="116">
        <f>SUM(E37,+L37)</f>
        <v>854504</v>
      </c>
      <c r="E37" s="116">
        <f>SUM(F37:I37,K37)</f>
        <v>130537</v>
      </c>
      <c r="F37" s="116">
        <v>0</v>
      </c>
      <c r="G37" s="116">
        <v>0</v>
      </c>
      <c r="H37" s="116">
        <v>0</v>
      </c>
      <c r="I37" s="116">
        <v>98042</v>
      </c>
      <c r="J37" s="117" t="s">
        <v>472</v>
      </c>
      <c r="K37" s="116">
        <v>32495</v>
      </c>
      <c r="L37" s="116">
        <v>723967</v>
      </c>
      <c r="M37" s="116">
        <f>SUM(N37,+U37)</f>
        <v>201636</v>
      </c>
      <c r="N37" s="116">
        <f>SUM(O37:R37,T37)</f>
        <v>179995</v>
      </c>
      <c r="O37" s="116">
        <v>0</v>
      </c>
      <c r="P37" s="116">
        <v>0</v>
      </c>
      <c r="Q37" s="116">
        <v>0</v>
      </c>
      <c r="R37" s="116">
        <v>3234</v>
      </c>
      <c r="S37" s="117" t="s">
        <v>472</v>
      </c>
      <c r="T37" s="116">
        <v>176761</v>
      </c>
      <c r="U37" s="116">
        <v>21641</v>
      </c>
      <c r="V37" s="116">
        <f>+SUM(D37,M37)</f>
        <v>1056140</v>
      </c>
      <c r="W37" s="116">
        <f>+SUM(E37,N37)</f>
        <v>310532</v>
      </c>
      <c r="X37" s="116">
        <f>+SUM(F37,O37)</f>
        <v>0</v>
      </c>
      <c r="Y37" s="116">
        <f>+SUM(G37,P37)</f>
        <v>0</v>
      </c>
      <c r="Z37" s="116">
        <f>+SUM(H37,Q37)</f>
        <v>0</v>
      </c>
      <c r="AA37" s="116">
        <f>+SUM(I37,R37)</f>
        <v>101276</v>
      </c>
      <c r="AB37" s="117" t="str">
        <f>IF(+SUM(J37,S37)=0,"-",+SUM(J37,S37))</f>
        <v>-</v>
      </c>
      <c r="AC37" s="116">
        <f>+SUM(K37,T37)</f>
        <v>209256</v>
      </c>
      <c r="AD37" s="116">
        <f>+SUM(L37,U37)</f>
        <v>745608</v>
      </c>
      <c r="AE37" s="116">
        <f>SUM(AF37,+AK37)</f>
        <v>0</v>
      </c>
      <c r="AF37" s="116">
        <f>SUM(AG37:AJ37)</f>
        <v>0</v>
      </c>
      <c r="AG37" s="116">
        <v>0</v>
      </c>
      <c r="AH37" s="116">
        <v>0</v>
      </c>
      <c r="AI37" s="116">
        <v>0</v>
      </c>
      <c r="AJ37" s="116">
        <v>0</v>
      </c>
      <c r="AK37" s="116">
        <v>0</v>
      </c>
      <c r="AL37" s="116">
        <v>0</v>
      </c>
      <c r="AM37" s="116">
        <f>SUM(AN37,AS37,AW37,AX37,BD37)</f>
        <v>444196</v>
      </c>
      <c r="AN37" s="116">
        <f>SUM(AO37:AR37)</f>
        <v>42479</v>
      </c>
      <c r="AO37" s="116">
        <v>42479</v>
      </c>
      <c r="AP37" s="116">
        <v>0</v>
      </c>
      <c r="AQ37" s="116">
        <v>0</v>
      </c>
      <c r="AR37" s="116">
        <v>0</v>
      </c>
      <c r="AS37" s="116">
        <f>SUM(AT37:AV37)</f>
        <v>0</v>
      </c>
      <c r="AT37" s="116">
        <v>0</v>
      </c>
      <c r="AU37" s="116">
        <v>0</v>
      </c>
      <c r="AV37" s="116">
        <v>0</v>
      </c>
      <c r="AW37" s="116">
        <v>0</v>
      </c>
      <c r="AX37" s="116">
        <f>SUM(AY37:BB37)</f>
        <v>401717</v>
      </c>
      <c r="AY37" s="116">
        <v>323072</v>
      </c>
      <c r="AZ37" s="116">
        <v>50977</v>
      </c>
      <c r="BA37" s="116">
        <v>0</v>
      </c>
      <c r="BB37" s="116">
        <v>27668</v>
      </c>
      <c r="BC37" s="116">
        <v>410308</v>
      </c>
      <c r="BD37" s="116">
        <v>0</v>
      </c>
      <c r="BE37" s="116">
        <v>0</v>
      </c>
      <c r="BF37" s="116">
        <f>SUM(AE37,+AM37,+BE37)</f>
        <v>444196</v>
      </c>
      <c r="BG37" s="116">
        <f>SUM(BH37,+BM37)</f>
        <v>184161</v>
      </c>
      <c r="BH37" s="116">
        <f>SUM(BI37:BL37)</f>
        <v>184161</v>
      </c>
      <c r="BI37" s="116">
        <v>0</v>
      </c>
      <c r="BJ37" s="116">
        <v>184161</v>
      </c>
      <c r="BK37" s="116">
        <v>0</v>
      </c>
      <c r="BL37" s="116">
        <v>0</v>
      </c>
      <c r="BM37" s="116">
        <v>0</v>
      </c>
      <c r="BN37" s="116">
        <v>0</v>
      </c>
      <c r="BO37" s="116">
        <f>SUM(BP37,BU37,BY37,BZ37,CF37)</f>
        <v>17475</v>
      </c>
      <c r="BP37" s="116">
        <f>SUM(BQ37:BT37)</f>
        <v>0</v>
      </c>
      <c r="BQ37" s="116">
        <v>0</v>
      </c>
      <c r="BR37" s="116">
        <v>0</v>
      </c>
      <c r="BS37" s="116">
        <v>0</v>
      </c>
      <c r="BT37" s="116">
        <v>0</v>
      </c>
      <c r="BU37" s="116">
        <f>SUM(BV37:BX37)</f>
        <v>4352</v>
      </c>
      <c r="BV37" s="116">
        <v>0</v>
      </c>
      <c r="BW37" s="116">
        <v>4352</v>
      </c>
      <c r="BX37" s="116">
        <v>0</v>
      </c>
      <c r="BY37" s="116">
        <v>0</v>
      </c>
      <c r="BZ37" s="116">
        <f>SUM(CA37:CD37)</f>
        <v>13123</v>
      </c>
      <c r="CA37" s="116">
        <v>6076</v>
      </c>
      <c r="CB37" s="116">
        <v>4425</v>
      </c>
      <c r="CC37" s="116">
        <v>0</v>
      </c>
      <c r="CD37" s="116">
        <v>2622</v>
      </c>
      <c r="CE37" s="116">
        <v>0</v>
      </c>
      <c r="CF37" s="116">
        <v>0</v>
      </c>
      <c r="CG37" s="116">
        <v>0</v>
      </c>
      <c r="CH37" s="116">
        <f>SUM(BG37,+BO37,+CG37)</f>
        <v>201636</v>
      </c>
      <c r="CI37" s="116">
        <f>SUM(AE37,+BG37)</f>
        <v>184161</v>
      </c>
      <c r="CJ37" s="116">
        <f>SUM(AF37,+BH37)</f>
        <v>184161</v>
      </c>
      <c r="CK37" s="116">
        <f>SUM(AG37,+BI37)</f>
        <v>0</v>
      </c>
      <c r="CL37" s="116">
        <f>SUM(AH37,+BJ37)</f>
        <v>184161</v>
      </c>
      <c r="CM37" s="116">
        <f>SUM(AI37,+BK37)</f>
        <v>0</v>
      </c>
      <c r="CN37" s="116">
        <f>SUM(AJ37,+BL37)</f>
        <v>0</v>
      </c>
      <c r="CO37" s="116">
        <f>SUM(AK37,+BM37)</f>
        <v>0</v>
      </c>
      <c r="CP37" s="116">
        <f>SUM(AL37,+BN37)</f>
        <v>0</v>
      </c>
      <c r="CQ37" s="116">
        <f>SUM(AM37,+BO37)</f>
        <v>461671</v>
      </c>
      <c r="CR37" s="116">
        <f>SUM(AN37,+BP37)</f>
        <v>42479</v>
      </c>
      <c r="CS37" s="116">
        <f>SUM(AO37,+BQ37)</f>
        <v>42479</v>
      </c>
      <c r="CT37" s="116">
        <f>SUM(AP37,+BR37)</f>
        <v>0</v>
      </c>
      <c r="CU37" s="116">
        <f>SUM(AQ37,+BS37)</f>
        <v>0</v>
      </c>
      <c r="CV37" s="116">
        <f>SUM(AR37,+BT37)</f>
        <v>0</v>
      </c>
      <c r="CW37" s="116">
        <f>SUM(AS37,+BU37)</f>
        <v>4352</v>
      </c>
      <c r="CX37" s="116">
        <f>SUM(AT37,+BV37)</f>
        <v>0</v>
      </c>
      <c r="CY37" s="116">
        <f>SUM(AU37,+BW37)</f>
        <v>4352</v>
      </c>
      <c r="CZ37" s="116">
        <f>SUM(AV37,+BX37)</f>
        <v>0</v>
      </c>
      <c r="DA37" s="116">
        <f>SUM(AW37,+BY37)</f>
        <v>0</v>
      </c>
      <c r="DB37" s="116">
        <f>SUM(AX37,+BZ37)</f>
        <v>414840</v>
      </c>
      <c r="DC37" s="116">
        <f>SUM(AY37,+CA37)</f>
        <v>329148</v>
      </c>
      <c r="DD37" s="116">
        <f>SUM(AZ37,+CB37)</f>
        <v>55402</v>
      </c>
      <c r="DE37" s="116">
        <f>SUM(BA37,+CC37)</f>
        <v>0</v>
      </c>
      <c r="DF37" s="116">
        <f>SUM(BB37,+CD37)</f>
        <v>30290</v>
      </c>
      <c r="DG37" s="116">
        <f>SUM(BC37,+CE37)</f>
        <v>410308</v>
      </c>
      <c r="DH37" s="116">
        <f>SUM(BD37,+CF37)</f>
        <v>0</v>
      </c>
      <c r="DI37" s="116">
        <f>SUM(BE37,+CG37)</f>
        <v>0</v>
      </c>
      <c r="DJ37" s="116">
        <f>SUM(BF37,+CH37)</f>
        <v>645832</v>
      </c>
    </row>
    <row r="38" spans="1:114" ht="13.5" customHeight="1" x14ac:dyDescent="0.2">
      <c r="A38" s="114" t="s">
        <v>25</v>
      </c>
      <c r="B38" s="115" t="s">
        <v>414</v>
      </c>
      <c r="C38" s="114" t="s">
        <v>415</v>
      </c>
      <c r="D38" s="116">
        <f>SUM(E38,+L38)</f>
        <v>1409257</v>
      </c>
      <c r="E38" s="116">
        <f>SUM(F38:I38,K38)</f>
        <v>232052</v>
      </c>
      <c r="F38" s="116">
        <v>8063</v>
      </c>
      <c r="G38" s="116">
        <v>2222</v>
      </c>
      <c r="H38" s="116">
        <v>0</v>
      </c>
      <c r="I38" s="116">
        <v>123462</v>
      </c>
      <c r="J38" s="117" t="s">
        <v>472</v>
      </c>
      <c r="K38" s="116">
        <v>98305</v>
      </c>
      <c r="L38" s="116">
        <v>1177205</v>
      </c>
      <c r="M38" s="116">
        <f>SUM(N38,+U38)</f>
        <v>317040</v>
      </c>
      <c r="N38" s="116">
        <f>SUM(O38:R38,T38)</f>
        <v>149540</v>
      </c>
      <c r="O38" s="116">
        <v>69766</v>
      </c>
      <c r="P38" s="116">
        <v>0</v>
      </c>
      <c r="Q38" s="116">
        <v>67600</v>
      </c>
      <c r="R38" s="116">
        <v>12174</v>
      </c>
      <c r="S38" s="117" t="s">
        <v>472</v>
      </c>
      <c r="T38" s="116">
        <v>0</v>
      </c>
      <c r="U38" s="116">
        <v>167500</v>
      </c>
      <c r="V38" s="116">
        <f>+SUM(D38,M38)</f>
        <v>1726297</v>
      </c>
      <c r="W38" s="116">
        <f>+SUM(E38,N38)</f>
        <v>381592</v>
      </c>
      <c r="X38" s="116">
        <f>+SUM(F38,O38)</f>
        <v>77829</v>
      </c>
      <c r="Y38" s="116">
        <f>+SUM(G38,P38)</f>
        <v>2222</v>
      </c>
      <c r="Z38" s="116">
        <f>+SUM(H38,Q38)</f>
        <v>67600</v>
      </c>
      <c r="AA38" s="116">
        <f>+SUM(I38,R38)</f>
        <v>135636</v>
      </c>
      <c r="AB38" s="117" t="str">
        <f>IF(+SUM(J38,S38)=0,"-",+SUM(J38,S38))</f>
        <v>-</v>
      </c>
      <c r="AC38" s="116">
        <f>+SUM(K38,T38)</f>
        <v>98305</v>
      </c>
      <c r="AD38" s="116">
        <f>+SUM(L38,U38)</f>
        <v>1344705</v>
      </c>
      <c r="AE38" s="116">
        <f>SUM(AF38,+AK38)</f>
        <v>20670</v>
      </c>
      <c r="AF38" s="116">
        <f>SUM(AG38:AJ38)</f>
        <v>1114</v>
      </c>
      <c r="AG38" s="116">
        <v>0</v>
      </c>
      <c r="AH38" s="116">
        <v>638</v>
      </c>
      <c r="AI38" s="116">
        <v>476</v>
      </c>
      <c r="AJ38" s="116">
        <v>0</v>
      </c>
      <c r="AK38" s="116">
        <v>19556</v>
      </c>
      <c r="AL38" s="116">
        <v>0</v>
      </c>
      <c r="AM38" s="116">
        <f>SUM(AN38,AS38,AW38,AX38,BD38)</f>
        <v>1388587</v>
      </c>
      <c r="AN38" s="116">
        <f>SUM(AO38:AR38)</f>
        <v>122637</v>
      </c>
      <c r="AO38" s="116">
        <v>63258</v>
      </c>
      <c r="AP38" s="116">
        <v>0</v>
      </c>
      <c r="AQ38" s="116">
        <v>52108</v>
      </c>
      <c r="AR38" s="116">
        <v>7271</v>
      </c>
      <c r="AS38" s="116">
        <f>SUM(AT38:AV38)</f>
        <v>127790</v>
      </c>
      <c r="AT38" s="116">
        <v>2709</v>
      </c>
      <c r="AU38" s="116">
        <v>97337</v>
      </c>
      <c r="AV38" s="116">
        <v>27744</v>
      </c>
      <c r="AW38" s="116">
        <v>0</v>
      </c>
      <c r="AX38" s="116">
        <f>SUM(AY38:BB38)</f>
        <v>1134035</v>
      </c>
      <c r="AY38" s="116">
        <v>297884</v>
      </c>
      <c r="AZ38" s="116">
        <v>806187</v>
      </c>
      <c r="BA38" s="116">
        <v>18053</v>
      </c>
      <c r="BB38" s="116">
        <v>11911</v>
      </c>
      <c r="BC38" s="116">
        <v>0</v>
      </c>
      <c r="BD38" s="116">
        <v>4125</v>
      </c>
      <c r="BE38" s="116">
        <v>0</v>
      </c>
      <c r="BF38" s="116">
        <f>SUM(AE38,+AM38,+BE38)</f>
        <v>1409257</v>
      </c>
      <c r="BG38" s="116">
        <f>SUM(BH38,+BM38)</f>
        <v>143055</v>
      </c>
      <c r="BH38" s="116">
        <f>SUM(BI38:BL38)</f>
        <v>143055</v>
      </c>
      <c r="BI38" s="116">
        <v>0</v>
      </c>
      <c r="BJ38" s="116">
        <v>143055</v>
      </c>
      <c r="BK38" s="116">
        <v>0</v>
      </c>
      <c r="BL38" s="116">
        <v>0</v>
      </c>
      <c r="BM38" s="116">
        <v>0</v>
      </c>
      <c r="BN38" s="116">
        <v>0</v>
      </c>
      <c r="BO38" s="116">
        <f>SUM(BP38,BU38,BY38,BZ38,CF38)</f>
        <v>173672</v>
      </c>
      <c r="BP38" s="116">
        <f>SUM(BQ38:BT38)</f>
        <v>25732</v>
      </c>
      <c r="BQ38" s="116">
        <v>16611</v>
      </c>
      <c r="BR38" s="116">
        <v>5727</v>
      </c>
      <c r="BS38" s="116">
        <v>3394</v>
      </c>
      <c r="BT38" s="116">
        <v>0</v>
      </c>
      <c r="BU38" s="116">
        <f>SUM(BV38:BX38)</f>
        <v>40152</v>
      </c>
      <c r="BV38" s="116">
        <v>1390</v>
      </c>
      <c r="BW38" s="116">
        <v>38762</v>
      </c>
      <c r="BX38" s="116">
        <v>0</v>
      </c>
      <c r="BY38" s="116">
        <v>0</v>
      </c>
      <c r="BZ38" s="116">
        <f>SUM(CA38:CD38)</f>
        <v>106705</v>
      </c>
      <c r="CA38" s="116">
        <v>0</v>
      </c>
      <c r="CB38" s="116">
        <v>0</v>
      </c>
      <c r="CC38" s="116">
        <v>0</v>
      </c>
      <c r="CD38" s="116">
        <v>106705</v>
      </c>
      <c r="CE38" s="116">
        <v>0</v>
      </c>
      <c r="CF38" s="116">
        <v>1083</v>
      </c>
      <c r="CG38" s="116">
        <v>313</v>
      </c>
      <c r="CH38" s="116">
        <f>SUM(BG38,+BO38,+CG38)</f>
        <v>317040</v>
      </c>
      <c r="CI38" s="116">
        <f>SUM(AE38,+BG38)</f>
        <v>163725</v>
      </c>
      <c r="CJ38" s="116">
        <f>SUM(AF38,+BH38)</f>
        <v>144169</v>
      </c>
      <c r="CK38" s="116">
        <f>SUM(AG38,+BI38)</f>
        <v>0</v>
      </c>
      <c r="CL38" s="116">
        <f>SUM(AH38,+BJ38)</f>
        <v>143693</v>
      </c>
      <c r="CM38" s="116">
        <f>SUM(AI38,+BK38)</f>
        <v>476</v>
      </c>
      <c r="CN38" s="116">
        <f>SUM(AJ38,+BL38)</f>
        <v>0</v>
      </c>
      <c r="CO38" s="116">
        <f>SUM(AK38,+BM38)</f>
        <v>19556</v>
      </c>
      <c r="CP38" s="116">
        <f>SUM(AL38,+BN38)</f>
        <v>0</v>
      </c>
      <c r="CQ38" s="116">
        <f>SUM(AM38,+BO38)</f>
        <v>1562259</v>
      </c>
      <c r="CR38" s="116">
        <f>SUM(AN38,+BP38)</f>
        <v>148369</v>
      </c>
      <c r="CS38" s="116">
        <f>SUM(AO38,+BQ38)</f>
        <v>79869</v>
      </c>
      <c r="CT38" s="116">
        <f>SUM(AP38,+BR38)</f>
        <v>5727</v>
      </c>
      <c r="CU38" s="116">
        <f>SUM(AQ38,+BS38)</f>
        <v>55502</v>
      </c>
      <c r="CV38" s="116">
        <f>SUM(AR38,+BT38)</f>
        <v>7271</v>
      </c>
      <c r="CW38" s="116">
        <f>SUM(AS38,+BU38)</f>
        <v>167942</v>
      </c>
      <c r="CX38" s="116">
        <f>SUM(AT38,+BV38)</f>
        <v>4099</v>
      </c>
      <c r="CY38" s="116">
        <f>SUM(AU38,+BW38)</f>
        <v>136099</v>
      </c>
      <c r="CZ38" s="116">
        <f>SUM(AV38,+BX38)</f>
        <v>27744</v>
      </c>
      <c r="DA38" s="116">
        <f>SUM(AW38,+BY38)</f>
        <v>0</v>
      </c>
      <c r="DB38" s="116">
        <f>SUM(AX38,+BZ38)</f>
        <v>1240740</v>
      </c>
      <c r="DC38" s="116">
        <f>SUM(AY38,+CA38)</f>
        <v>297884</v>
      </c>
      <c r="DD38" s="116">
        <f>SUM(AZ38,+CB38)</f>
        <v>806187</v>
      </c>
      <c r="DE38" s="116">
        <f>SUM(BA38,+CC38)</f>
        <v>18053</v>
      </c>
      <c r="DF38" s="116">
        <f>SUM(BB38,+CD38)</f>
        <v>118616</v>
      </c>
      <c r="DG38" s="116">
        <f>SUM(BC38,+CE38)</f>
        <v>0</v>
      </c>
      <c r="DH38" s="116">
        <f>SUM(BD38,+CF38)</f>
        <v>5208</v>
      </c>
      <c r="DI38" s="116">
        <f>SUM(BE38,+CG38)</f>
        <v>313</v>
      </c>
      <c r="DJ38" s="116">
        <f>SUM(BF38,+CH38)</f>
        <v>1726297</v>
      </c>
    </row>
    <row r="39" spans="1:114" ht="13.5" customHeight="1" x14ac:dyDescent="0.2">
      <c r="A39" s="114" t="s">
        <v>25</v>
      </c>
      <c r="B39" s="115" t="s">
        <v>416</v>
      </c>
      <c r="C39" s="114" t="s">
        <v>417</v>
      </c>
      <c r="D39" s="116">
        <f>SUM(E39,+L39)</f>
        <v>685484</v>
      </c>
      <c r="E39" s="116">
        <f>SUM(F39:I39,K39)</f>
        <v>77382</v>
      </c>
      <c r="F39" s="116">
        <v>0</v>
      </c>
      <c r="G39" s="116">
        <v>0</v>
      </c>
      <c r="H39" s="116">
        <v>0</v>
      </c>
      <c r="I39" s="116">
        <v>77317</v>
      </c>
      <c r="J39" s="117" t="s">
        <v>472</v>
      </c>
      <c r="K39" s="116">
        <v>65</v>
      </c>
      <c r="L39" s="116">
        <v>608102</v>
      </c>
      <c r="M39" s="116">
        <f>SUM(N39,+U39)</f>
        <v>103221</v>
      </c>
      <c r="N39" s="116">
        <f>SUM(O39:R39,T39)</f>
        <v>3478</v>
      </c>
      <c r="O39" s="116">
        <v>2942</v>
      </c>
      <c r="P39" s="116">
        <v>526</v>
      </c>
      <c r="Q39" s="116">
        <v>0</v>
      </c>
      <c r="R39" s="116">
        <v>0</v>
      </c>
      <c r="S39" s="117" t="s">
        <v>472</v>
      </c>
      <c r="T39" s="116">
        <v>10</v>
      </c>
      <c r="U39" s="116">
        <v>99743</v>
      </c>
      <c r="V39" s="116">
        <f>+SUM(D39,M39)</f>
        <v>788705</v>
      </c>
      <c r="W39" s="116">
        <f>+SUM(E39,N39)</f>
        <v>80860</v>
      </c>
      <c r="X39" s="116">
        <f>+SUM(F39,O39)</f>
        <v>2942</v>
      </c>
      <c r="Y39" s="116">
        <f>+SUM(G39,P39)</f>
        <v>526</v>
      </c>
      <c r="Z39" s="116">
        <f>+SUM(H39,Q39)</f>
        <v>0</v>
      </c>
      <c r="AA39" s="116">
        <f>+SUM(I39,R39)</f>
        <v>77317</v>
      </c>
      <c r="AB39" s="117" t="str">
        <f>IF(+SUM(J39,S39)=0,"-",+SUM(J39,S39))</f>
        <v>-</v>
      </c>
      <c r="AC39" s="116">
        <f>+SUM(K39,T39)</f>
        <v>75</v>
      </c>
      <c r="AD39" s="116">
        <f>+SUM(L39,U39)</f>
        <v>707845</v>
      </c>
      <c r="AE39" s="116">
        <f>SUM(AF39,+AK39)</f>
        <v>0</v>
      </c>
      <c r="AF39" s="116">
        <f>SUM(AG39:AJ39)</f>
        <v>0</v>
      </c>
      <c r="AG39" s="116">
        <v>0</v>
      </c>
      <c r="AH39" s="116">
        <v>0</v>
      </c>
      <c r="AI39" s="116">
        <v>0</v>
      </c>
      <c r="AJ39" s="116">
        <v>0</v>
      </c>
      <c r="AK39" s="116">
        <v>0</v>
      </c>
      <c r="AL39" s="116">
        <v>0</v>
      </c>
      <c r="AM39" s="116">
        <f>SUM(AN39,AS39,AW39,AX39,BD39)</f>
        <v>397324</v>
      </c>
      <c r="AN39" s="116">
        <f>SUM(AO39:AR39)</f>
        <v>44751</v>
      </c>
      <c r="AO39" s="116">
        <v>44751</v>
      </c>
      <c r="AP39" s="116">
        <v>0</v>
      </c>
      <c r="AQ39" s="116">
        <v>0</v>
      </c>
      <c r="AR39" s="116">
        <v>0</v>
      </c>
      <c r="AS39" s="116">
        <f>SUM(AT39:AV39)</f>
        <v>0</v>
      </c>
      <c r="AT39" s="116">
        <v>0</v>
      </c>
      <c r="AU39" s="116">
        <v>0</v>
      </c>
      <c r="AV39" s="116">
        <v>0</v>
      </c>
      <c r="AW39" s="116">
        <v>0</v>
      </c>
      <c r="AX39" s="116">
        <f>SUM(AY39:BB39)</f>
        <v>352573</v>
      </c>
      <c r="AY39" s="116">
        <v>321531</v>
      </c>
      <c r="AZ39" s="116">
        <v>10150</v>
      </c>
      <c r="BA39" s="116">
        <v>19021</v>
      </c>
      <c r="BB39" s="116">
        <v>1871</v>
      </c>
      <c r="BC39" s="116">
        <v>286377</v>
      </c>
      <c r="BD39" s="116">
        <v>0</v>
      </c>
      <c r="BE39" s="116">
        <v>1783</v>
      </c>
      <c r="BF39" s="116">
        <f>SUM(AE39,+AM39,+BE39)</f>
        <v>399107</v>
      </c>
      <c r="BG39" s="116">
        <f>SUM(BH39,+BM39)</f>
        <v>0</v>
      </c>
      <c r="BH39" s="116">
        <f>SUM(BI39:BL39)</f>
        <v>0</v>
      </c>
      <c r="BI39" s="116">
        <v>0</v>
      </c>
      <c r="BJ39" s="116">
        <v>0</v>
      </c>
      <c r="BK39" s="116">
        <v>0</v>
      </c>
      <c r="BL39" s="116">
        <v>0</v>
      </c>
      <c r="BM39" s="116">
        <v>0</v>
      </c>
      <c r="BN39" s="116">
        <v>0</v>
      </c>
      <c r="BO39" s="116">
        <f>SUM(BP39,BU39,BY39,BZ39,CF39)</f>
        <v>27422</v>
      </c>
      <c r="BP39" s="116">
        <f>SUM(BQ39:BT39)</f>
        <v>7458</v>
      </c>
      <c r="BQ39" s="116">
        <v>7458</v>
      </c>
      <c r="BR39" s="116">
        <v>0</v>
      </c>
      <c r="BS39" s="116">
        <v>0</v>
      </c>
      <c r="BT39" s="116">
        <v>0</v>
      </c>
      <c r="BU39" s="116">
        <f>SUM(BV39:BX39)</f>
        <v>0</v>
      </c>
      <c r="BV39" s="116">
        <v>0</v>
      </c>
      <c r="BW39" s="116">
        <v>0</v>
      </c>
      <c r="BX39" s="116">
        <v>0</v>
      </c>
      <c r="BY39" s="116">
        <v>0</v>
      </c>
      <c r="BZ39" s="116">
        <f>SUM(CA39:CD39)</f>
        <v>19964</v>
      </c>
      <c r="CA39" s="116">
        <v>0</v>
      </c>
      <c r="CB39" s="116">
        <v>0</v>
      </c>
      <c r="CC39" s="116">
        <v>0</v>
      </c>
      <c r="CD39" s="116">
        <v>19964</v>
      </c>
      <c r="CE39" s="116">
        <v>67049</v>
      </c>
      <c r="CF39" s="116">
        <v>0</v>
      </c>
      <c r="CG39" s="116">
        <v>8750</v>
      </c>
      <c r="CH39" s="116">
        <f>SUM(BG39,+BO39,+CG39)</f>
        <v>36172</v>
      </c>
      <c r="CI39" s="116">
        <f>SUM(AE39,+BG39)</f>
        <v>0</v>
      </c>
      <c r="CJ39" s="116">
        <f>SUM(AF39,+BH39)</f>
        <v>0</v>
      </c>
      <c r="CK39" s="116">
        <f>SUM(AG39,+BI39)</f>
        <v>0</v>
      </c>
      <c r="CL39" s="116">
        <f>SUM(AH39,+BJ39)</f>
        <v>0</v>
      </c>
      <c r="CM39" s="116">
        <f>SUM(AI39,+BK39)</f>
        <v>0</v>
      </c>
      <c r="CN39" s="116">
        <f>SUM(AJ39,+BL39)</f>
        <v>0</v>
      </c>
      <c r="CO39" s="116">
        <f>SUM(AK39,+BM39)</f>
        <v>0</v>
      </c>
      <c r="CP39" s="116">
        <f>SUM(AL39,+BN39)</f>
        <v>0</v>
      </c>
      <c r="CQ39" s="116">
        <f>SUM(AM39,+BO39)</f>
        <v>424746</v>
      </c>
      <c r="CR39" s="116">
        <f>SUM(AN39,+BP39)</f>
        <v>52209</v>
      </c>
      <c r="CS39" s="116">
        <f>SUM(AO39,+BQ39)</f>
        <v>52209</v>
      </c>
      <c r="CT39" s="116">
        <f>SUM(AP39,+BR39)</f>
        <v>0</v>
      </c>
      <c r="CU39" s="116">
        <f>SUM(AQ39,+BS39)</f>
        <v>0</v>
      </c>
      <c r="CV39" s="116">
        <f>SUM(AR39,+BT39)</f>
        <v>0</v>
      </c>
      <c r="CW39" s="116">
        <f>SUM(AS39,+BU39)</f>
        <v>0</v>
      </c>
      <c r="CX39" s="116">
        <f>SUM(AT39,+BV39)</f>
        <v>0</v>
      </c>
      <c r="CY39" s="116">
        <f>SUM(AU39,+BW39)</f>
        <v>0</v>
      </c>
      <c r="CZ39" s="116">
        <f>SUM(AV39,+BX39)</f>
        <v>0</v>
      </c>
      <c r="DA39" s="116">
        <f>SUM(AW39,+BY39)</f>
        <v>0</v>
      </c>
      <c r="DB39" s="116">
        <f>SUM(AX39,+BZ39)</f>
        <v>372537</v>
      </c>
      <c r="DC39" s="116">
        <f>SUM(AY39,+CA39)</f>
        <v>321531</v>
      </c>
      <c r="DD39" s="116">
        <f>SUM(AZ39,+CB39)</f>
        <v>10150</v>
      </c>
      <c r="DE39" s="116">
        <f>SUM(BA39,+CC39)</f>
        <v>19021</v>
      </c>
      <c r="DF39" s="116">
        <f>SUM(BB39,+CD39)</f>
        <v>21835</v>
      </c>
      <c r="DG39" s="116">
        <f>SUM(BC39,+CE39)</f>
        <v>353426</v>
      </c>
      <c r="DH39" s="116">
        <f>SUM(BD39,+CF39)</f>
        <v>0</v>
      </c>
      <c r="DI39" s="116">
        <f>SUM(BE39,+CG39)</f>
        <v>10533</v>
      </c>
      <c r="DJ39" s="116">
        <f>SUM(BF39,+CH39)</f>
        <v>435279</v>
      </c>
    </row>
    <row r="40" spans="1:114" ht="13.5" customHeight="1" x14ac:dyDescent="0.2">
      <c r="A40" s="114" t="s">
        <v>25</v>
      </c>
      <c r="B40" s="115" t="s">
        <v>418</v>
      </c>
      <c r="C40" s="114" t="s">
        <v>419</v>
      </c>
      <c r="D40" s="116">
        <f>SUM(E40,+L40)</f>
        <v>979795</v>
      </c>
      <c r="E40" s="116">
        <f>SUM(F40:I40,K40)</f>
        <v>151593</v>
      </c>
      <c r="F40" s="116">
        <v>0</v>
      </c>
      <c r="G40" s="116">
        <v>0</v>
      </c>
      <c r="H40" s="116">
        <v>0</v>
      </c>
      <c r="I40" s="116">
        <v>147847</v>
      </c>
      <c r="J40" s="117" t="s">
        <v>472</v>
      </c>
      <c r="K40" s="116">
        <v>3746</v>
      </c>
      <c r="L40" s="116">
        <v>828202</v>
      </c>
      <c r="M40" s="116">
        <f>SUM(N40,+U40)</f>
        <v>179189</v>
      </c>
      <c r="N40" s="116">
        <f>SUM(O40:R40,T40)</f>
        <v>5833</v>
      </c>
      <c r="O40" s="116">
        <v>0</v>
      </c>
      <c r="P40" s="116">
        <v>0</v>
      </c>
      <c r="Q40" s="116">
        <v>0</v>
      </c>
      <c r="R40" s="116">
        <v>5833</v>
      </c>
      <c r="S40" s="117" t="s">
        <v>472</v>
      </c>
      <c r="T40" s="116">
        <v>0</v>
      </c>
      <c r="U40" s="116">
        <v>173356</v>
      </c>
      <c r="V40" s="116">
        <f>+SUM(D40,M40)</f>
        <v>1158984</v>
      </c>
      <c r="W40" s="116">
        <f>+SUM(E40,N40)</f>
        <v>157426</v>
      </c>
      <c r="X40" s="116">
        <f>+SUM(F40,O40)</f>
        <v>0</v>
      </c>
      <c r="Y40" s="116">
        <f>+SUM(G40,P40)</f>
        <v>0</v>
      </c>
      <c r="Z40" s="116">
        <f>+SUM(H40,Q40)</f>
        <v>0</v>
      </c>
      <c r="AA40" s="116">
        <f>+SUM(I40,R40)</f>
        <v>153680</v>
      </c>
      <c r="AB40" s="117" t="str">
        <f>IF(+SUM(J40,S40)=0,"-",+SUM(J40,S40))</f>
        <v>-</v>
      </c>
      <c r="AC40" s="116">
        <f>+SUM(K40,T40)</f>
        <v>3746</v>
      </c>
      <c r="AD40" s="116">
        <f>+SUM(L40,U40)</f>
        <v>1001558</v>
      </c>
      <c r="AE40" s="116">
        <f>SUM(AF40,+AK40)</f>
        <v>0</v>
      </c>
      <c r="AF40" s="116">
        <f>SUM(AG40:AJ40)</f>
        <v>0</v>
      </c>
      <c r="AG40" s="116">
        <v>0</v>
      </c>
      <c r="AH40" s="116">
        <v>0</v>
      </c>
      <c r="AI40" s="116">
        <v>0</v>
      </c>
      <c r="AJ40" s="116">
        <v>0</v>
      </c>
      <c r="AK40" s="116">
        <v>0</v>
      </c>
      <c r="AL40" s="116">
        <v>0</v>
      </c>
      <c r="AM40" s="116">
        <f>SUM(AN40,AS40,AW40,AX40,BD40)</f>
        <v>979795</v>
      </c>
      <c r="AN40" s="116">
        <f>SUM(AO40:AR40)</f>
        <v>0</v>
      </c>
      <c r="AO40" s="116">
        <v>0</v>
      </c>
      <c r="AP40" s="116">
        <v>0</v>
      </c>
      <c r="AQ40" s="116">
        <v>0</v>
      </c>
      <c r="AR40" s="116">
        <v>0</v>
      </c>
      <c r="AS40" s="116">
        <f>SUM(AT40:AV40)</f>
        <v>0</v>
      </c>
      <c r="AT40" s="116">
        <v>0</v>
      </c>
      <c r="AU40" s="116">
        <v>0</v>
      </c>
      <c r="AV40" s="116">
        <v>0</v>
      </c>
      <c r="AW40" s="116">
        <v>0</v>
      </c>
      <c r="AX40" s="116">
        <f>SUM(AY40:BB40)</f>
        <v>979795</v>
      </c>
      <c r="AY40" s="116">
        <v>477688</v>
      </c>
      <c r="AZ40" s="116">
        <v>313940</v>
      </c>
      <c r="BA40" s="116">
        <v>188167</v>
      </c>
      <c r="BB40" s="116">
        <v>0</v>
      </c>
      <c r="BC40" s="116">
        <v>0</v>
      </c>
      <c r="BD40" s="116">
        <v>0</v>
      </c>
      <c r="BE40" s="116">
        <v>0</v>
      </c>
      <c r="BF40" s="116">
        <f>SUM(AE40,+AM40,+BE40)</f>
        <v>979795</v>
      </c>
      <c r="BG40" s="116">
        <f>SUM(BH40,+BM40)</f>
        <v>0</v>
      </c>
      <c r="BH40" s="116">
        <f>SUM(BI40:BL40)</f>
        <v>0</v>
      </c>
      <c r="BI40" s="116">
        <v>0</v>
      </c>
      <c r="BJ40" s="116">
        <v>0</v>
      </c>
      <c r="BK40" s="116">
        <v>0</v>
      </c>
      <c r="BL40" s="116">
        <v>0</v>
      </c>
      <c r="BM40" s="116">
        <v>0</v>
      </c>
      <c r="BN40" s="116">
        <v>0</v>
      </c>
      <c r="BO40" s="116">
        <f>SUM(BP40,BU40,BY40,BZ40,CF40)</f>
        <v>10075</v>
      </c>
      <c r="BP40" s="116">
        <f>SUM(BQ40:BT40)</f>
        <v>0</v>
      </c>
      <c r="BQ40" s="116">
        <v>0</v>
      </c>
      <c r="BR40" s="116">
        <v>0</v>
      </c>
      <c r="BS40" s="116">
        <v>0</v>
      </c>
      <c r="BT40" s="116">
        <v>0</v>
      </c>
      <c r="BU40" s="116">
        <f>SUM(BV40:BX40)</f>
        <v>0</v>
      </c>
      <c r="BV40" s="116">
        <v>0</v>
      </c>
      <c r="BW40" s="116">
        <v>0</v>
      </c>
      <c r="BX40" s="116">
        <v>0</v>
      </c>
      <c r="BY40" s="116">
        <v>0</v>
      </c>
      <c r="BZ40" s="116">
        <f>SUM(CA40:CD40)</f>
        <v>10075</v>
      </c>
      <c r="CA40" s="116">
        <v>10075</v>
      </c>
      <c r="CB40" s="116">
        <v>0</v>
      </c>
      <c r="CC40" s="116">
        <v>0</v>
      </c>
      <c r="CD40" s="116">
        <v>0</v>
      </c>
      <c r="CE40" s="116">
        <v>169114</v>
      </c>
      <c r="CF40" s="116">
        <v>0</v>
      </c>
      <c r="CG40" s="116">
        <v>0</v>
      </c>
      <c r="CH40" s="116">
        <f>SUM(BG40,+BO40,+CG40)</f>
        <v>10075</v>
      </c>
      <c r="CI40" s="116">
        <f>SUM(AE40,+BG40)</f>
        <v>0</v>
      </c>
      <c r="CJ40" s="116">
        <f>SUM(AF40,+BH40)</f>
        <v>0</v>
      </c>
      <c r="CK40" s="116">
        <f>SUM(AG40,+BI40)</f>
        <v>0</v>
      </c>
      <c r="CL40" s="116">
        <f>SUM(AH40,+BJ40)</f>
        <v>0</v>
      </c>
      <c r="CM40" s="116">
        <f>SUM(AI40,+BK40)</f>
        <v>0</v>
      </c>
      <c r="CN40" s="116">
        <f>SUM(AJ40,+BL40)</f>
        <v>0</v>
      </c>
      <c r="CO40" s="116">
        <f>SUM(AK40,+BM40)</f>
        <v>0</v>
      </c>
      <c r="CP40" s="116">
        <f>SUM(AL40,+BN40)</f>
        <v>0</v>
      </c>
      <c r="CQ40" s="116">
        <f>SUM(AM40,+BO40)</f>
        <v>989870</v>
      </c>
      <c r="CR40" s="116">
        <f>SUM(AN40,+BP40)</f>
        <v>0</v>
      </c>
      <c r="CS40" s="116">
        <f>SUM(AO40,+BQ40)</f>
        <v>0</v>
      </c>
      <c r="CT40" s="116">
        <f>SUM(AP40,+BR40)</f>
        <v>0</v>
      </c>
      <c r="CU40" s="116">
        <f>SUM(AQ40,+BS40)</f>
        <v>0</v>
      </c>
      <c r="CV40" s="116">
        <f>SUM(AR40,+BT40)</f>
        <v>0</v>
      </c>
      <c r="CW40" s="116">
        <f>SUM(AS40,+BU40)</f>
        <v>0</v>
      </c>
      <c r="CX40" s="116">
        <f>SUM(AT40,+BV40)</f>
        <v>0</v>
      </c>
      <c r="CY40" s="116">
        <f>SUM(AU40,+BW40)</f>
        <v>0</v>
      </c>
      <c r="CZ40" s="116">
        <f>SUM(AV40,+BX40)</f>
        <v>0</v>
      </c>
      <c r="DA40" s="116">
        <f>SUM(AW40,+BY40)</f>
        <v>0</v>
      </c>
      <c r="DB40" s="116">
        <f>SUM(AX40,+BZ40)</f>
        <v>989870</v>
      </c>
      <c r="DC40" s="116">
        <f>SUM(AY40,+CA40)</f>
        <v>487763</v>
      </c>
      <c r="DD40" s="116">
        <f>SUM(AZ40,+CB40)</f>
        <v>313940</v>
      </c>
      <c r="DE40" s="116">
        <f>SUM(BA40,+CC40)</f>
        <v>188167</v>
      </c>
      <c r="DF40" s="116">
        <f>SUM(BB40,+CD40)</f>
        <v>0</v>
      </c>
      <c r="DG40" s="116">
        <f>SUM(BC40,+CE40)</f>
        <v>169114</v>
      </c>
      <c r="DH40" s="116">
        <f>SUM(BD40,+CF40)</f>
        <v>0</v>
      </c>
      <c r="DI40" s="116">
        <f>SUM(BE40,+CG40)</f>
        <v>0</v>
      </c>
      <c r="DJ40" s="116">
        <f>SUM(BF40,+CH40)</f>
        <v>989870</v>
      </c>
    </row>
    <row r="41" spans="1:114" ht="13.5" customHeight="1" x14ac:dyDescent="0.2">
      <c r="A41" s="114" t="s">
        <v>25</v>
      </c>
      <c r="B41" s="115" t="s">
        <v>422</v>
      </c>
      <c r="C41" s="114" t="s">
        <v>423</v>
      </c>
      <c r="D41" s="116">
        <f>SUM(E41,+L41)</f>
        <v>1301544</v>
      </c>
      <c r="E41" s="116">
        <f>SUM(F41:I41,K41)</f>
        <v>241335</v>
      </c>
      <c r="F41" s="116">
        <v>0</v>
      </c>
      <c r="G41" s="116">
        <v>0</v>
      </c>
      <c r="H41" s="116">
        <v>0</v>
      </c>
      <c r="I41" s="116">
        <v>210977</v>
      </c>
      <c r="J41" s="117" t="s">
        <v>472</v>
      </c>
      <c r="K41" s="116">
        <v>30358</v>
      </c>
      <c r="L41" s="116">
        <v>1060209</v>
      </c>
      <c r="M41" s="116">
        <f>SUM(N41,+U41)</f>
        <v>194344</v>
      </c>
      <c r="N41" s="116">
        <f>SUM(O41:R41,T41)</f>
        <v>10252</v>
      </c>
      <c r="O41" s="116">
        <v>0</v>
      </c>
      <c r="P41" s="116">
        <v>0</v>
      </c>
      <c r="Q41" s="116">
        <v>0</v>
      </c>
      <c r="R41" s="116">
        <v>10252</v>
      </c>
      <c r="S41" s="117" t="s">
        <v>472</v>
      </c>
      <c r="T41" s="116">
        <v>0</v>
      </c>
      <c r="U41" s="116">
        <v>184092</v>
      </c>
      <c r="V41" s="116">
        <f>+SUM(D41,M41)</f>
        <v>1495888</v>
      </c>
      <c r="W41" s="116">
        <f>+SUM(E41,N41)</f>
        <v>251587</v>
      </c>
      <c r="X41" s="116">
        <f>+SUM(F41,O41)</f>
        <v>0</v>
      </c>
      <c r="Y41" s="116">
        <f>+SUM(G41,P41)</f>
        <v>0</v>
      </c>
      <c r="Z41" s="116">
        <f>+SUM(H41,Q41)</f>
        <v>0</v>
      </c>
      <c r="AA41" s="116">
        <f>+SUM(I41,R41)</f>
        <v>221229</v>
      </c>
      <c r="AB41" s="117" t="str">
        <f>IF(+SUM(J41,S41)=0,"-",+SUM(J41,S41))</f>
        <v>-</v>
      </c>
      <c r="AC41" s="116">
        <f>+SUM(K41,T41)</f>
        <v>30358</v>
      </c>
      <c r="AD41" s="116">
        <f>+SUM(L41,U41)</f>
        <v>1244301</v>
      </c>
      <c r="AE41" s="116">
        <f>SUM(AF41,+AK41)</f>
        <v>0</v>
      </c>
      <c r="AF41" s="116">
        <f>SUM(AG41:AJ41)</f>
        <v>0</v>
      </c>
      <c r="AG41" s="116">
        <v>0</v>
      </c>
      <c r="AH41" s="116">
        <v>0</v>
      </c>
      <c r="AI41" s="116">
        <v>0</v>
      </c>
      <c r="AJ41" s="116">
        <v>0</v>
      </c>
      <c r="AK41" s="116">
        <v>0</v>
      </c>
      <c r="AL41" s="116">
        <v>0</v>
      </c>
      <c r="AM41" s="116">
        <f>SUM(AN41,AS41,AW41,AX41,BD41)</f>
        <v>1009880</v>
      </c>
      <c r="AN41" s="116">
        <f>SUM(AO41:AR41)</f>
        <v>111694</v>
      </c>
      <c r="AO41" s="116">
        <v>35917</v>
      </c>
      <c r="AP41" s="116">
        <v>75777</v>
      </c>
      <c r="AQ41" s="116">
        <v>0</v>
      </c>
      <c r="AR41" s="116">
        <v>0</v>
      </c>
      <c r="AS41" s="116">
        <f>SUM(AT41:AV41)</f>
        <v>4924</v>
      </c>
      <c r="AT41" s="116">
        <v>4924</v>
      </c>
      <c r="AU41" s="116">
        <v>0</v>
      </c>
      <c r="AV41" s="116">
        <v>0</v>
      </c>
      <c r="AW41" s="116">
        <v>0</v>
      </c>
      <c r="AX41" s="116">
        <f>SUM(AY41:BB41)</f>
        <v>893262</v>
      </c>
      <c r="AY41" s="116">
        <v>404970</v>
      </c>
      <c r="AZ41" s="116">
        <v>477964</v>
      </c>
      <c r="BA41" s="116">
        <v>0</v>
      </c>
      <c r="BB41" s="116">
        <v>10328</v>
      </c>
      <c r="BC41" s="116">
        <v>291409</v>
      </c>
      <c r="BD41" s="116">
        <v>0</v>
      </c>
      <c r="BE41" s="116">
        <v>255</v>
      </c>
      <c r="BF41" s="116">
        <f>SUM(AE41,+AM41,+BE41)</f>
        <v>1010135</v>
      </c>
      <c r="BG41" s="116">
        <f>SUM(BH41,+BM41)</f>
        <v>0</v>
      </c>
      <c r="BH41" s="116">
        <f>SUM(BI41:BL41)</f>
        <v>0</v>
      </c>
      <c r="BI41" s="116">
        <v>0</v>
      </c>
      <c r="BJ41" s="116">
        <v>0</v>
      </c>
      <c r="BK41" s="116">
        <v>0</v>
      </c>
      <c r="BL41" s="116">
        <v>0</v>
      </c>
      <c r="BM41" s="116">
        <v>0</v>
      </c>
      <c r="BN41" s="116">
        <v>0</v>
      </c>
      <c r="BO41" s="116">
        <f>SUM(BP41,BU41,BY41,BZ41,CF41)</f>
        <v>54476</v>
      </c>
      <c r="BP41" s="116">
        <f>SUM(BQ41:BT41)</f>
        <v>30157</v>
      </c>
      <c r="BQ41" s="116">
        <v>30157</v>
      </c>
      <c r="BR41" s="116">
        <v>0</v>
      </c>
      <c r="BS41" s="116">
        <v>0</v>
      </c>
      <c r="BT41" s="116">
        <v>0</v>
      </c>
      <c r="BU41" s="116">
        <f>SUM(BV41:BX41)</f>
        <v>0</v>
      </c>
      <c r="BV41" s="116">
        <v>0</v>
      </c>
      <c r="BW41" s="116">
        <v>0</v>
      </c>
      <c r="BX41" s="116">
        <v>0</v>
      </c>
      <c r="BY41" s="116">
        <v>0</v>
      </c>
      <c r="BZ41" s="116">
        <f>SUM(CA41:CD41)</f>
        <v>24319</v>
      </c>
      <c r="CA41" s="116">
        <v>24200</v>
      </c>
      <c r="CB41" s="116">
        <v>0</v>
      </c>
      <c r="CC41" s="116">
        <v>0</v>
      </c>
      <c r="CD41" s="116">
        <v>119</v>
      </c>
      <c r="CE41" s="116">
        <v>139731</v>
      </c>
      <c r="CF41" s="116">
        <v>0</v>
      </c>
      <c r="CG41" s="116">
        <v>137</v>
      </c>
      <c r="CH41" s="116">
        <f>SUM(BG41,+BO41,+CG41)</f>
        <v>54613</v>
      </c>
      <c r="CI41" s="116">
        <f>SUM(AE41,+BG41)</f>
        <v>0</v>
      </c>
      <c r="CJ41" s="116">
        <f>SUM(AF41,+BH41)</f>
        <v>0</v>
      </c>
      <c r="CK41" s="116">
        <f>SUM(AG41,+BI41)</f>
        <v>0</v>
      </c>
      <c r="CL41" s="116">
        <f>SUM(AH41,+BJ41)</f>
        <v>0</v>
      </c>
      <c r="CM41" s="116">
        <f>SUM(AI41,+BK41)</f>
        <v>0</v>
      </c>
      <c r="CN41" s="116">
        <f>SUM(AJ41,+BL41)</f>
        <v>0</v>
      </c>
      <c r="CO41" s="116">
        <f>SUM(AK41,+BM41)</f>
        <v>0</v>
      </c>
      <c r="CP41" s="116">
        <f>SUM(AL41,+BN41)</f>
        <v>0</v>
      </c>
      <c r="CQ41" s="116">
        <f>SUM(AM41,+BO41)</f>
        <v>1064356</v>
      </c>
      <c r="CR41" s="116">
        <f>SUM(AN41,+BP41)</f>
        <v>141851</v>
      </c>
      <c r="CS41" s="116">
        <f>SUM(AO41,+BQ41)</f>
        <v>66074</v>
      </c>
      <c r="CT41" s="116">
        <f>SUM(AP41,+BR41)</f>
        <v>75777</v>
      </c>
      <c r="CU41" s="116">
        <f>SUM(AQ41,+BS41)</f>
        <v>0</v>
      </c>
      <c r="CV41" s="116">
        <f>SUM(AR41,+BT41)</f>
        <v>0</v>
      </c>
      <c r="CW41" s="116">
        <f>SUM(AS41,+BU41)</f>
        <v>4924</v>
      </c>
      <c r="CX41" s="116">
        <f>SUM(AT41,+BV41)</f>
        <v>4924</v>
      </c>
      <c r="CY41" s="116">
        <f>SUM(AU41,+BW41)</f>
        <v>0</v>
      </c>
      <c r="CZ41" s="116">
        <f>SUM(AV41,+BX41)</f>
        <v>0</v>
      </c>
      <c r="DA41" s="116">
        <f>SUM(AW41,+BY41)</f>
        <v>0</v>
      </c>
      <c r="DB41" s="116">
        <f>SUM(AX41,+BZ41)</f>
        <v>917581</v>
      </c>
      <c r="DC41" s="116">
        <f>SUM(AY41,+CA41)</f>
        <v>429170</v>
      </c>
      <c r="DD41" s="116">
        <f>SUM(AZ41,+CB41)</f>
        <v>477964</v>
      </c>
      <c r="DE41" s="116">
        <f>SUM(BA41,+CC41)</f>
        <v>0</v>
      </c>
      <c r="DF41" s="116">
        <f>SUM(BB41,+CD41)</f>
        <v>10447</v>
      </c>
      <c r="DG41" s="116">
        <f>SUM(BC41,+CE41)</f>
        <v>431140</v>
      </c>
      <c r="DH41" s="116">
        <f>SUM(BD41,+CF41)</f>
        <v>0</v>
      </c>
      <c r="DI41" s="116">
        <f>SUM(BE41,+CG41)</f>
        <v>392</v>
      </c>
      <c r="DJ41" s="116">
        <f>SUM(BF41,+CH41)</f>
        <v>1064748</v>
      </c>
    </row>
    <row r="42" spans="1:114" ht="13.5" customHeight="1" x14ac:dyDescent="0.2">
      <c r="A42" s="114" t="s">
        <v>25</v>
      </c>
      <c r="B42" s="115" t="s">
        <v>426</v>
      </c>
      <c r="C42" s="114" t="s">
        <v>427</v>
      </c>
      <c r="D42" s="116">
        <f>SUM(E42,+L42)</f>
        <v>447850</v>
      </c>
      <c r="E42" s="116">
        <f>SUM(F42:I42,K42)</f>
        <v>58330</v>
      </c>
      <c r="F42" s="116">
        <v>0</v>
      </c>
      <c r="G42" s="116">
        <v>0</v>
      </c>
      <c r="H42" s="116">
        <v>0</v>
      </c>
      <c r="I42" s="116">
        <v>56529</v>
      </c>
      <c r="J42" s="117" t="s">
        <v>472</v>
      </c>
      <c r="K42" s="116">
        <v>1801</v>
      </c>
      <c r="L42" s="116">
        <v>389520</v>
      </c>
      <c r="M42" s="116">
        <f>SUM(N42,+U42)</f>
        <v>74353</v>
      </c>
      <c r="N42" s="116">
        <f>SUM(O42:R42,T42)</f>
        <v>5468</v>
      </c>
      <c r="O42" s="116">
        <v>0</v>
      </c>
      <c r="P42" s="116">
        <v>0</v>
      </c>
      <c r="Q42" s="116">
        <v>0</v>
      </c>
      <c r="R42" s="116">
        <v>5418</v>
      </c>
      <c r="S42" s="117" t="s">
        <v>472</v>
      </c>
      <c r="T42" s="116">
        <v>50</v>
      </c>
      <c r="U42" s="116">
        <v>68885</v>
      </c>
      <c r="V42" s="116">
        <f>+SUM(D42,M42)</f>
        <v>522203</v>
      </c>
      <c r="W42" s="116">
        <f>+SUM(E42,N42)</f>
        <v>63798</v>
      </c>
      <c r="X42" s="116">
        <f>+SUM(F42,O42)</f>
        <v>0</v>
      </c>
      <c r="Y42" s="116">
        <f>+SUM(G42,P42)</f>
        <v>0</v>
      </c>
      <c r="Z42" s="116">
        <f>+SUM(H42,Q42)</f>
        <v>0</v>
      </c>
      <c r="AA42" s="116">
        <f>+SUM(I42,R42)</f>
        <v>61947</v>
      </c>
      <c r="AB42" s="117" t="str">
        <f>IF(+SUM(J42,S42)=0,"-",+SUM(J42,S42))</f>
        <v>-</v>
      </c>
      <c r="AC42" s="116">
        <f>+SUM(K42,T42)</f>
        <v>1851</v>
      </c>
      <c r="AD42" s="116">
        <f>+SUM(L42,U42)</f>
        <v>458405</v>
      </c>
      <c r="AE42" s="116">
        <f>SUM(AF42,+AK42)</f>
        <v>0</v>
      </c>
      <c r="AF42" s="116">
        <f>SUM(AG42:AJ42)</f>
        <v>0</v>
      </c>
      <c r="AG42" s="116">
        <v>0</v>
      </c>
      <c r="AH42" s="116">
        <v>0</v>
      </c>
      <c r="AI42" s="116">
        <v>0</v>
      </c>
      <c r="AJ42" s="116">
        <v>0</v>
      </c>
      <c r="AK42" s="116">
        <v>0</v>
      </c>
      <c r="AL42" s="116">
        <v>0</v>
      </c>
      <c r="AM42" s="116">
        <f>SUM(AN42,AS42,AW42,AX42,BD42)</f>
        <v>238549</v>
      </c>
      <c r="AN42" s="116">
        <f>SUM(AO42:AR42)</f>
        <v>27500</v>
      </c>
      <c r="AO42" s="116">
        <v>27500</v>
      </c>
      <c r="AP42" s="116">
        <v>0</v>
      </c>
      <c r="AQ42" s="116">
        <v>0</v>
      </c>
      <c r="AR42" s="116">
        <v>0</v>
      </c>
      <c r="AS42" s="116">
        <f>SUM(AT42:AV42)</f>
        <v>0</v>
      </c>
      <c r="AT42" s="116">
        <v>0</v>
      </c>
      <c r="AU42" s="116">
        <v>0</v>
      </c>
      <c r="AV42" s="116">
        <v>0</v>
      </c>
      <c r="AW42" s="116">
        <v>0</v>
      </c>
      <c r="AX42" s="116">
        <f>SUM(AY42:BB42)</f>
        <v>211049</v>
      </c>
      <c r="AY42" s="116">
        <v>155406</v>
      </c>
      <c r="AZ42" s="116">
        <v>1399</v>
      </c>
      <c r="BA42" s="116">
        <v>5895</v>
      </c>
      <c r="BB42" s="116">
        <v>48349</v>
      </c>
      <c r="BC42" s="116">
        <v>206111</v>
      </c>
      <c r="BD42" s="116">
        <v>0</v>
      </c>
      <c r="BE42" s="116">
        <v>3190</v>
      </c>
      <c r="BF42" s="116">
        <f>SUM(AE42,+AM42,+BE42)</f>
        <v>241739</v>
      </c>
      <c r="BG42" s="116">
        <f>SUM(BH42,+BM42)</f>
        <v>0</v>
      </c>
      <c r="BH42" s="116">
        <f>SUM(BI42:BL42)</f>
        <v>0</v>
      </c>
      <c r="BI42" s="116">
        <v>0</v>
      </c>
      <c r="BJ42" s="116">
        <v>0</v>
      </c>
      <c r="BK42" s="116">
        <v>0</v>
      </c>
      <c r="BL42" s="116">
        <v>0</v>
      </c>
      <c r="BM42" s="116">
        <v>0</v>
      </c>
      <c r="BN42" s="116">
        <v>0</v>
      </c>
      <c r="BO42" s="116">
        <f>SUM(BP42,BU42,BY42,BZ42,CF42)</f>
        <v>13429</v>
      </c>
      <c r="BP42" s="116">
        <f>SUM(BQ42:BT42)</f>
        <v>7000</v>
      </c>
      <c r="BQ42" s="116">
        <v>7000</v>
      </c>
      <c r="BR42" s="116">
        <v>0</v>
      </c>
      <c r="BS42" s="116">
        <v>0</v>
      </c>
      <c r="BT42" s="116">
        <v>0</v>
      </c>
      <c r="BU42" s="116">
        <f>SUM(BV42:BX42)</f>
        <v>0</v>
      </c>
      <c r="BV42" s="116">
        <v>0</v>
      </c>
      <c r="BW42" s="116">
        <v>0</v>
      </c>
      <c r="BX42" s="116">
        <v>0</v>
      </c>
      <c r="BY42" s="116">
        <v>0</v>
      </c>
      <c r="BZ42" s="116">
        <f>SUM(CA42:CD42)</f>
        <v>6429</v>
      </c>
      <c r="CA42" s="116">
        <v>1993</v>
      </c>
      <c r="CB42" s="116">
        <v>0</v>
      </c>
      <c r="CC42" s="116">
        <v>0</v>
      </c>
      <c r="CD42" s="116">
        <v>4436</v>
      </c>
      <c r="CE42" s="116">
        <v>60924</v>
      </c>
      <c r="CF42" s="116">
        <v>0</v>
      </c>
      <c r="CG42" s="116">
        <v>0</v>
      </c>
      <c r="CH42" s="116">
        <f>SUM(BG42,+BO42,+CG42)</f>
        <v>13429</v>
      </c>
      <c r="CI42" s="116">
        <f>SUM(AE42,+BG42)</f>
        <v>0</v>
      </c>
      <c r="CJ42" s="116">
        <f>SUM(AF42,+BH42)</f>
        <v>0</v>
      </c>
      <c r="CK42" s="116">
        <f>SUM(AG42,+BI42)</f>
        <v>0</v>
      </c>
      <c r="CL42" s="116">
        <f>SUM(AH42,+BJ42)</f>
        <v>0</v>
      </c>
      <c r="CM42" s="116">
        <f>SUM(AI42,+BK42)</f>
        <v>0</v>
      </c>
      <c r="CN42" s="116">
        <f>SUM(AJ42,+BL42)</f>
        <v>0</v>
      </c>
      <c r="CO42" s="116">
        <f>SUM(AK42,+BM42)</f>
        <v>0</v>
      </c>
      <c r="CP42" s="116">
        <f>SUM(AL42,+BN42)</f>
        <v>0</v>
      </c>
      <c r="CQ42" s="116">
        <f>SUM(AM42,+BO42)</f>
        <v>251978</v>
      </c>
      <c r="CR42" s="116">
        <f>SUM(AN42,+BP42)</f>
        <v>34500</v>
      </c>
      <c r="CS42" s="116">
        <f>SUM(AO42,+BQ42)</f>
        <v>34500</v>
      </c>
      <c r="CT42" s="116">
        <f>SUM(AP42,+BR42)</f>
        <v>0</v>
      </c>
      <c r="CU42" s="116">
        <f>SUM(AQ42,+BS42)</f>
        <v>0</v>
      </c>
      <c r="CV42" s="116">
        <f>SUM(AR42,+BT42)</f>
        <v>0</v>
      </c>
      <c r="CW42" s="116">
        <f>SUM(AS42,+BU42)</f>
        <v>0</v>
      </c>
      <c r="CX42" s="116">
        <f>SUM(AT42,+BV42)</f>
        <v>0</v>
      </c>
      <c r="CY42" s="116">
        <f>SUM(AU42,+BW42)</f>
        <v>0</v>
      </c>
      <c r="CZ42" s="116">
        <f>SUM(AV42,+BX42)</f>
        <v>0</v>
      </c>
      <c r="DA42" s="116">
        <f>SUM(AW42,+BY42)</f>
        <v>0</v>
      </c>
      <c r="DB42" s="116">
        <f>SUM(AX42,+BZ42)</f>
        <v>217478</v>
      </c>
      <c r="DC42" s="116">
        <f>SUM(AY42,+CA42)</f>
        <v>157399</v>
      </c>
      <c r="DD42" s="116">
        <f>SUM(AZ42,+CB42)</f>
        <v>1399</v>
      </c>
      <c r="DE42" s="116">
        <f>SUM(BA42,+CC42)</f>
        <v>5895</v>
      </c>
      <c r="DF42" s="116">
        <f>SUM(BB42,+CD42)</f>
        <v>52785</v>
      </c>
      <c r="DG42" s="116">
        <f>SUM(BC42,+CE42)</f>
        <v>267035</v>
      </c>
      <c r="DH42" s="116">
        <f>SUM(BD42,+CF42)</f>
        <v>0</v>
      </c>
      <c r="DI42" s="116">
        <f>SUM(BE42,+CG42)</f>
        <v>3190</v>
      </c>
      <c r="DJ42" s="116">
        <f>SUM(BF42,+CH42)</f>
        <v>255168</v>
      </c>
    </row>
    <row r="43" spans="1:114" ht="13.5" customHeight="1" x14ac:dyDescent="0.2">
      <c r="A43" s="114" t="s">
        <v>25</v>
      </c>
      <c r="B43" s="115" t="s">
        <v>428</v>
      </c>
      <c r="C43" s="114" t="s">
        <v>429</v>
      </c>
      <c r="D43" s="116">
        <f>SUM(E43,+L43)</f>
        <v>977381</v>
      </c>
      <c r="E43" s="116">
        <f>SUM(F43:I43,K43)</f>
        <v>163369</v>
      </c>
      <c r="F43" s="116">
        <v>0</v>
      </c>
      <c r="G43" s="116">
        <v>0</v>
      </c>
      <c r="H43" s="116">
        <v>0</v>
      </c>
      <c r="I43" s="116">
        <v>60618</v>
      </c>
      <c r="J43" s="117" t="s">
        <v>472</v>
      </c>
      <c r="K43" s="116">
        <v>102751</v>
      </c>
      <c r="L43" s="116">
        <v>814012</v>
      </c>
      <c r="M43" s="116">
        <f>SUM(N43,+U43)</f>
        <v>38486</v>
      </c>
      <c r="N43" s="116">
        <f>SUM(O43:R43,T43)</f>
        <v>3201</v>
      </c>
      <c r="O43" s="116">
        <v>0</v>
      </c>
      <c r="P43" s="116">
        <v>0</v>
      </c>
      <c r="Q43" s="116">
        <v>0</v>
      </c>
      <c r="R43" s="116">
        <v>3201</v>
      </c>
      <c r="S43" s="117" t="s">
        <v>472</v>
      </c>
      <c r="T43" s="116">
        <v>0</v>
      </c>
      <c r="U43" s="116">
        <v>35285</v>
      </c>
      <c r="V43" s="116">
        <f>+SUM(D43,M43)</f>
        <v>1015867</v>
      </c>
      <c r="W43" s="116">
        <f>+SUM(E43,N43)</f>
        <v>166570</v>
      </c>
      <c r="X43" s="116">
        <f>+SUM(F43,O43)</f>
        <v>0</v>
      </c>
      <c r="Y43" s="116">
        <f>+SUM(G43,P43)</f>
        <v>0</v>
      </c>
      <c r="Z43" s="116">
        <f>+SUM(H43,Q43)</f>
        <v>0</v>
      </c>
      <c r="AA43" s="116">
        <f>+SUM(I43,R43)</f>
        <v>63819</v>
      </c>
      <c r="AB43" s="117" t="str">
        <f>IF(+SUM(J43,S43)=0,"-",+SUM(J43,S43))</f>
        <v>-</v>
      </c>
      <c r="AC43" s="116">
        <f>+SUM(K43,T43)</f>
        <v>102751</v>
      </c>
      <c r="AD43" s="116">
        <f>+SUM(L43,U43)</f>
        <v>849297</v>
      </c>
      <c r="AE43" s="116">
        <f>SUM(AF43,+AK43)</f>
        <v>0</v>
      </c>
      <c r="AF43" s="116">
        <f>SUM(AG43:AJ43)</f>
        <v>0</v>
      </c>
      <c r="AG43" s="116">
        <v>0</v>
      </c>
      <c r="AH43" s="116">
        <v>0</v>
      </c>
      <c r="AI43" s="116">
        <v>0</v>
      </c>
      <c r="AJ43" s="116">
        <v>0</v>
      </c>
      <c r="AK43" s="116">
        <v>0</v>
      </c>
      <c r="AL43" s="116">
        <v>0</v>
      </c>
      <c r="AM43" s="116">
        <f>SUM(AN43,AS43,AW43,AX43,BD43)</f>
        <v>646891</v>
      </c>
      <c r="AN43" s="116">
        <f>SUM(AO43:AR43)</f>
        <v>25368</v>
      </c>
      <c r="AO43" s="116">
        <v>20606</v>
      </c>
      <c r="AP43" s="116">
        <v>4762</v>
      </c>
      <c r="AQ43" s="116">
        <v>0</v>
      </c>
      <c r="AR43" s="116">
        <v>0</v>
      </c>
      <c r="AS43" s="116">
        <f>SUM(AT43:AV43)</f>
        <v>0</v>
      </c>
      <c r="AT43" s="116">
        <v>0</v>
      </c>
      <c r="AU43" s="116">
        <v>0</v>
      </c>
      <c r="AV43" s="116">
        <v>0</v>
      </c>
      <c r="AW43" s="116">
        <v>0</v>
      </c>
      <c r="AX43" s="116">
        <f>SUM(AY43:BB43)</f>
        <v>621523</v>
      </c>
      <c r="AY43" s="116">
        <v>557429</v>
      </c>
      <c r="AZ43" s="116">
        <v>15914</v>
      </c>
      <c r="BA43" s="116">
        <v>3205</v>
      </c>
      <c r="BB43" s="116">
        <v>44975</v>
      </c>
      <c r="BC43" s="116">
        <v>288541</v>
      </c>
      <c r="BD43" s="116">
        <v>0</v>
      </c>
      <c r="BE43" s="116">
        <v>41949</v>
      </c>
      <c r="BF43" s="116">
        <f>SUM(AE43,+AM43,+BE43)</f>
        <v>688840</v>
      </c>
      <c r="BG43" s="116">
        <f>SUM(BH43,+BM43)</f>
        <v>0</v>
      </c>
      <c r="BH43" s="116">
        <f>SUM(BI43:BL43)</f>
        <v>0</v>
      </c>
      <c r="BI43" s="116">
        <v>0</v>
      </c>
      <c r="BJ43" s="116">
        <v>0</v>
      </c>
      <c r="BK43" s="116">
        <v>0</v>
      </c>
      <c r="BL43" s="116">
        <v>0</v>
      </c>
      <c r="BM43" s="116">
        <v>0</v>
      </c>
      <c r="BN43" s="116">
        <v>0</v>
      </c>
      <c r="BO43" s="116">
        <f>SUM(BP43,BU43,BY43,BZ43,CF43)</f>
        <v>37554</v>
      </c>
      <c r="BP43" s="116">
        <f>SUM(BQ43:BT43)</f>
        <v>10303</v>
      </c>
      <c r="BQ43" s="116">
        <v>10303</v>
      </c>
      <c r="BR43" s="116">
        <v>0</v>
      </c>
      <c r="BS43" s="116">
        <v>0</v>
      </c>
      <c r="BT43" s="116">
        <v>0</v>
      </c>
      <c r="BU43" s="116">
        <f>SUM(BV43:BX43)</f>
        <v>0</v>
      </c>
      <c r="BV43" s="116">
        <v>0</v>
      </c>
      <c r="BW43" s="116">
        <v>0</v>
      </c>
      <c r="BX43" s="116">
        <v>0</v>
      </c>
      <c r="BY43" s="116">
        <v>0</v>
      </c>
      <c r="BZ43" s="116">
        <f>SUM(CA43:CD43)</f>
        <v>27251</v>
      </c>
      <c r="CA43" s="116">
        <v>3791</v>
      </c>
      <c r="CB43" s="116">
        <v>23460</v>
      </c>
      <c r="CC43" s="116">
        <v>0</v>
      </c>
      <c r="CD43" s="116">
        <v>0</v>
      </c>
      <c r="CE43" s="116">
        <v>0</v>
      </c>
      <c r="CF43" s="116">
        <v>0</v>
      </c>
      <c r="CG43" s="116">
        <v>932</v>
      </c>
      <c r="CH43" s="116">
        <f>SUM(BG43,+BO43,+CG43)</f>
        <v>38486</v>
      </c>
      <c r="CI43" s="116">
        <f>SUM(AE43,+BG43)</f>
        <v>0</v>
      </c>
      <c r="CJ43" s="116">
        <f>SUM(AF43,+BH43)</f>
        <v>0</v>
      </c>
      <c r="CK43" s="116">
        <f>SUM(AG43,+BI43)</f>
        <v>0</v>
      </c>
      <c r="CL43" s="116">
        <f>SUM(AH43,+BJ43)</f>
        <v>0</v>
      </c>
      <c r="CM43" s="116">
        <f>SUM(AI43,+BK43)</f>
        <v>0</v>
      </c>
      <c r="CN43" s="116">
        <f>SUM(AJ43,+BL43)</f>
        <v>0</v>
      </c>
      <c r="CO43" s="116">
        <f>SUM(AK43,+BM43)</f>
        <v>0</v>
      </c>
      <c r="CP43" s="116">
        <f>SUM(AL43,+BN43)</f>
        <v>0</v>
      </c>
      <c r="CQ43" s="116">
        <f>SUM(AM43,+BO43)</f>
        <v>684445</v>
      </c>
      <c r="CR43" s="116">
        <f>SUM(AN43,+BP43)</f>
        <v>35671</v>
      </c>
      <c r="CS43" s="116">
        <f>SUM(AO43,+BQ43)</f>
        <v>30909</v>
      </c>
      <c r="CT43" s="116">
        <f>SUM(AP43,+BR43)</f>
        <v>4762</v>
      </c>
      <c r="CU43" s="116">
        <f>SUM(AQ43,+BS43)</f>
        <v>0</v>
      </c>
      <c r="CV43" s="116">
        <f>SUM(AR43,+BT43)</f>
        <v>0</v>
      </c>
      <c r="CW43" s="116">
        <f>SUM(AS43,+BU43)</f>
        <v>0</v>
      </c>
      <c r="CX43" s="116">
        <f>SUM(AT43,+BV43)</f>
        <v>0</v>
      </c>
      <c r="CY43" s="116">
        <f>SUM(AU43,+BW43)</f>
        <v>0</v>
      </c>
      <c r="CZ43" s="116">
        <f>SUM(AV43,+BX43)</f>
        <v>0</v>
      </c>
      <c r="DA43" s="116">
        <f>SUM(AW43,+BY43)</f>
        <v>0</v>
      </c>
      <c r="DB43" s="116">
        <f>SUM(AX43,+BZ43)</f>
        <v>648774</v>
      </c>
      <c r="DC43" s="116">
        <f>SUM(AY43,+CA43)</f>
        <v>561220</v>
      </c>
      <c r="DD43" s="116">
        <f>SUM(AZ43,+CB43)</f>
        <v>39374</v>
      </c>
      <c r="DE43" s="116">
        <f>SUM(BA43,+CC43)</f>
        <v>3205</v>
      </c>
      <c r="DF43" s="116">
        <f>SUM(BB43,+CD43)</f>
        <v>44975</v>
      </c>
      <c r="DG43" s="116">
        <f>SUM(BC43,+CE43)</f>
        <v>288541</v>
      </c>
      <c r="DH43" s="116">
        <f>SUM(BD43,+CF43)</f>
        <v>0</v>
      </c>
      <c r="DI43" s="116">
        <f>SUM(BE43,+CG43)</f>
        <v>42881</v>
      </c>
      <c r="DJ43" s="116">
        <f>SUM(BF43,+CH43)</f>
        <v>727326</v>
      </c>
    </row>
    <row r="44" spans="1:114" ht="13.5" customHeight="1" x14ac:dyDescent="0.2">
      <c r="A44" s="114" t="s">
        <v>25</v>
      </c>
      <c r="B44" s="115" t="s">
        <v>430</v>
      </c>
      <c r="C44" s="114" t="s">
        <v>431</v>
      </c>
      <c r="D44" s="116">
        <f>SUM(E44,+L44)</f>
        <v>1091423</v>
      </c>
      <c r="E44" s="116">
        <f>SUM(F44:I44,K44)</f>
        <v>172995</v>
      </c>
      <c r="F44" s="116">
        <v>0</v>
      </c>
      <c r="G44" s="116">
        <v>0</v>
      </c>
      <c r="H44" s="116">
        <v>0</v>
      </c>
      <c r="I44" s="116">
        <v>154879</v>
      </c>
      <c r="J44" s="117" t="s">
        <v>472</v>
      </c>
      <c r="K44" s="116">
        <v>18116</v>
      </c>
      <c r="L44" s="116">
        <v>918428</v>
      </c>
      <c r="M44" s="116">
        <f>SUM(N44,+U44)</f>
        <v>165658</v>
      </c>
      <c r="N44" s="116">
        <f>SUM(O44:R44,T44)</f>
        <v>0</v>
      </c>
      <c r="O44" s="116">
        <v>0</v>
      </c>
      <c r="P44" s="116">
        <v>0</v>
      </c>
      <c r="Q44" s="116">
        <v>0</v>
      </c>
      <c r="R44" s="116">
        <v>0</v>
      </c>
      <c r="S44" s="117" t="s">
        <v>472</v>
      </c>
      <c r="T44" s="116">
        <v>0</v>
      </c>
      <c r="U44" s="116">
        <v>165658</v>
      </c>
      <c r="V44" s="116">
        <f>+SUM(D44,M44)</f>
        <v>1257081</v>
      </c>
      <c r="W44" s="116">
        <f>+SUM(E44,N44)</f>
        <v>172995</v>
      </c>
      <c r="X44" s="116">
        <f>+SUM(F44,O44)</f>
        <v>0</v>
      </c>
      <c r="Y44" s="116">
        <f>+SUM(G44,P44)</f>
        <v>0</v>
      </c>
      <c r="Z44" s="116">
        <f>+SUM(H44,Q44)</f>
        <v>0</v>
      </c>
      <c r="AA44" s="116">
        <f>+SUM(I44,R44)</f>
        <v>154879</v>
      </c>
      <c r="AB44" s="117" t="str">
        <f>IF(+SUM(J44,S44)=0,"-",+SUM(J44,S44))</f>
        <v>-</v>
      </c>
      <c r="AC44" s="116">
        <f>+SUM(K44,T44)</f>
        <v>18116</v>
      </c>
      <c r="AD44" s="116">
        <f>+SUM(L44,U44)</f>
        <v>1084086</v>
      </c>
      <c r="AE44" s="116">
        <f>SUM(AF44,+AK44)</f>
        <v>0</v>
      </c>
      <c r="AF44" s="116">
        <f>SUM(AG44:AJ44)</f>
        <v>0</v>
      </c>
      <c r="AG44" s="116">
        <v>0</v>
      </c>
      <c r="AH44" s="116">
        <v>0</v>
      </c>
      <c r="AI44" s="116">
        <v>0</v>
      </c>
      <c r="AJ44" s="116">
        <v>0</v>
      </c>
      <c r="AK44" s="116">
        <v>0</v>
      </c>
      <c r="AL44" s="116">
        <v>0</v>
      </c>
      <c r="AM44" s="116">
        <f>SUM(AN44,AS44,AW44,AX44,BD44)</f>
        <v>875246</v>
      </c>
      <c r="AN44" s="116">
        <f>SUM(AO44:AR44)</f>
        <v>49345</v>
      </c>
      <c r="AO44" s="116">
        <v>49345</v>
      </c>
      <c r="AP44" s="116">
        <v>0</v>
      </c>
      <c r="AQ44" s="116">
        <v>0</v>
      </c>
      <c r="AR44" s="116">
        <v>0</v>
      </c>
      <c r="AS44" s="116">
        <f>SUM(AT44:AV44)</f>
        <v>0</v>
      </c>
      <c r="AT44" s="116">
        <v>0</v>
      </c>
      <c r="AU44" s="116">
        <v>0</v>
      </c>
      <c r="AV44" s="116">
        <v>0</v>
      </c>
      <c r="AW44" s="116">
        <v>0</v>
      </c>
      <c r="AX44" s="116">
        <f>SUM(AY44:BB44)</f>
        <v>825901</v>
      </c>
      <c r="AY44" s="116">
        <v>512388</v>
      </c>
      <c r="AZ44" s="116">
        <v>290865</v>
      </c>
      <c r="BA44" s="116">
        <v>5498</v>
      </c>
      <c r="BB44" s="116">
        <v>17150</v>
      </c>
      <c r="BC44" s="116">
        <v>216177</v>
      </c>
      <c r="BD44" s="116">
        <v>0</v>
      </c>
      <c r="BE44" s="116">
        <v>0</v>
      </c>
      <c r="BF44" s="116">
        <f>SUM(AE44,+AM44,+BE44)</f>
        <v>875246</v>
      </c>
      <c r="BG44" s="116">
        <f>SUM(BH44,+BM44)</f>
        <v>0</v>
      </c>
      <c r="BH44" s="116">
        <f>SUM(BI44:BL44)</f>
        <v>0</v>
      </c>
      <c r="BI44" s="116">
        <v>0</v>
      </c>
      <c r="BJ44" s="116">
        <v>0</v>
      </c>
      <c r="BK44" s="116">
        <v>0</v>
      </c>
      <c r="BL44" s="116">
        <v>0</v>
      </c>
      <c r="BM44" s="116">
        <v>0</v>
      </c>
      <c r="BN44" s="116">
        <v>0</v>
      </c>
      <c r="BO44" s="116">
        <f>SUM(BP44,BU44,BY44,BZ44,CF44)</f>
        <v>21148</v>
      </c>
      <c r="BP44" s="116">
        <f>SUM(BQ44:BT44)</f>
        <v>21148</v>
      </c>
      <c r="BQ44" s="116">
        <v>21148</v>
      </c>
      <c r="BR44" s="116">
        <v>0</v>
      </c>
      <c r="BS44" s="116">
        <v>0</v>
      </c>
      <c r="BT44" s="116">
        <v>0</v>
      </c>
      <c r="BU44" s="116">
        <f>SUM(BV44:BX44)</f>
        <v>0</v>
      </c>
      <c r="BV44" s="116">
        <v>0</v>
      </c>
      <c r="BW44" s="116">
        <v>0</v>
      </c>
      <c r="BX44" s="116">
        <v>0</v>
      </c>
      <c r="BY44" s="116">
        <v>0</v>
      </c>
      <c r="BZ44" s="116">
        <f>SUM(CA44:CD44)</f>
        <v>0</v>
      </c>
      <c r="CA44" s="116">
        <v>0</v>
      </c>
      <c r="CB44" s="116">
        <v>0</v>
      </c>
      <c r="CC44" s="116">
        <v>0</v>
      </c>
      <c r="CD44" s="116">
        <v>0</v>
      </c>
      <c r="CE44" s="116">
        <v>144510</v>
      </c>
      <c r="CF44" s="116">
        <v>0</v>
      </c>
      <c r="CG44" s="116">
        <v>0</v>
      </c>
      <c r="CH44" s="116">
        <f>SUM(BG44,+BO44,+CG44)</f>
        <v>21148</v>
      </c>
      <c r="CI44" s="116">
        <f>SUM(AE44,+BG44)</f>
        <v>0</v>
      </c>
      <c r="CJ44" s="116">
        <f>SUM(AF44,+BH44)</f>
        <v>0</v>
      </c>
      <c r="CK44" s="116">
        <f>SUM(AG44,+BI44)</f>
        <v>0</v>
      </c>
      <c r="CL44" s="116">
        <f>SUM(AH44,+BJ44)</f>
        <v>0</v>
      </c>
      <c r="CM44" s="116">
        <f>SUM(AI44,+BK44)</f>
        <v>0</v>
      </c>
      <c r="CN44" s="116">
        <f>SUM(AJ44,+BL44)</f>
        <v>0</v>
      </c>
      <c r="CO44" s="116">
        <f>SUM(AK44,+BM44)</f>
        <v>0</v>
      </c>
      <c r="CP44" s="116">
        <f>SUM(AL44,+BN44)</f>
        <v>0</v>
      </c>
      <c r="CQ44" s="116">
        <f>SUM(AM44,+BO44)</f>
        <v>896394</v>
      </c>
      <c r="CR44" s="116">
        <f>SUM(AN44,+BP44)</f>
        <v>70493</v>
      </c>
      <c r="CS44" s="116">
        <f>SUM(AO44,+BQ44)</f>
        <v>70493</v>
      </c>
      <c r="CT44" s="116">
        <f>SUM(AP44,+BR44)</f>
        <v>0</v>
      </c>
      <c r="CU44" s="116">
        <f>SUM(AQ44,+BS44)</f>
        <v>0</v>
      </c>
      <c r="CV44" s="116">
        <f>SUM(AR44,+BT44)</f>
        <v>0</v>
      </c>
      <c r="CW44" s="116">
        <f>SUM(AS44,+BU44)</f>
        <v>0</v>
      </c>
      <c r="CX44" s="116">
        <f>SUM(AT44,+BV44)</f>
        <v>0</v>
      </c>
      <c r="CY44" s="116">
        <f>SUM(AU44,+BW44)</f>
        <v>0</v>
      </c>
      <c r="CZ44" s="116">
        <f>SUM(AV44,+BX44)</f>
        <v>0</v>
      </c>
      <c r="DA44" s="116">
        <f>SUM(AW44,+BY44)</f>
        <v>0</v>
      </c>
      <c r="DB44" s="116">
        <f>SUM(AX44,+BZ44)</f>
        <v>825901</v>
      </c>
      <c r="DC44" s="116">
        <f>SUM(AY44,+CA44)</f>
        <v>512388</v>
      </c>
      <c r="DD44" s="116">
        <f>SUM(AZ44,+CB44)</f>
        <v>290865</v>
      </c>
      <c r="DE44" s="116">
        <f>SUM(BA44,+CC44)</f>
        <v>5498</v>
      </c>
      <c r="DF44" s="116">
        <f>SUM(BB44,+CD44)</f>
        <v>17150</v>
      </c>
      <c r="DG44" s="116">
        <f>SUM(BC44,+CE44)</f>
        <v>360687</v>
      </c>
      <c r="DH44" s="116">
        <f>SUM(BD44,+CF44)</f>
        <v>0</v>
      </c>
      <c r="DI44" s="116">
        <f>SUM(BE44,+CG44)</f>
        <v>0</v>
      </c>
      <c r="DJ44" s="116">
        <f>SUM(BF44,+CH44)</f>
        <v>896394</v>
      </c>
    </row>
    <row r="45" spans="1:114" ht="13.5" customHeight="1" x14ac:dyDescent="0.2">
      <c r="A45" s="114" t="s">
        <v>25</v>
      </c>
      <c r="B45" s="115" t="s">
        <v>432</v>
      </c>
      <c r="C45" s="114" t="s">
        <v>433</v>
      </c>
      <c r="D45" s="116">
        <f>SUM(E45,+L45)</f>
        <v>396272</v>
      </c>
      <c r="E45" s="116">
        <f>SUM(F45:I45,K45)</f>
        <v>85398</v>
      </c>
      <c r="F45" s="116">
        <v>0</v>
      </c>
      <c r="G45" s="116">
        <v>0</v>
      </c>
      <c r="H45" s="116">
        <v>0</v>
      </c>
      <c r="I45" s="116">
        <v>58817</v>
      </c>
      <c r="J45" s="117" t="s">
        <v>472</v>
      </c>
      <c r="K45" s="116">
        <v>26581</v>
      </c>
      <c r="L45" s="116">
        <v>310874</v>
      </c>
      <c r="M45" s="116">
        <f>SUM(N45,+U45)</f>
        <v>129434</v>
      </c>
      <c r="N45" s="116">
        <f>SUM(O45:R45,T45)</f>
        <v>15851</v>
      </c>
      <c r="O45" s="116">
        <v>0</v>
      </c>
      <c r="P45" s="116">
        <v>0</v>
      </c>
      <c r="Q45" s="116">
        <v>0</v>
      </c>
      <c r="R45" s="116">
        <v>5021</v>
      </c>
      <c r="S45" s="117" t="s">
        <v>472</v>
      </c>
      <c r="T45" s="116">
        <v>10830</v>
      </c>
      <c r="U45" s="116">
        <v>113583</v>
      </c>
      <c r="V45" s="116">
        <f>+SUM(D45,M45)</f>
        <v>525706</v>
      </c>
      <c r="W45" s="116">
        <f>+SUM(E45,N45)</f>
        <v>101249</v>
      </c>
      <c r="X45" s="116">
        <f>+SUM(F45,O45)</f>
        <v>0</v>
      </c>
      <c r="Y45" s="116">
        <f>+SUM(G45,P45)</f>
        <v>0</v>
      </c>
      <c r="Z45" s="116">
        <f>+SUM(H45,Q45)</f>
        <v>0</v>
      </c>
      <c r="AA45" s="116">
        <f>+SUM(I45,R45)</f>
        <v>63838</v>
      </c>
      <c r="AB45" s="117" t="str">
        <f>IF(+SUM(J45,S45)=0,"-",+SUM(J45,S45))</f>
        <v>-</v>
      </c>
      <c r="AC45" s="116">
        <f>+SUM(K45,T45)</f>
        <v>37411</v>
      </c>
      <c r="AD45" s="116">
        <f>+SUM(L45,U45)</f>
        <v>424457</v>
      </c>
      <c r="AE45" s="116">
        <f>SUM(AF45,+AK45)</f>
        <v>0</v>
      </c>
      <c r="AF45" s="116">
        <f>SUM(AG45:AJ45)</f>
        <v>0</v>
      </c>
      <c r="AG45" s="116">
        <v>0</v>
      </c>
      <c r="AH45" s="116">
        <v>0</v>
      </c>
      <c r="AI45" s="116">
        <v>0</v>
      </c>
      <c r="AJ45" s="116">
        <v>0</v>
      </c>
      <c r="AK45" s="116">
        <v>0</v>
      </c>
      <c r="AL45" s="116">
        <v>1676</v>
      </c>
      <c r="AM45" s="116">
        <f>SUM(AN45,AS45,AW45,AX45,BD45)</f>
        <v>209606</v>
      </c>
      <c r="AN45" s="116">
        <f>SUM(AO45:AR45)</f>
        <v>83514</v>
      </c>
      <c r="AO45" s="116">
        <v>26402</v>
      </c>
      <c r="AP45" s="116">
        <v>57112</v>
      </c>
      <c r="AQ45" s="116">
        <v>0</v>
      </c>
      <c r="AR45" s="116">
        <v>0</v>
      </c>
      <c r="AS45" s="116">
        <f>SUM(AT45:AV45)</f>
        <v>4987</v>
      </c>
      <c r="AT45" s="116">
        <v>4987</v>
      </c>
      <c r="AU45" s="116">
        <v>0</v>
      </c>
      <c r="AV45" s="116">
        <v>0</v>
      </c>
      <c r="AW45" s="116">
        <v>0</v>
      </c>
      <c r="AX45" s="116">
        <f>SUM(AY45:BB45)</f>
        <v>121105</v>
      </c>
      <c r="AY45" s="116">
        <v>83657</v>
      </c>
      <c r="AZ45" s="116">
        <v>27866</v>
      </c>
      <c r="BA45" s="116">
        <v>0</v>
      </c>
      <c r="BB45" s="116">
        <v>9582</v>
      </c>
      <c r="BC45" s="116">
        <v>133873</v>
      </c>
      <c r="BD45" s="116">
        <v>0</v>
      </c>
      <c r="BE45" s="116">
        <v>51117</v>
      </c>
      <c r="BF45" s="116">
        <f>SUM(AE45,+AM45,+BE45)</f>
        <v>260723</v>
      </c>
      <c r="BG45" s="116">
        <f>SUM(BH45,+BM45)</f>
        <v>10455</v>
      </c>
      <c r="BH45" s="116">
        <f>SUM(BI45:BL45)</f>
        <v>10455</v>
      </c>
      <c r="BI45" s="116">
        <v>0</v>
      </c>
      <c r="BJ45" s="116">
        <v>10455</v>
      </c>
      <c r="BK45" s="116">
        <v>0</v>
      </c>
      <c r="BL45" s="116">
        <v>0</v>
      </c>
      <c r="BM45" s="116">
        <v>0</v>
      </c>
      <c r="BN45" s="116">
        <v>0</v>
      </c>
      <c r="BO45" s="116">
        <f>SUM(BP45,BU45,BY45,BZ45,CF45)</f>
        <v>63667</v>
      </c>
      <c r="BP45" s="116">
        <f>SUM(BQ45:BT45)</f>
        <v>6601</v>
      </c>
      <c r="BQ45" s="116">
        <v>6601</v>
      </c>
      <c r="BR45" s="116">
        <v>0</v>
      </c>
      <c r="BS45" s="116">
        <v>0</v>
      </c>
      <c r="BT45" s="116">
        <v>0</v>
      </c>
      <c r="BU45" s="116">
        <f>SUM(BV45:BX45)</f>
        <v>49941</v>
      </c>
      <c r="BV45" s="116">
        <v>0</v>
      </c>
      <c r="BW45" s="116">
        <v>49941</v>
      </c>
      <c r="BX45" s="116">
        <v>0</v>
      </c>
      <c r="BY45" s="116">
        <v>0</v>
      </c>
      <c r="BZ45" s="116">
        <f>SUM(CA45:CD45)</f>
        <v>7125</v>
      </c>
      <c r="CA45" s="116">
        <v>7125</v>
      </c>
      <c r="CB45" s="116">
        <v>0</v>
      </c>
      <c r="CC45" s="116">
        <v>0</v>
      </c>
      <c r="CD45" s="116">
        <v>0</v>
      </c>
      <c r="CE45" s="116">
        <v>0</v>
      </c>
      <c r="CF45" s="116">
        <v>0</v>
      </c>
      <c r="CG45" s="116">
        <v>55312</v>
      </c>
      <c r="CH45" s="116">
        <f>SUM(BG45,+BO45,+CG45)</f>
        <v>129434</v>
      </c>
      <c r="CI45" s="116">
        <f>SUM(AE45,+BG45)</f>
        <v>10455</v>
      </c>
      <c r="CJ45" s="116">
        <f>SUM(AF45,+BH45)</f>
        <v>10455</v>
      </c>
      <c r="CK45" s="116">
        <f>SUM(AG45,+BI45)</f>
        <v>0</v>
      </c>
      <c r="CL45" s="116">
        <f>SUM(AH45,+BJ45)</f>
        <v>10455</v>
      </c>
      <c r="CM45" s="116">
        <f>SUM(AI45,+BK45)</f>
        <v>0</v>
      </c>
      <c r="CN45" s="116">
        <f>SUM(AJ45,+BL45)</f>
        <v>0</v>
      </c>
      <c r="CO45" s="116">
        <f>SUM(AK45,+BM45)</f>
        <v>0</v>
      </c>
      <c r="CP45" s="116">
        <f>SUM(AL45,+BN45)</f>
        <v>1676</v>
      </c>
      <c r="CQ45" s="116">
        <f>SUM(AM45,+BO45)</f>
        <v>273273</v>
      </c>
      <c r="CR45" s="116">
        <f>SUM(AN45,+BP45)</f>
        <v>90115</v>
      </c>
      <c r="CS45" s="116">
        <f>SUM(AO45,+BQ45)</f>
        <v>33003</v>
      </c>
      <c r="CT45" s="116">
        <f>SUM(AP45,+BR45)</f>
        <v>57112</v>
      </c>
      <c r="CU45" s="116">
        <f>SUM(AQ45,+BS45)</f>
        <v>0</v>
      </c>
      <c r="CV45" s="116">
        <f>SUM(AR45,+BT45)</f>
        <v>0</v>
      </c>
      <c r="CW45" s="116">
        <f>SUM(AS45,+BU45)</f>
        <v>54928</v>
      </c>
      <c r="CX45" s="116">
        <f>SUM(AT45,+BV45)</f>
        <v>4987</v>
      </c>
      <c r="CY45" s="116">
        <f>SUM(AU45,+BW45)</f>
        <v>49941</v>
      </c>
      <c r="CZ45" s="116">
        <f>SUM(AV45,+BX45)</f>
        <v>0</v>
      </c>
      <c r="DA45" s="116">
        <f>SUM(AW45,+BY45)</f>
        <v>0</v>
      </c>
      <c r="DB45" s="116">
        <f>SUM(AX45,+BZ45)</f>
        <v>128230</v>
      </c>
      <c r="DC45" s="116">
        <f>SUM(AY45,+CA45)</f>
        <v>90782</v>
      </c>
      <c r="DD45" s="116">
        <f>SUM(AZ45,+CB45)</f>
        <v>27866</v>
      </c>
      <c r="DE45" s="116">
        <f>SUM(BA45,+CC45)</f>
        <v>0</v>
      </c>
      <c r="DF45" s="116">
        <f>SUM(BB45,+CD45)</f>
        <v>9582</v>
      </c>
      <c r="DG45" s="116">
        <f>SUM(BC45,+CE45)</f>
        <v>133873</v>
      </c>
      <c r="DH45" s="116">
        <f>SUM(BD45,+CF45)</f>
        <v>0</v>
      </c>
      <c r="DI45" s="116">
        <f>SUM(BE45,+CG45)</f>
        <v>106429</v>
      </c>
      <c r="DJ45" s="116">
        <f>SUM(BF45,+CH45)</f>
        <v>390157</v>
      </c>
    </row>
    <row r="46" spans="1:114" ht="13.5" customHeight="1" x14ac:dyDescent="0.2">
      <c r="A46" s="114" t="s">
        <v>25</v>
      </c>
      <c r="B46" s="115" t="s">
        <v>434</v>
      </c>
      <c r="C46" s="114" t="s">
        <v>435</v>
      </c>
      <c r="D46" s="116">
        <f>SUM(E46,+L46)</f>
        <v>418277</v>
      </c>
      <c r="E46" s="116">
        <f>SUM(F46:I46,K46)</f>
        <v>54822</v>
      </c>
      <c r="F46" s="116">
        <v>0</v>
      </c>
      <c r="G46" s="116">
        <v>0</v>
      </c>
      <c r="H46" s="116">
        <v>0</v>
      </c>
      <c r="I46" s="116">
        <v>42769</v>
      </c>
      <c r="J46" s="117" t="s">
        <v>472</v>
      </c>
      <c r="K46" s="116">
        <v>12053</v>
      </c>
      <c r="L46" s="116">
        <v>363455</v>
      </c>
      <c r="M46" s="116">
        <f>SUM(N46,+U46)</f>
        <v>137537</v>
      </c>
      <c r="N46" s="116">
        <f>SUM(O46:R46,T46)</f>
        <v>925</v>
      </c>
      <c r="O46" s="116">
        <v>0</v>
      </c>
      <c r="P46" s="116">
        <v>0</v>
      </c>
      <c r="Q46" s="116">
        <v>0</v>
      </c>
      <c r="R46" s="116">
        <v>925</v>
      </c>
      <c r="S46" s="117" t="s">
        <v>472</v>
      </c>
      <c r="T46" s="116">
        <v>0</v>
      </c>
      <c r="U46" s="116">
        <v>136612</v>
      </c>
      <c r="V46" s="116">
        <f>+SUM(D46,M46)</f>
        <v>555814</v>
      </c>
      <c r="W46" s="116">
        <f>+SUM(E46,N46)</f>
        <v>55747</v>
      </c>
      <c r="X46" s="116">
        <f>+SUM(F46,O46)</f>
        <v>0</v>
      </c>
      <c r="Y46" s="116">
        <f>+SUM(G46,P46)</f>
        <v>0</v>
      </c>
      <c r="Z46" s="116">
        <f>+SUM(H46,Q46)</f>
        <v>0</v>
      </c>
      <c r="AA46" s="116">
        <f>+SUM(I46,R46)</f>
        <v>43694</v>
      </c>
      <c r="AB46" s="117" t="str">
        <f>IF(+SUM(J46,S46)=0,"-",+SUM(J46,S46))</f>
        <v>-</v>
      </c>
      <c r="AC46" s="116">
        <f>+SUM(K46,T46)</f>
        <v>12053</v>
      </c>
      <c r="AD46" s="116">
        <f>+SUM(L46,U46)</f>
        <v>500067</v>
      </c>
      <c r="AE46" s="116">
        <f>SUM(AF46,+AK46)</f>
        <v>0</v>
      </c>
      <c r="AF46" s="116">
        <f>SUM(AG46:AJ46)</f>
        <v>0</v>
      </c>
      <c r="AG46" s="116">
        <v>0</v>
      </c>
      <c r="AH46" s="116">
        <v>0</v>
      </c>
      <c r="AI46" s="116">
        <v>0</v>
      </c>
      <c r="AJ46" s="116">
        <v>0</v>
      </c>
      <c r="AK46" s="116">
        <v>0</v>
      </c>
      <c r="AL46" s="116">
        <v>0</v>
      </c>
      <c r="AM46" s="116">
        <f>SUM(AN46,AS46,AW46,AX46,BD46)</f>
        <v>174376</v>
      </c>
      <c r="AN46" s="116">
        <f>SUM(AO46:AR46)</f>
        <v>20359</v>
      </c>
      <c r="AO46" s="116">
        <v>20359</v>
      </c>
      <c r="AP46" s="116">
        <v>0</v>
      </c>
      <c r="AQ46" s="116">
        <v>0</v>
      </c>
      <c r="AR46" s="116">
        <v>0</v>
      </c>
      <c r="AS46" s="116">
        <f>SUM(AT46:AV46)</f>
        <v>0</v>
      </c>
      <c r="AT46" s="116">
        <v>0</v>
      </c>
      <c r="AU46" s="116">
        <v>0</v>
      </c>
      <c r="AV46" s="116">
        <v>0</v>
      </c>
      <c r="AW46" s="116">
        <v>0</v>
      </c>
      <c r="AX46" s="116">
        <f>SUM(AY46:BB46)</f>
        <v>154017</v>
      </c>
      <c r="AY46" s="116">
        <v>127963</v>
      </c>
      <c r="AZ46" s="116">
        <v>9160</v>
      </c>
      <c r="BA46" s="116">
        <v>0</v>
      </c>
      <c r="BB46" s="116">
        <v>16894</v>
      </c>
      <c r="BC46" s="116">
        <v>210890</v>
      </c>
      <c r="BD46" s="116">
        <v>0</v>
      </c>
      <c r="BE46" s="116">
        <v>33011</v>
      </c>
      <c r="BF46" s="116">
        <f>SUM(AE46,+AM46,+BE46)</f>
        <v>207387</v>
      </c>
      <c r="BG46" s="116">
        <f>SUM(BH46,+BM46)</f>
        <v>78426</v>
      </c>
      <c r="BH46" s="116">
        <f>SUM(BI46:BL46)</f>
        <v>78426</v>
      </c>
      <c r="BI46" s="116">
        <v>0</v>
      </c>
      <c r="BJ46" s="116">
        <v>78426</v>
      </c>
      <c r="BK46" s="116">
        <v>0</v>
      </c>
      <c r="BL46" s="116">
        <v>0</v>
      </c>
      <c r="BM46" s="116">
        <v>0</v>
      </c>
      <c r="BN46" s="116">
        <v>0</v>
      </c>
      <c r="BO46" s="116">
        <f>SUM(BP46,BU46,BY46,BZ46,CF46)</f>
        <v>59111</v>
      </c>
      <c r="BP46" s="116">
        <f>SUM(BQ46:BT46)</f>
        <v>1253</v>
      </c>
      <c r="BQ46" s="116">
        <v>1253</v>
      </c>
      <c r="BR46" s="116">
        <v>0</v>
      </c>
      <c r="BS46" s="116">
        <v>0</v>
      </c>
      <c r="BT46" s="116">
        <v>0</v>
      </c>
      <c r="BU46" s="116">
        <f>SUM(BV46:BX46)</f>
        <v>0</v>
      </c>
      <c r="BV46" s="116">
        <v>0</v>
      </c>
      <c r="BW46" s="116">
        <v>0</v>
      </c>
      <c r="BX46" s="116">
        <v>0</v>
      </c>
      <c r="BY46" s="116">
        <v>0</v>
      </c>
      <c r="BZ46" s="116">
        <f>SUM(CA46:CD46)</f>
        <v>57858</v>
      </c>
      <c r="CA46" s="116">
        <v>1193</v>
      </c>
      <c r="CB46" s="116">
        <v>56657</v>
      </c>
      <c r="CC46" s="116">
        <v>0</v>
      </c>
      <c r="CD46" s="116">
        <v>8</v>
      </c>
      <c r="CE46" s="116">
        <v>0</v>
      </c>
      <c r="CF46" s="116">
        <v>0</v>
      </c>
      <c r="CG46" s="116">
        <v>0</v>
      </c>
      <c r="CH46" s="116">
        <f>SUM(BG46,+BO46,+CG46)</f>
        <v>137537</v>
      </c>
      <c r="CI46" s="116">
        <f>SUM(AE46,+BG46)</f>
        <v>78426</v>
      </c>
      <c r="CJ46" s="116">
        <f>SUM(AF46,+BH46)</f>
        <v>78426</v>
      </c>
      <c r="CK46" s="116">
        <f>SUM(AG46,+BI46)</f>
        <v>0</v>
      </c>
      <c r="CL46" s="116">
        <f>SUM(AH46,+BJ46)</f>
        <v>78426</v>
      </c>
      <c r="CM46" s="116">
        <f>SUM(AI46,+BK46)</f>
        <v>0</v>
      </c>
      <c r="CN46" s="116">
        <f>SUM(AJ46,+BL46)</f>
        <v>0</v>
      </c>
      <c r="CO46" s="116">
        <f>SUM(AK46,+BM46)</f>
        <v>0</v>
      </c>
      <c r="CP46" s="116">
        <f>SUM(AL46,+BN46)</f>
        <v>0</v>
      </c>
      <c r="CQ46" s="116">
        <f>SUM(AM46,+BO46)</f>
        <v>233487</v>
      </c>
      <c r="CR46" s="116">
        <f>SUM(AN46,+BP46)</f>
        <v>21612</v>
      </c>
      <c r="CS46" s="116">
        <f>SUM(AO46,+BQ46)</f>
        <v>21612</v>
      </c>
      <c r="CT46" s="116">
        <f>SUM(AP46,+BR46)</f>
        <v>0</v>
      </c>
      <c r="CU46" s="116">
        <f>SUM(AQ46,+BS46)</f>
        <v>0</v>
      </c>
      <c r="CV46" s="116">
        <f>SUM(AR46,+BT46)</f>
        <v>0</v>
      </c>
      <c r="CW46" s="116">
        <f>SUM(AS46,+BU46)</f>
        <v>0</v>
      </c>
      <c r="CX46" s="116">
        <f>SUM(AT46,+BV46)</f>
        <v>0</v>
      </c>
      <c r="CY46" s="116">
        <f>SUM(AU46,+BW46)</f>
        <v>0</v>
      </c>
      <c r="CZ46" s="116">
        <f>SUM(AV46,+BX46)</f>
        <v>0</v>
      </c>
      <c r="DA46" s="116">
        <f>SUM(AW46,+BY46)</f>
        <v>0</v>
      </c>
      <c r="DB46" s="116">
        <f>SUM(AX46,+BZ46)</f>
        <v>211875</v>
      </c>
      <c r="DC46" s="116">
        <f>SUM(AY46,+CA46)</f>
        <v>129156</v>
      </c>
      <c r="DD46" s="116">
        <f>SUM(AZ46,+CB46)</f>
        <v>65817</v>
      </c>
      <c r="DE46" s="116">
        <f>SUM(BA46,+CC46)</f>
        <v>0</v>
      </c>
      <c r="DF46" s="116">
        <f>SUM(BB46,+CD46)</f>
        <v>16902</v>
      </c>
      <c r="DG46" s="116">
        <f>SUM(BC46,+CE46)</f>
        <v>210890</v>
      </c>
      <c r="DH46" s="116">
        <f>SUM(BD46,+CF46)</f>
        <v>0</v>
      </c>
      <c r="DI46" s="116">
        <f>SUM(BE46,+CG46)</f>
        <v>33011</v>
      </c>
      <c r="DJ46" s="116">
        <f>SUM(BF46,+CH46)</f>
        <v>344924</v>
      </c>
    </row>
    <row r="47" spans="1:114" ht="13.5" customHeight="1" x14ac:dyDescent="0.2">
      <c r="A47" s="114" t="s">
        <v>25</v>
      </c>
      <c r="B47" s="115" t="s">
        <v>436</v>
      </c>
      <c r="C47" s="114" t="s">
        <v>437</v>
      </c>
      <c r="D47" s="116">
        <f>SUM(E47,+L47)</f>
        <v>375483</v>
      </c>
      <c r="E47" s="116">
        <f>SUM(F47:I47,K47)</f>
        <v>73673</v>
      </c>
      <c r="F47" s="116">
        <v>0</v>
      </c>
      <c r="G47" s="116">
        <v>0</v>
      </c>
      <c r="H47" s="116">
        <v>0</v>
      </c>
      <c r="I47" s="116">
        <v>61042</v>
      </c>
      <c r="J47" s="117" t="s">
        <v>472</v>
      </c>
      <c r="K47" s="116">
        <v>12631</v>
      </c>
      <c r="L47" s="116">
        <v>301810</v>
      </c>
      <c r="M47" s="116">
        <f>SUM(N47,+U47)</f>
        <v>68727</v>
      </c>
      <c r="N47" s="116">
        <f>SUM(O47:R47,T47)</f>
        <v>1965</v>
      </c>
      <c r="O47" s="116">
        <v>0</v>
      </c>
      <c r="P47" s="116">
        <v>0</v>
      </c>
      <c r="Q47" s="116">
        <v>0</v>
      </c>
      <c r="R47" s="116">
        <v>1965</v>
      </c>
      <c r="S47" s="117" t="s">
        <v>472</v>
      </c>
      <c r="T47" s="116">
        <v>0</v>
      </c>
      <c r="U47" s="116">
        <v>66762</v>
      </c>
      <c r="V47" s="116">
        <f>+SUM(D47,M47)</f>
        <v>444210</v>
      </c>
      <c r="W47" s="116">
        <f>+SUM(E47,N47)</f>
        <v>75638</v>
      </c>
      <c r="X47" s="116">
        <f>+SUM(F47,O47)</f>
        <v>0</v>
      </c>
      <c r="Y47" s="116">
        <f>+SUM(G47,P47)</f>
        <v>0</v>
      </c>
      <c r="Z47" s="116">
        <f>+SUM(H47,Q47)</f>
        <v>0</v>
      </c>
      <c r="AA47" s="116">
        <f>+SUM(I47,R47)</f>
        <v>63007</v>
      </c>
      <c r="AB47" s="117" t="str">
        <f>IF(+SUM(J47,S47)=0,"-",+SUM(J47,S47))</f>
        <v>-</v>
      </c>
      <c r="AC47" s="116">
        <f>+SUM(K47,T47)</f>
        <v>12631</v>
      </c>
      <c r="AD47" s="116">
        <f>+SUM(L47,U47)</f>
        <v>368572</v>
      </c>
      <c r="AE47" s="116">
        <f>SUM(AF47,+AK47)</f>
        <v>0</v>
      </c>
      <c r="AF47" s="116">
        <f>SUM(AG47:AJ47)</f>
        <v>0</v>
      </c>
      <c r="AG47" s="116">
        <v>0</v>
      </c>
      <c r="AH47" s="116">
        <v>0</v>
      </c>
      <c r="AI47" s="116">
        <v>0</v>
      </c>
      <c r="AJ47" s="116">
        <v>0</v>
      </c>
      <c r="AK47" s="116">
        <v>0</v>
      </c>
      <c r="AL47" s="116">
        <v>0</v>
      </c>
      <c r="AM47" s="116">
        <f>SUM(AN47,AS47,AW47,AX47,BD47)</f>
        <v>255865</v>
      </c>
      <c r="AN47" s="116">
        <f>SUM(AO47:AR47)</f>
        <v>0</v>
      </c>
      <c r="AO47" s="116">
        <v>0</v>
      </c>
      <c r="AP47" s="116">
        <v>0</v>
      </c>
      <c r="AQ47" s="116">
        <v>0</v>
      </c>
      <c r="AR47" s="116">
        <v>0</v>
      </c>
      <c r="AS47" s="116">
        <f>SUM(AT47:AV47)</f>
        <v>0</v>
      </c>
      <c r="AT47" s="116">
        <v>0</v>
      </c>
      <c r="AU47" s="116">
        <v>0</v>
      </c>
      <c r="AV47" s="116">
        <v>0</v>
      </c>
      <c r="AW47" s="116">
        <v>0</v>
      </c>
      <c r="AX47" s="116">
        <f>SUM(AY47:BB47)</f>
        <v>255865</v>
      </c>
      <c r="AY47" s="116">
        <v>130524</v>
      </c>
      <c r="AZ47" s="116">
        <v>125341</v>
      </c>
      <c r="BA47" s="116">
        <v>0</v>
      </c>
      <c r="BB47" s="116">
        <v>0</v>
      </c>
      <c r="BC47" s="116">
        <v>79081</v>
      </c>
      <c r="BD47" s="116">
        <v>0</v>
      </c>
      <c r="BE47" s="116">
        <v>40537</v>
      </c>
      <c r="BF47" s="116">
        <f>SUM(AE47,+AM47,+BE47)</f>
        <v>296402</v>
      </c>
      <c r="BG47" s="116">
        <f>SUM(BH47,+BM47)</f>
        <v>0</v>
      </c>
      <c r="BH47" s="116">
        <f>SUM(BI47:BL47)</f>
        <v>0</v>
      </c>
      <c r="BI47" s="116">
        <v>0</v>
      </c>
      <c r="BJ47" s="116">
        <v>0</v>
      </c>
      <c r="BK47" s="116">
        <v>0</v>
      </c>
      <c r="BL47" s="116">
        <v>0</v>
      </c>
      <c r="BM47" s="116">
        <v>0</v>
      </c>
      <c r="BN47" s="116">
        <v>0</v>
      </c>
      <c r="BO47" s="116">
        <f>SUM(BP47,BU47,BY47,BZ47,CF47)</f>
        <v>20647</v>
      </c>
      <c r="BP47" s="116">
        <f>SUM(BQ47:BT47)</f>
        <v>0</v>
      </c>
      <c r="BQ47" s="116">
        <v>0</v>
      </c>
      <c r="BR47" s="116">
        <v>0</v>
      </c>
      <c r="BS47" s="116">
        <v>0</v>
      </c>
      <c r="BT47" s="116">
        <v>0</v>
      </c>
      <c r="BU47" s="116">
        <f>SUM(BV47:BX47)</f>
        <v>0</v>
      </c>
      <c r="BV47" s="116">
        <v>0</v>
      </c>
      <c r="BW47" s="116">
        <v>0</v>
      </c>
      <c r="BX47" s="116">
        <v>0</v>
      </c>
      <c r="BY47" s="116">
        <v>0</v>
      </c>
      <c r="BZ47" s="116">
        <f>SUM(CA47:CD47)</f>
        <v>20647</v>
      </c>
      <c r="CA47" s="116">
        <v>20647</v>
      </c>
      <c r="CB47" s="116">
        <v>0</v>
      </c>
      <c r="CC47" s="116">
        <v>0</v>
      </c>
      <c r="CD47" s="116">
        <v>0</v>
      </c>
      <c r="CE47" s="116">
        <v>42189</v>
      </c>
      <c r="CF47" s="116">
        <v>0</v>
      </c>
      <c r="CG47" s="116">
        <v>5891</v>
      </c>
      <c r="CH47" s="116">
        <f>SUM(BG47,+BO47,+CG47)</f>
        <v>26538</v>
      </c>
      <c r="CI47" s="116">
        <f>SUM(AE47,+BG47)</f>
        <v>0</v>
      </c>
      <c r="CJ47" s="116">
        <f>SUM(AF47,+BH47)</f>
        <v>0</v>
      </c>
      <c r="CK47" s="116">
        <f>SUM(AG47,+BI47)</f>
        <v>0</v>
      </c>
      <c r="CL47" s="116">
        <f>SUM(AH47,+BJ47)</f>
        <v>0</v>
      </c>
      <c r="CM47" s="116">
        <f>SUM(AI47,+BK47)</f>
        <v>0</v>
      </c>
      <c r="CN47" s="116">
        <f>SUM(AJ47,+BL47)</f>
        <v>0</v>
      </c>
      <c r="CO47" s="116">
        <f>SUM(AK47,+BM47)</f>
        <v>0</v>
      </c>
      <c r="CP47" s="116">
        <f>SUM(AL47,+BN47)</f>
        <v>0</v>
      </c>
      <c r="CQ47" s="116">
        <f>SUM(AM47,+BO47)</f>
        <v>276512</v>
      </c>
      <c r="CR47" s="116">
        <f>SUM(AN47,+BP47)</f>
        <v>0</v>
      </c>
      <c r="CS47" s="116">
        <f>SUM(AO47,+BQ47)</f>
        <v>0</v>
      </c>
      <c r="CT47" s="116">
        <f>SUM(AP47,+BR47)</f>
        <v>0</v>
      </c>
      <c r="CU47" s="116">
        <f>SUM(AQ47,+BS47)</f>
        <v>0</v>
      </c>
      <c r="CV47" s="116">
        <f>SUM(AR47,+BT47)</f>
        <v>0</v>
      </c>
      <c r="CW47" s="116">
        <f>SUM(AS47,+BU47)</f>
        <v>0</v>
      </c>
      <c r="CX47" s="116">
        <f>SUM(AT47,+BV47)</f>
        <v>0</v>
      </c>
      <c r="CY47" s="116">
        <f>SUM(AU47,+BW47)</f>
        <v>0</v>
      </c>
      <c r="CZ47" s="116">
        <f>SUM(AV47,+BX47)</f>
        <v>0</v>
      </c>
      <c r="DA47" s="116">
        <f>SUM(AW47,+BY47)</f>
        <v>0</v>
      </c>
      <c r="DB47" s="116">
        <f>SUM(AX47,+BZ47)</f>
        <v>276512</v>
      </c>
      <c r="DC47" s="116">
        <f>SUM(AY47,+CA47)</f>
        <v>151171</v>
      </c>
      <c r="DD47" s="116">
        <f>SUM(AZ47,+CB47)</f>
        <v>125341</v>
      </c>
      <c r="DE47" s="116">
        <f>SUM(BA47,+CC47)</f>
        <v>0</v>
      </c>
      <c r="DF47" s="116">
        <f>SUM(BB47,+CD47)</f>
        <v>0</v>
      </c>
      <c r="DG47" s="116">
        <f>SUM(BC47,+CE47)</f>
        <v>121270</v>
      </c>
      <c r="DH47" s="116">
        <f>SUM(BD47,+CF47)</f>
        <v>0</v>
      </c>
      <c r="DI47" s="116">
        <f>SUM(BE47,+CG47)</f>
        <v>46428</v>
      </c>
      <c r="DJ47" s="116">
        <f>SUM(BF47,+CH47)</f>
        <v>322940</v>
      </c>
    </row>
    <row r="48" spans="1:114" ht="13.5" customHeight="1" x14ac:dyDescent="0.2">
      <c r="A48" s="114" t="s">
        <v>25</v>
      </c>
      <c r="B48" s="115" t="s">
        <v>438</v>
      </c>
      <c r="C48" s="114" t="s">
        <v>439</v>
      </c>
      <c r="D48" s="116">
        <f>SUM(E48,+L48)</f>
        <v>339172</v>
      </c>
      <c r="E48" s="116">
        <f>SUM(F48:I48,K48)</f>
        <v>31142</v>
      </c>
      <c r="F48" s="116">
        <v>0</v>
      </c>
      <c r="G48" s="116">
        <v>0</v>
      </c>
      <c r="H48" s="116">
        <v>0</v>
      </c>
      <c r="I48" s="116">
        <v>13590</v>
      </c>
      <c r="J48" s="117" t="s">
        <v>472</v>
      </c>
      <c r="K48" s="116">
        <v>17552</v>
      </c>
      <c r="L48" s="116">
        <v>308030</v>
      </c>
      <c r="M48" s="116">
        <f>SUM(N48,+U48)</f>
        <v>19494</v>
      </c>
      <c r="N48" s="116">
        <f>SUM(O48:R48,T48)</f>
        <v>0</v>
      </c>
      <c r="O48" s="116">
        <v>0</v>
      </c>
      <c r="P48" s="116">
        <v>0</v>
      </c>
      <c r="Q48" s="116">
        <v>0</v>
      </c>
      <c r="R48" s="116">
        <v>0</v>
      </c>
      <c r="S48" s="117" t="s">
        <v>472</v>
      </c>
      <c r="T48" s="116">
        <v>0</v>
      </c>
      <c r="U48" s="116">
        <v>19494</v>
      </c>
      <c r="V48" s="116">
        <f>+SUM(D48,M48)</f>
        <v>358666</v>
      </c>
      <c r="W48" s="116">
        <f>+SUM(E48,N48)</f>
        <v>31142</v>
      </c>
      <c r="X48" s="116">
        <f>+SUM(F48,O48)</f>
        <v>0</v>
      </c>
      <c r="Y48" s="116">
        <f>+SUM(G48,P48)</f>
        <v>0</v>
      </c>
      <c r="Z48" s="116">
        <f>+SUM(H48,Q48)</f>
        <v>0</v>
      </c>
      <c r="AA48" s="116">
        <f>+SUM(I48,R48)</f>
        <v>13590</v>
      </c>
      <c r="AB48" s="117" t="str">
        <f>IF(+SUM(J48,S48)=0,"-",+SUM(J48,S48))</f>
        <v>-</v>
      </c>
      <c r="AC48" s="116">
        <f>+SUM(K48,T48)</f>
        <v>17552</v>
      </c>
      <c r="AD48" s="116">
        <f>+SUM(L48,U48)</f>
        <v>327524</v>
      </c>
      <c r="AE48" s="116">
        <f>SUM(AF48,+AK48)</f>
        <v>0</v>
      </c>
      <c r="AF48" s="116">
        <f>SUM(AG48:AJ48)</f>
        <v>0</v>
      </c>
      <c r="AG48" s="116">
        <v>0</v>
      </c>
      <c r="AH48" s="116">
        <v>0</v>
      </c>
      <c r="AI48" s="116">
        <v>0</v>
      </c>
      <c r="AJ48" s="116">
        <v>0</v>
      </c>
      <c r="AK48" s="116">
        <v>0</v>
      </c>
      <c r="AL48" s="116">
        <v>10053</v>
      </c>
      <c r="AM48" s="116">
        <f>SUM(AN48,AS48,AW48,AX48,BD48)</f>
        <v>104603</v>
      </c>
      <c r="AN48" s="116">
        <f>SUM(AO48:AR48)</f>
        <v>0</v>
      </c>
      <c r="AO48" s="116">
        <v>0</v>
      </c>
      <c r="AP48" s="116">
        <v>0</v>
      </c>
      <c r="AQ48" s="116">
        <v>0</v>
      </c>
      <c r="AR48" s="116">
        <v>0</v>
      </c>
      <c r="AS48" s="116">
        <f>SUM(AT48:AV48)</f>
        <v>0</v>
      </c>
      <c r="AT48" s="116">
        <v>0</v>
      </c>
      <c r="AU48" s="116">
        <v>0</v>
      </c>
      <c r="AV48" s="116">
        <v>0</v>
      </c>
      <c r="AW48" s="116">
        <v>0</v>
      </c>
      <c r="AX48" s="116">
        <f>SUM(AY48:BB48)</f>
        <v>104603</v>
      </c>
      <c r="AY48" s="116">
        <v>65573</v>
      </c>
      <c r="AZ48" s="116">
        <v>26124</v>
      </c>
      <c r="BA48" s="116">
        <v>1673</v>
      </c>
      <c r="BB48" s="116">
        <v>11233</v>
      </c>
      <c r="BC48" s="116">
        <v>143037</v>
      </c>
      <c r="BD48" s="116">
        <v>0</v>
      </c>
      <c r="BE48" s="116">
        <v>81479</v>
      </c>
      <c r="BF48" s="116">
        <f>SUM(AE48,+AM48,+BE48)</f>
        <v>186082</v>
      </c>
      <c r="BG48" s="116">
        <f>SUM(BH48,+BM48)</f>
        <v>0</v>
      </c>
      <c r="BH48" s="116">
        <f>SUM(BI48:BL48)</f>
        <v>0</v>
      </c>
      <c r="BI48" s="116">
        <v>0</v>
      </c>
      <c r="BJ48" s="116">
        <v>0</v>
      </c>
      <c r="BK48" s="116">
        <v>0</v>
      </c>
      <c r="BL48" s="116">
        <v>0</v>
      </c>
      <c r="BM48" s="116">
        <v>0</v>
      </c>
      <c r="BN48" s="116">
        <v>0</v>
      </c>
      <c r="BO48" s="116">
        <f>SUM(BP48,BU48,BY48,BZ48,CF48)</f>
        <v>473</v>
      </c>
      <c r="BP48" s="116">
        <f>SUM(BQ48:BT48)</f>
        <v>0</v>
      </c>
      <c r="BQ48" s="116">
        <v>0</v>
      </c>
      <c r="BR48" s="116">
        <v>0</v>
      </c>
      <c r="BS48" s="116">
        <v>0</v>
      </c>
      <c r="BT48" s="116">
        <v>0</v>
      </c>
      <c r="BU48" s="116">
        <f>SUM(BV48:BX48)</f>
        <v>0</v>
      </c>
      <c r="BV48" s="116">
        <v>0</v>
      </c>
      <c r="BW48" s="116">
        <v>0</v>
      </c>
      <c r="BX48" s="116">
        <v>0</v>
      </c>
      <c r="BY48" s="116">
        <v>0</v>
      </c>
      <c r="BZ48" s="116">
        <f>SUM(CA48:CD48)</f>
        <v>473</v>
      </c>
      <c r="CA48" s="116">
        <v>473</v>
      </c>
      <c r="CB48" s="116">
        <v>0</v>
      </c>
      <c r="CC48" s="116">
        <v>0</v>
      </c>
      <c r="CD48" s="116">
        <v>0</v>
      </c>
      <c r="CE48" s="116">
        <v>18842</v>
      </c>
      <c r="CF48" s="116">
        <v>0</v>
      </c>
      <c r="CG48" s="116">
        <v>179</v>
      </c>
      <c r="CH48" s="116">
        <f>SUM(BG48,+BO48,+CG48)</f>
        <v>652</v>
      </c>
      <c r="CI48" s="116">
        <f>SUM(AE48,+BG48)</f>
        <v>0</v>
      </c>
      <c r="CJ48" s="116">
        <f>SUM(AF48,+BH48)</f>
        <v>0</v>
      </c>
      <c r="CK48" s="116">
        <f>SUM(AG48,+BI48)</f>
        <v>0</v>
      </c>
      <c r="CL48" s="116">
        <f>SUM(AH48,+BJ48)</f>
        <v>0</v>
      </c>
      <c r="CM48" s="116">
        <f>SUM(AI48,+BK48)</f>
        <v>0</v>
      </c>
      <c r="CN48" s="116">
        <f>SUM(AJ48,+BL48)</f>
        <v>0</v>
      </c>
      <c r="CO48" s="116">
        <f>SUM(AK48,+BM48)</f>
        <v>0</v>
      </c>
      <c r="CP48" s="116">
        <f>SUM(AL48,+BN48)</f>
        <v>10053</v>
      </c>
      <c r="CQ48" s="116">
        <f>SUM(AM48,+BO48)</f>
        <v>105076</v>
      </c>
      <c r="CR48" s="116">
        <f>SUM(AN48,+BP48)</f>
        <v>0</v>
      </c>
      <c r="CS48" s="116">
        <f>SUM(AO48,+BQ48)</f>
        <v>0</v>
      </c>
      <c r="CT48" s="116">
        <f>SUM(AP48,+BR48)</f>
        <v>0</v>
      </c>
      <c r="CU48" s="116">
        <f>SUM(AQ48,+BS48)</f>
        <v>0</v>
      </c>
      <c r="CV48" s="116">
        <f>SUM(AR48,+BT48)</f>
        <v>0</v>
      </c>
      <c r="CW48" s="116">
        <f>SUM(AS48,+BU48)</f>
        <v>0</v>
      </c>
      <c r="CX48" s="116">
        <f>SUM(AT48,+BV48)</f>
        <v>0</v>
      </c>
      <c r="CY48" s="116">
        <f>SUM(AU48,+BW48)</f>
        <v>0</v>
      </c>
      <c r="CZ48" s="116">
        <f>SUM(AV48,+BX48)</f>
        <v>0</v>
      </c>
      <c r="DA48" s="116">
        <f>SUM(AW48,+BY48)</f>
        <v>0</v>
      </c>
      <c r="DB48" s="116">
        <f>SUM(AX48,+BZ48)</f>
        <v>105076</v>
      </c>
      <c r="DC48" s="116">
        <f>SUM(AY48,+CA48)</f>
        <v>66046</v>
      </c>
      <c r="DD48" s="116">
        <f>SUM(AZ48,+CB48)</f>
        <v>26124</v>
      </c>
      <c r="DE48" s="116">
        <f>SUM(BA48,+CC48)</f>
        <v>1673</v>
      </c>
      <c r="DF48" s="116">
        <f>SUM(BB48,+CD48)</f>
        <v>11233</v>
      </c>
      <c r="DG48" s="116">
        <f>SUM(BC48,+CE48)</f>
        <v>161879</v>
      </c>
      <c r="DH48" s="116">
        <f>SUM(BD48,+CF48)</f>
        <v>0</v>
      </c>
      <c r="DI48" s="116">
        <f>SUM(BE48,+CG48)</f>
        <v>81658</v>
      </c>
      <c r="DJ48" s="116">
        <f>SUM(BF48,+CH48)</f>
        <v>186734</v>
      </c>
    </row>
    <row r="49" spans="1:114" ht="13.5" customHeight="1" x14ac:dyDescent="0.2">
      <c r="A49" s="114" t="s">
        <v>25</v>
      </c>
      <c r="B49" s="115" t="s">
        <v>440</v>
      </c>
      <c r="C49" s="114" t="s">
        <v>441</v>
      </c>
      <c r="D49" s="116">
        <f>SUM(E49,+L49)</f>
        <v>386954</v>
      </c>
      <c r="E49" s="116">
        <f>SUM(F49:I49,K49)</f>
        <v>6761</v>
      </c>
      <c r="F49" s="116">
        <v>0</v>
      </c>
      <c r="G49" s="116">
        <v>0</v>
      </c>
      <c r="H49" s="116">
        <v>0</v>
      </c>
      <c r="I49" s="116">
        <v>5493</v>
      </c>
      <c r="J49" s="117" t="s">
        <v>472</v>
      </c>
      <c r="K49" s="116">
        <v>1268</v>
      </c>
      <c r="L49" s="116">
        <v>380193</v>
      </c>
      <c r="M49" s="116">
        <f>SUM(N49,+U49)</f>
        <v>99733</v>
      </c>
      <c r="N49" s="116">
        <f>SUM(O49:R49,T49)</f>
        <v>5811</v>
      </c>
      <c r="O49" s="116">
        <v>0</v>
      </c>
      <c r="P49" s="116">
        <v>0</v>
      </c>
      <c r="Q49" s="116">
        <v>0</v>
      </c>
      <c r="R49" s="116">
        <v>5811</v>
      </c>
      <c r="S49" s="117" t="s">
        <v>472</v>
      </c>
      <c r="T49" s="116">
        <v>0</v>
      </c>
      <c r="U49" s="116">
        <v>93922</v>
      </c>
      <c r="V49" s="116">
        <f>+SUM(D49,M49)</f>
        <v>486687</v>
      </c>
      <c r="W49" s="116">
        <f>+SUM(E49,N49)</f>
        <v>12572</v>
      </c>
      <c r="X49" s="116">
        <f>+SUM(F49,O49)</f>
        <v>0</v>
      </c>
      <c r="Y49" s="116">
        <f>+SUM(G49,P49)</f>
        <v>0</v>
      </c>
      <c r="Z49" s="116">
        <f>+SUM(H49,Q49)</f>
        <v>0</v>
      </c>
      <c r="AA49" s="116">
        <f>+SUM(I49,R49)</f>
        <v>11304</v>
      </c>
      <c r="AB49" s="117" t="str">
        <f>IF(+SUM(J49,S49)=0,"-",+SUM(J49,S49))</f>
        <v>-</v>
      </c>
      <c r="AC49" s="116">
        <f>+SUM(K49,T49)</f>
        <v>1268</v>
      </c>
      <c r="AD49" s="116">
        <f>+SUM(L49,U49)</f>
        <v>474115</v>
      </c>
      <c r="AE49" s="116">
        <f>SUM(AF49,+AK49)</f>
        <v>0</v>
      </c>
      <c r="AF49" s="116">
        <f>SUM(AG49:AJ49)</f>
        <v>0</v>
      </c>
      <c r="AG49" s="116">
        <v>0</v>
      </c>
      <c r="AH49" s="116">
        <v>0</v>
      </c>
      <c r="AI49" s="116">
        <v>0</v>
      </c>
      <c r="AJ49" s="116">
        <v>0</v>
      </c>
      <c r="AK49" s="116">
        <v>0</v>
      </c>
      <c r="AL49" s="116">
        <v>13134</v>
      </c>
      <c r="AM49" s="116">
        <f>SUM(AN49,AS49,AW49,AX49,BD49)</f>
        <v>175092</v>
      </c>
      <c r="AN49" s="116">
        <f>SUM(AO49:AR49)</f>
        <v>14811</v>
      </c>
      <c r="AO49" s="116">
        <v>14811</v>
      </c>
      <c r="AP49" s="116">
        <v>0</v>
      </c>
      <c r="AQ49" s="116">
        <v>0</v>
      </c>
      <c r="AR49" s="116">
        <v>0</v>
      </c>
      <c r="AS49" s="116">
        <f>SUM(AT49:AV49)</f>
        <v>0</v>
      </c>
      <c r="AT49" s="116">
        <v>0</v>
      </c>
      <c r="AU49" s="116">
        <v>0</v>
      </c>
      <c r="AV49" s="116">
        <v>0</v>
      </c>
      <c r="AW49" s="116">
        <v>0</v>
      </c>
      <c r="AX49" s="116">
        <f>SUM(AY49:BB49)</f>
        <v>160281</v>
      </c>
      <c r="AY49" s="116">
        <v>131665</v>
      </c>
      <c r="AZ49" s="116">
        <v>16206</v>
      </c>
      <c r="BA49" s="116">
        <v>2460</v>
      </c>
      <c r="BB49" s="116">
        <v>9950</v>
      </c>
      <c r="BC49" s="116">
        <v>198728</v>
      </c>
      <c r="BD49" s="116">
        <v>0</v>
      </c>
      <c r="BE49" s="116">
        <v>0</v>
      </c>
      <c r="BF49" s="116">
        <f>SUM(AE49,+AM49,+BE49)</f>
        <v>175092</v>
      </c>
      <c r="BG49" s="116">
        <f>SUM(BH49,+BM49)</f>
        <v>0</v>
      </c>
      <c r="BH49" s="116">
        <f>SUM(BI49:BL49)</f>
        <v>0</v>
      </c>
      <c r="BI49" s="116">
        <v>0</v>
      </c>
      <c r="BJ49" s="116">
        <v>0</v>
      </c>
      <c r="BK49" s="116">
        <v>0</v>
      </c>
      <c r="BL49" s="116">
        <v>0</v>
      </c>
      <c r="BM49" s="116">
        <v>0</v>
      </c>
      <c r="BN49" s="116">
        <v>0</v>
      </c>
      <c r="BO49" s="116">
        <f>SUM(BP49,BU49,BY49,BZ49,CF49)</f>
        <v>42079</v>
      </c>
      <c r="BP49" s="116">
        <f>SUM(BQ49:BT49)</f>
        <v>9052</v>
      </c>
      <c r="BQ49" s="116">
        <v>9052</v>
      </c>
      <c r="BR49" s="116">
        <v>0</v>
      </c>
      <c r="BS49" s="116">
        <v>0</v>
      </c>
      <c r="BT49" s="116">
        <v>0</v>
      </c>
      <c r="BU49" s="116">
        <f>SUM(BV49:BX49)</f>
        <v>0</v>
      </c>
      <c r="BV49" s="116">
        <v>0</v>
      </c>
      <c r="BW49" s="116">
        <v>0</v>
      </c>
      <c r="BX49" s="116">
        <v>0</v>
      </c>
      <c r="BY49" s="116">
        <v>0</v>
      </c>
      <c r="BZ49" s="116">
        <f>SUM(CA49:CD49)</f>
        <v>33027</v>
      </c>
      <c r="CA49" s="116">
        <v>33027</v>
      </c>
      <c r="CB49" s="116">
        <v>0</v>
      </c>
      <c r="CC49" s="116">
        <v>0</v>
      </c>
      <c r="CD49" s="116">
        <v>0</v>
      </c>
      <c r="CE49" s="116">
        <v>57654</v>
      </c>
      <c r="CF49" s="116">
        <v>0</v>
      </c>
      <c r="CG49" s="116">
        <v>0</v>
      </c>
      <c r="CH49" s="116">
        <f>SUM(BG49,+BO49,+CG49)</f>
        <v>42079</v>
      </c>
      <c r="CI49" s="116">
        <f>SUM(AE49,+BG49)</f>
        <v>0</v>
      </c>
      <c r="CJ49" s="116">
        <f>SUM(AF49,+BH49)</f>
        <v>0</v>
      </c>
      <c r="CK49" s="116">
        <f>SUM(AG49,+BI49)</f>
        <v>0</v>
      </c>
      <c r="CL49" s="116">
        <f>SUM(AH49,+BJ49)</f>
        <v>0</v>
      </c>
      <c r="CM49" s="116">
        <f>SUM(AI49,+BK49)</f>
        <v>0</v>
      </c>
      <c r="CN49" s="116">
        <f>SUM(AJ49,+BL49)</f>
        <v>0</v>
      </c>
      <c r="CO49" s="116">
        <f>SUM(AK49,+BM49)</f>
        <v>0</v>
      </c>
      <c r="CP49" s="116">
        <f>SUM(AL49,+BN49)</f>
        <v>13134</v>
      </c>
      <c r="CQ49" s="116">
        <f>SUM(AM49,+BO49)</f>
        <v>217171</v>
      </c>
      <c r="CR49" s="116">
        <f>SUM(AN49,+BP49)</f>
        <v>23863</v>
      </c>
      <c r="CS49" s="116">
        <f>SUM(AO49,+BQ49)</f>
        <v>23863</v>
      </c>
      <c r="CT49" s="116">
        <f>SUM(AP49,+BR49)</f>
        <v>0</v>
      </c>
      <c r="CU49" s="116">
        <f>SUM(AQ49,+BS49)</f>
        <v>0</v>
      </c>
      <c r="CV49" s="116">
        <f>SUM(AR49,+BT49)</f>
        <v>0</v>
      </c>
      <c r="CW49" s="116">
        <f>SUM(AS49,+BU49)</f>
        <v>0</v>
      </c>
      <c r="CX49" s="116">
        <f>SUM(AT49,+BV49)</f>
        <v>0</v>
      </c>
      <c r="CY49" s="116">
        <f>SUM(AU49,+BW49)</f>
        <v>0</v>
      </c>
      <c r="CZ49" s="116">
        <f>SUM(AV49,+BX49)</f>
        <v>0</v>
      </c>
      <c r="DA49" s="116">
        <f>SUM(AW49,+BY49)</f>
        <v>0</v>
      </c>
      <c r="DB49" s="116">
        <f>SUM(AX49,+BZ49)</f>
        <v>193308</v>
      </c>
      <c r="DC49" s="116">
        <f>SUM(AY49,+CA49)</f>
        <v>164692</v>
      </c>
      <c r="DD49" s="116">
        <f>SUM(AZ49,+CB49)</f>
        <v>16206</v>
      </c>
      <c r="DE49" s="116">
        <f>SUM(BA49,+CC49)</f>
        <v>2460</v>
      </c>
      <c r="DF49" s="116">
        <f>SUM(BB49,+CD49)</f>
        <v>9950</v>
      </c>
      <c r="DG49" s="116">
        <f>SUM(BC49,+CE49)</f>
        <v>256382</v>
      </c>
      <c r="DH49" s="116">
        <f>SUM(BD49,+CF49)</f>
        <v>0</v>
      </c>
      <c r="DI49" s="116">
        <f>SUM(BE49,+CG49)</f>
        <v>0</v>
      </c>
      <c r="DJ49" s="116">
        <f>SUM(BF49,+CH49)</f>
        <v>217171</v>
      </c>
    </row>
    <row r="50" spans="1:114" ht="13.5" customHeight="1" x14ac:dyDescent="0.2">
      <c r="A50" s="114" t="s">
        <v>25</v>
      </c>
      <c r="B50" s="115" t="s">
        <v>442</v>
      </c>
      <c r="C50" s="114" t="s">
        <v>443</v>
      </c>
      <c r="D50" s="116">
        <f>SUM(E50,+L50)</f>
        <v>392697</v>
      </c>
      <c r="E50" s="116">
        <f>SUM(F50:I50,K50)</f>
        <v>49293</v>
      </c>
      <c r="F50" s="116">
        <v>0</v>
      </c>
      <c r="G50" s="116">
        <v>0</v>
      </c>
      <c r="H50" s="116">
        <v>0</v>
      </c>
      <c r="I50" s="116">
        <v>43235</v>
      </c>
      <c r="J50" s="117" t="s">
        <v>472</v>
      </c>
      <c r="K50" s="116">
        <v>6058</v>
      </c>
      <c r="L50" s="116">
        <v>343404</v>
      </c>
      <c r="M50" s="116">
        <f>SUM(N50,+U50)</f>
        <v>42445</v>
      </c>
      <c r="N50" s="116">
        <f>SUM(O50:R50,T50)</f>
        <v>0</v>
      </c>
      <c r="O50" s="116">
        <v>0</v>
      </c>
      <c r="P50" s="116">
        <v>0</v>
      </c>
      <c r="Q50" s="116">
        <v>0</v>
      </c>
      <c r="R50" s="116">
        <v>0</v>
      </c>
      <c r="S50" s="117" t="s">
        <v>472</v>
      </c>
      <c r="T50" s="116">
        <v>0</v>
      </c>
      <c r="U50" s="116">
        <v>42445</v>
      </c>
      <c r="V50" s="116">
        <f>+SUM(D50,M50)</f>
        <v>435142</v>
      </c>
      <c r="W50" s="116">
        <f>+SUM(E50,N50)</f>
        <v>49293</v>
      </c>
      <c r="X50" s="116">
        <f>+SUM(F50,O50)</f>
        <v>0</v>
      </c>
      <c r="Y50" s="116">
        <f>+SUM(G50,P50)</f>
        <v>0</v>
      </c>
      <c r="Z50" s="116">
        <f>+SUM(H50,Q50)</f>
        <v>0</v>
      </c>
      <c r="AA50" s="116">
        <f>+SUM(I50,R50)</f>
        <v>43235</v>
      </c>
      <c r="AB50" s="117" t="str">
        <f>IF(+SUM(J50,S50)=0,"-",+SUM(J50,S50))</f>
        <v>-</v>
      </c>
      <c r="AC50" s="116">
        <f>+SUM(K50,T50)</f>
        <v>6058</v>
      </c>
      <c r="AD50" s="116">
        <f>+SUM(L50,U50)</f>
        <v>385849</v>
      </c>
      <c r="AE50" s="116">
        <f>SUM(AF50,+AK50)</f>
        <v>0</v>
      </c>
      <c r="AF50" s="116">
        <f>SUM(AG50:AJ50)</f>
        <v>0</v>
      </c>
      <c r="AG50" s="116">
        <v>0</v>
      </c>
      <c r="AH50" s="116">
        <v>0</v>
      </c>
      <c r="AI50" s="116">
        <v>0</v>
      </c>
      <c r="AJ50" s="116">
        <v>0</v>
      </c>
      <c r="AK50" s="116">
        <v>0</v>
      </c>
      <c r="AL50" s="116">
        <v>0</v>
      </c>
      <c r="AM50" s="116">
        <f>SUM(AN50,AS50,AW50,AX50,BD50)</f>
        <v>195338</v>
      </c>
      <c r="AN50" s="116">
        <f>SUM(AO50:AR50)</f>
        <v>40666</v>
      </c>
      <c r="AO50" s="116">
        <v>40666</v>
      </c>
      <c r="AP50" s="116">
        <v>0</v>
      </c>
      <c r="AQ50" s="116">
        <v>0</v>
      </c>
      <c r="AR50" s="116">
        <v>0</v>
      </c>
      <c r="AS50" s="116">
        <f>SUM(AT50:AV50)</f>
        <v>154672</v>
      </c>
      <c r="AT50" s="116">
        <v>154672</v>
      </c>
      <c r="AU50" s="116">
        <v>0</v>
      </c>
      <c r="AV50" s="116">
        <v>0</v>
      </c>
      <c r="AW50" s="116">
        <v>0</v>
      </c>
      <c r="AX50" s="116">
        <f>SUM(AY50:BB50)</f>
        <v>0</v>
      </c>
      <c r="AY50" s="116">
        <v>0</v>
      </c>
      <c r="AZ50" s="116">
        <v>0</v>
      </c>
      <c r="BA50" s="116">
        <v>0</v>
      </c>
      <c r="BB50" s="116">
        <v>0</v>
      </c>
      <c r="BC50" s="116">
        <v>151010</v>
      </c>
      <c r="BD50" s="116">
        <v>0</v>
      </c>
      <c r="BE50" s="116">
        <v>46349</v>
      </c>
      <c r="BF50" s="116">
        <f>SUM(AE50,+AM50,+BE50)</f>
        <v>241687</v>
      </c>
      <c r="BG50" s="116">
        <f>SUM(BH50,+BM50)</f>
        <v>0</v>
      </c>
      <c r="BH50" s="116">
        <f>SUM(BI50:BL50)</f>
        <v>0</v>
      </c>
      <c r="BI50" s="116">
        <v>0</v>
      </c>
      <c r="BJ50" s="116">
        <v>0</v>
      </c>
      <c r="BK50" s="116">
        <v>0</v>
      </c>
      <c r="BL50" s="116">
        <v>0</v>
      </c>
      <c r="BM50" s="116">
        <v>0</v>
      </c>
      <c r="BN50" s="116">
        <v>0</v>
      </c>
      <c r="BO50" s="116">
        <f>SUM(BP50,BU50,BY50,BZ50,CF50)</f>
        <v>0</v>
      </c>
      <c r="BP50" s="116">
        <f>SUM(BQ50:BT50)</f>
        <v>0</v>
      </c>
      <c r="BQ50" s="116">
        <v>0</v>
      </c>
      <c r="BR50" s="116">
        <v>0</v>
      </c>
      <c r="BS50" s="116">
        <v>0</v>
      </c>
      <c r="BT50" s="116">
        <v>0</v>
      </c>
      <c r="BU50" s="116">
        <f>SUM(BV50:BX50)</f>
        <v>0</v>
      </c>
      <c r="BV50" s="116">
        <v>0</v>
      </c>
      <c r="BW50" s="116">
        <v>0</v>
      </c>
      <c r="BX50" s="116">
        <v>0</v>
      </c>
      <c r="BY50" s="116">
        <v>0</v>
      </c>
      <c r="BZ50" s="116">
        <f>SUM(CA50:CD50)</f>
        <v>0</v>
      </c>
      <c r="CA50" s="116">
        <v>0</v>
      </c>
      <c r="CB50" s="116">
        <v>0</v>
      </c>
      <c r="CC50" s="116">
        <v>0</v>
      </c>
      <c r="CD50" s="116">
        <v>0</v>
      </c>
      <c r="CE50" s="116">
        <v>42445</v>
      </c>
      <c r="CF50" s="116">
        <v>0</v>
      </c>
      <c r="CG50" s="116">
        <v>0</v>
      </c>
      <c r="CH50" s="116">
        <f>SUM(BG50,+BO50,+CG50)</f>
        <v>0</v>
      </c>
      <c r="CI50" s="116">
        <f>SUM(AE50,+BG50)</f>
        <v>0</v>
      </c>
      <c r="CJ50" s="116">
        <f>SUM(AF50,+BH50)</f>
        <v>0</v>
      </c>
      <c r="CK50" s="116">
        <f>SUM(AG50,+BI50)</f>
        <v>0</v>
      </c>
      <c r="CL50" s="116">
        <f>SUM(AH50,+BJ50)</f>
        <v>0</v>
      </c>
      <c r="CM50" s="116">
        <f>SUM(AI50,+BK50)</f>
        <v>0</v>
      </c>
      <c r="CN50" s="116">
        <f>SUM(AJ50,+BL50)</f>
        <v>0</v>
      </c>
      <c r="CO50" s="116">
        <f>SUM(AK50,+BM50)</f>
        <v>0</v>
      </c>
      <c r="CP50" s="116">
        <f>SUM(AL50,+BN50)</f>
        <v>0</v>
      </c>
      <c r="CQ50" s="116">
        <f>SUM(AM50,+BO50)</f>
        <v>195338</v>
      </c>
      <c r="CR50" s="116">
        <f>SUM(AN50,+BP50)</f>
        <v>40666</v>
      </c>
      <c r="CS50" s="116">
        <f>SUM(AO50,+BQ50)</f>
        <v>40666</v>
      </c>
      <c r="CT50" s="116">
        <f>SUM(AP50,+BR50)</f>
        <v>0</v>
      </c>
      <c r="CU50" s="116">
        <f>SUM(AQ50,+BS50)</f>
        <v>0</v>
      </c>
      <c r="CV50" s="116">
        <f>SUM(AR50,+BT50)</f>
        <v>0</v>
      </c>
      <c r="CW50" s="116">
        <f>SUM(AS50,+BU50)</f>
        <v>154672</v>
      </c>
      <c r="CX50" s="116">
        <f>SUM(AT50,+BV50)</f>
        <v>154672</v>
      </c>
      <c r="CY50" s="116">
        <f>SUM(AU50,+BW50)</f>
        <v>0</v>
      </c>
      <c r="CZ50" s="116">
        <f>SUM(AV50,+BX50)</f>
        <v>0</v>
      </c>
      <c r="DA50" s="116">
        <f>SUM(AW50,+BY50)</f>
        <v>0</v>
      </c>
      <c r="DB50" s="116">
        <f>SUM(AX50,+BZ50)</f>
        <v>0</v>
      </c>
      <c r="DC50" s="116">
        <f>SUM(AY50,+CA50)</f>
        <v>0</v>
      </c>
      <c r="DD50" s="116">
        <f>SUM(AZ50,+CB50)</f>
        <v>0</v>
      </c>
      <c r="DE50" s="116">
        <f>SUM(BA50,+CC50)</f>
        <v>0</v>
      </c>
      <c r="DF50" s="116">
        <f>SUM(BB50,+CD50)</f>
        <v>0</v>
      </c>
      <c r="DG50" s="116">
        <f>SUM(BC50,+CE50)</f>
        <v>193455</v>
      </c>
      <c r="DH50" s="116">
        <f>SUM(BD50,+CF50)</f>
        <v>0</v>
      </c>
      <c r="DI50" s="116">
        <f>SUM(BE50,+CG50)</f>
        <v>46349</v>
      </c>
      <c r="DJ50" s="116">
        <f>SUM(BF50,+CH50)</f>
        <v>241687</v>
      </c>
    </row>
    <row r="51" spans="1:114" ht="13.5" customHeight="1" x14ac:dyDescent="0.2">
      <c r="A51" s="114" t="s">
        <v>25</v>
      </c>
      <c r="B51" s="115" t="s">
        <v>444</v>
      </c>
      <c r="C51" s="114" t="s">
        <v>445</v>
      </c>
      <c r="D51" s="116">
        <f>SUM(E51,+L51)</f>
        <v>415169</v>
      </c>
      <c r="E51" s="116">
        <f>SUM(F51:I51,K51)</f>
        <v>48220</v>
      </c>
      <c r="F51" s="116">
        <v>0</v>
      </c>
      <c r="G51" s="116">
        <v>0</v>
      </c>
      <c r="H51" s="116">
        <v>0</v>
      </c>
      <c r="I51" s="116">
        <v>48220</v>
      </c>
      <c r="J51" s="117" t="s">
        <v>472</v>
      </c>
      <c r="K51" s="116">
        <v>0</v>
      </c>
      <c r="L51" s="116">
        <v>366949</v>
      </c>
      <c r="M51" s="116">
        <f>SUM(N51,+U51)</f>
        <v>46953</v>
      </c>
      <c r="N51" s="116">
        <f>SUM(O51:R51,T51)</f>
        <v>2370</v>
      </c>
      <c r="O51" s="116">
        <v>2139</v>
      </c>
      <c r="P51" s="116">
        <v>231</v>
      </c>
      <c r="Q51" s="116">
        <v>0</v>
      </c>
      <c r="R51" s="116">
        <v>0</v>
      </c>
      <c r="S51" s="117" t="s">
        <v>472</v>
      </c>
      <c r="T51" s="116">
        <v>0</v>
      </c>
      <c r="U51" s="116">
        <v>44583</v>
      </c>
      <c r="V51" s="116">
        <f>+SUM(D51,M51)</f>
        <v>462122</v>
      </c>
      <c r="W51" s="116">
        <f>+SUM(E51,N51)</f>
        <v>50590</v>
      </c>
      <c r="X51" s="116">
        <f>+SUM(F51,O51)</f>
        <v>2139</v>
      </c>
      <c r="Y51" s="116">
        <f>+SUM(G51,P51)</f>
        <v>231</v>
      </c>
      <c r="Z51" s="116">
        <f>+SUM(H51,Q51)</f>
        <v>0</v>
      </c>
      <c r="AA51" s="116">
        <f>+SUM(I51,R51)</f>
        <v>48220</v>
      </c>
      <c r="AB51" s="117" t="str">
        <f>IF(+SUM(J51,S51)=0,"-",+SUM(J51,S51))</f>
        <v>-</v>
      </c>
      <c r="AC51" s="116">
        <f>+SUM(K51,T51)</f>
        <v>0</v>
      </c>
      <c r="AD51" s="116">
        <f>+SUM(L51,U51)</f>
        <v>411532</v>
      </c>
      <c r="AE51" s="116">
        <f>SUM(AF51,+AK51)</f>
        <v>0</v>
      </c>
      <c r="AF51" s="116">
        <f>SUM(AG51:AJ51)</f>
        <v>0</v>
      </c>
      <c r="AG51" s="116">
        <v>0</v>
      </c>
      <c r="AH51" s="116">
        <v>0</v>
      </c>
      <c r="AI51" s="116">
        <v>0</v>
      </c>
      <c r="AJ51" s="116">
        <v>0</v>
      </c>
      <c r="AK51" s="116">
        <v>0</v>
      </c>
      <c r="AL51" s="116">
        <v>0</v>
      </c>
      <c r="AM51" s="116">
        <f>SUM(AN51,AS51,AW51,AX51,BD51)</f>
        <v>200042</v>
      </c>
      <c r="AN51" s="116">
        <f>SUM(AO51:AR51)</f>
        <v>17723</v>
      </c>
      <c r="AO51" s="116">
        <v>17723</v>
      </c>
      <c r="AP51" s="116">
        <v>0</v>
      </c>
      <c r="AQ51" s="116">
        <v>0</v>
      </c>
      <c r="AR51" s="116">
        <v>0</v>
      </c>
      <c r="AS51" s="116">
        <f>SUM(AT51:AV51)</f>
        <v>0</v>
      </c>
      <c r="AT51" s="116">
        <v>0</v>
      </c>
      <c r="AU51" s="116">
        <v>0</v>
      </c>
      <c r="AV51" s="116">
        <v>0</v>
      </c>
      <c r="AW51" s="116">
        <v>0</v>
      </c>
      <c r="AX51" s="116">
        <f>SUM(AY51:BB51)</f>
        <v>182319</v>
      </c>
      <c r="AY51" s="116">
        <v>151747</v>
      </c>
      <c r="AZ51" s="116">
        <v>13051</v>
      </c>
      <c r="BA51" s="116">
        <v>0</v>
      </c>
      <c r="BB51" s="116">
        <v>17521</v>
      </c>
      <c r="BC51" s="116">
        <v>167939</v>
      </c>
      <c r="BD51" s="116">
        <v>0</v>
      </c>
      <c r="BE51" s="116">
        <v>47188</v>
      </c>
      <c r="BF51" s="116">
        <f>SUM(AE51,+AM51,+BE51)</f>
        <v>247230</v>
      </c>
      <c r="BG51" s="116">
        <f>SUM(BH51,+BM51)</f>
        <v>0</v>
      </c>
      <c r="BH51" s="116">
        <f>SUM(BI51:BL51)</f>
        <v>0</v>
      </c>
      <c r="BI51" s="116">
        <v>0</v>
      </c>
      <c r="BJ51" s="116">
        <v>0</v>
      </c>
      <c r="BK51" s="116">
        <v>0</v>
      </c>
      <c r="BL51" s="116">
        <v>0</v>
      </c>
      <c r="BM51" s="116">
        <v>0</v>
      </c>
      <c r="BN51" s="116">
        <v>0</v>
      </c>
      <c r="BO51" s="116">
        <f>SUM(BP51,BU51,BY51,BZ51,CF51)</f>
        <v>2954</v>
      </c>
      <c r="BP51" s="116">
        <f>SUM(BQ51:BT51)</f>
        <v>2954</v>
      </c>
      <c r="BQ51" s="116">
        <v>2954</v>
      </c>
      <c r="BR51" s="116">
        <v>0</v>
      </c>
      <c r="BS51" s="116">
        <v>0</v>
      </c>
      <c r="BT51" s="116">
        <v>0</v>
      </c>
      <c r="BU51" s="116">
        <f>SUM(BV51:BX51)</f>
        <v>0</v>
      </c>
      <c r="BV51" s="116">
        <v>0</v>
      </c>
      <c r="BW51" s="116">
        <v>0</v>
      </c>
      <c r="BX51" s="116">
        <v>0</v>
      </c>
      <c r="BY51" s="116">
        <v>0</v>
      </c>
      <c r="BZ51" s="116">
        <f>SUM(CA51:CD51)</f>
        <v>0</v>
      </c>
      <c r="CA51" s="116">
        <v>0</v>
      </c>
      <c r="CB51" s="116">
        <v>0</v>
      </c>
      <c r="CC51" s="116">
        <v>0</v>
      </c>
      <c r="CD51" s="116">
        <v>0</v>
      </c>
      <c r="CE51" s="116">
        <v>37412</v>
      </c>
      <c r="CF51" s="116">
        <v>0</v>
      </c>
      <c r="CG51" s="116">
        <v>6587</v>
      </c>
      <c r="CH51" s="116">
        <f>SUM(BG51,+BO51,+CG51)</f>
        <v>9541</v>
      </c>
      <c r="CI51" s="116">
        <f>SUM(AE51,+BG51)</f>
        <v>0</v>
      </c>
      <c r="CJ51" s="116">
        <f>SUM(AF51,+BH51)</f>
        <v>0</v>
      </c>
      <c r="CK51" s="116">
        <f>SUM(AG51,+BI51)</f>
        <v>0</v>
      </c>
      <c r="CL51" s="116">
        <f>SUM(AH51,+BJ51)</f>
        <v>0</v>
      </c>
      <c r="CM51" s="116">
        <f>SUM(AI51,+BK51)</f>
        <v>0</v>
      </c>
      <c r="CN51" s="116">
        <f>SUM(AJ51,+BL51)</f>
        <v>0</v>
      </c>
      <c r="CO51" s="116">
        <f>SUM(AK51,+BM51)</f>
        <v>0</v>
      </c>
      <c r="CP51" s="116">
        <f>SUM(AL51,+BN51)</f>
        <v>0</v>
      </c>
      <c r="CQ51" s="116">
        <f>SUM(AM51,+BO51)</f>
        <v>202996</v>
      </c>
      <c r="CR51" s="116">
        <f>SUM(AN51,+BP51)</f>
        <v>20677</v>
      </c>
      <c r="CS51" s="116">
        <f>SUM(AO51,+BQ51)</f>
        <v>20677</v>
      </c>
      <c r="CT51" s="116">
        <f>SUM(AP51,+BR51)</f>
        <v>0</v>
      </c>
      <c r="CU51" s="116">
        <f>SUM(AQ51,+BS51)</f>
        <v>0</v>
      </c>
      <c r="CV51" s="116">
        <f>SUM(AR51,+BT51)</f>
        <v>0</v>
      </c>
      <c r="CW51" s="116">
        <f>SUM(AS51,+BU51)</f>
        <v>0</v>
      </c>
      <c r="CX51" s="116">
        <f>SUM(AT51,+BV51)</f>
        <v>0</v>
      </c>
      <c r="CY51" s="116">
        <f>SUM(AU51,+BW51)</f>
        <v>0</v>
      </c>
      <c r="CZ51" s="116">
        <f>SUM(AV51,+BX51)</f>
        <v>0</v>
      </c>
      <c r="DA51" s="116">
        <f>SUM(AW51,+BY51)</f>
        <v>0</v>
      </c>
      <c r="DB51" s="116">
        <f>SUM(AX51,+BZ51)</f>
        <v>182319</v>
      </c>
      <c r="DC51" s="116">
        <f>SUM(AY51,+CA51)</f>
        <v>151747</v>
      </c>
      <c r="DD51" s="116">
        <f>SUM(AZ51,+CB51)</f>
        <v>13051</v>
      </c>
      <c r="DE51" s="116">
        <f>SUM(BA51,+CC51)</f>
        <v>0</v>
      </c>
      <c r="DF51" s="116">
        <f>SUM(BB51,+CD51)</f>
        <v>17521</v>
      </c>
      <c r="DG51" s="116">
        <f>SUM(BC51,+CE51)</f>
        <v>205351</v>
      </c>
      <c r="DH51" s="116">
        <f>SUM(BD51,+CF51)</f>
        <v>0</v>
      </c>
      <c r="DI51" s="116">
        <f>SUM(BE51,+CG51)</f>
        <v>53775</v>
      </c>
      <c r="DJ51" s="116">
        <f>SUM(BF51,+CH51)</f>
        <v>256771</v>
      </c>
    </row>
    <row r="52" spans="1:114" ht="13.5" customHeight="1" x14ac:dyDescent="0.2">
      <c r="A52" s="114" t="s">
        <v>25</v>
      </c>
      <c r="B52" s="115" t="s">
        <v>446</v>
      </c>
      <c r="C52" s="114" t="s">
        <v>447</v>
      </c>
      <c r="D52" s="116">
        <f>SUM(E52,+L52)</f>
        <v>159360</v>
      </c>
      <c r="E52" s="116">
        <f>SUM(F52:I52,K52)</f>
        <v>50</v>
      </c>
      <c r="F52" s="116">
        <v>0</v>
      </c>
      <c r="G52" s="116">
        <v>0</v>
      </c>
      <c r="H52" s="116">
        <v>0</v>
      </c>
      <c r="I52" s="116">
        <v>0</v>
      </c>
      <c r="J52" s="117" t="s">
        <v>472</v>
      </c>
      <c r="K52" s="116">
        <v>50</v>
      </c>
      <c r="L52" s="116">
        <v>159310</v>
      </c>
      <c r="M52" s="116">
        <f>SUM(N52,+U52)</f>
        <v>19735</v>
      </c>
      <c r="N52" s="116">
        <f>SUM(O52:R52,T52)</f>
        <v>0</v>
      </c>
      <c r="O52" s="116">
        <v>0</v>
      </c>
      <c r="P52" s="116">
        <v>0</v>
      </c>
      <c r="Q52" s="116">
        <v>0</v>
      </c>
      <c r="R52" s="116">
        <v>0</v>
      </c>
      <c r="S52" s="117" t="s">
        <v>472</v>
      </c>
      <c r="T52" s="116">
        <v>0</v>
      </c>
      <c r="U52" s="116">
        <v>19735</v>
      </c>
      <c r="V52" s="116">
        <f>+SUM(D52,M52)</f>
        <v>179095</v>
      </c>
      <c r="W52" s="116">
        <f>+SUM(E52,N52)</f>
        <v>50</v>
      </c>
      <c r="X52" s="116">
        <f>+SUM(F52,O52)</f>
        <v>0</v>
      </c>
      <c r="Y52" s="116">
        <f>+SUM(G52,P52)</f>
        <v>0</v>
      </c>
      <c r="Z52" s="116">
        <f>+SUM(H52,Q52)</f>
        <v>0</v>
      </c>
      <c r="AA52" s="116">
        <f>+SUM(I52,R52)</f>
        <v>0</v>
      </c>
      <c r="AB52" s="117" t="str">
        <f>IF(+SUM(J52,S52)=0,"-",+SUM(J52,S52))</f>
        <v>-</v>
      </c>
      <c r="AC52" s="116">
        <f>+SUM(K52,T52)</f>
        <v>50</v>
      </c>
      <c r="AD52" s="116">
        <f>+SUM(L52,U52)</f>
        <v>179045</v>
      </c>
      <c r="AE52" s="116">
        <f>SUM(AF52,+AK52)</f>
        <v>41139</v>
      </c>
      <c r="AF52" s="116">
        <f>SUM(AG52:AJ52)</f>
        <v>41139</v>
      </c>
      <c r="AG52" s="116">
        <v>0</v>
      </c>
      <c r="AH52" s="116">
        <v>0</v>
      </c>
      <c r="AI52" s="116">
        <v>41139</v>
      </c>
      <c r="AJ52" s="116">
        <v>0</v>
      </c>
      <c r="AK52" s="116">
        <v>0</v>
      </c>
      <c r="AL52" s="116">
        <v>0</v>
      </c>
      <c r="AM52" s="116">
        <f>SUM(AN52,AS52,AW52,AX52,BD52)</f>
        <v>71370</v>
      </c>
      <c r="AN52" s="116">
        <f>SUM(AO52:AR52)</f>
        <v>0</v>
      </c>
      <c r="AO52" s="116">
        <v>0</v>
      </c>
      <c r="AP52" s="116">
        <v>0</v>
      </c>
      <c r="AQ52" s="116">
        <v>0</v>
      </c>
      <c r="AR52" s="116">
        <v>0</v>
      </c>
      <c r="AS52" s="116">
        <f>SUM(AT52:AV52)</f>
        <v>1477</v>
      </c>
      <c r="AT52" s="116">
        <v>0</v>
      </c>
      <c r="AU52" s="116">
        <v>0</v>
      </c>
      <c r="AV52" s="116">
        <v>1477</v>
      </c>
      <c r="AW52" s="116">
        <v>0</v>
      </c>
      <c r="AX52" s="116">
        <f>SUM(AY52:BB52)</f>
        <v>69893</v>
      </c>
      <c r="AY52" s="116">
        <v>25066</v>
      </c>
      <c r="AZ52" s="116">
        <v>20414</v>
      </c>
      <c r="BA52" s="116">
        <v>9726</v>
      </c>
      <c r="BB52" s="116">
        <v>14687</v>
      </c>
      <c r="BC52" s="116">
        <v>35136</v>
      </c>
      <c r="BD52" s="116">
        <v>0</v>
      </c>
      <c r="BE52" s="116">
        <v>11715</v>
      </c>
      <c r="BF52" s="116">
        <f>SUM(AE52,+AM52,+BE52)</f>
        <v>124224</v>
      </c>
      <c r="BG52" s="116">
        <f>SUM(BH52,+BM52)</f>
        <v>0</v>
      </c>
      <c r="BH52" s="116">
        <f>SUM(BI52:BL52)</f>
        <v>0</v>
      </c>
      <c r="BI52" s="116">
        <v>0</v>
      </c>
      <c r="BJ52" s="116">
        <v>0</v>
      </c>
      <c r="BK52" s="116">
        <v>0</v>
      </c>
      <c r="BL52" s="116">
        <v>0</v>
      </c>
      <c r="BM52" s="116">
        <v>0</v>
      </c>
      <c r="BN52" s="116">
        <v>0</v>
      </c>
      <c r="BO52" s="116">
        <f>SUM(BP52,BU52,BY52,BZ52,CF52)</f>
        <v>0</v>
      </c>
      <c r="BP52" s="116">
        <f>SUM(BQ52:BT52)</f>
        <v>0</v>
      </c>
      <c r="BQ52" s="116">
        <v>0</v>
      </c>
      <c r="BR52" s="116">
        <v>0</v>
      </c>
      <c r="BS52" s="116">
        <v>0</v>
      </c>
      <c r="BT52" s="116">
        <v>0</v>
      </c>
      <c r="BU52" s="116">
        <f>SUM(BV52:BX52)</f>
        <v>0</v>
      </c>
      <c r="BV52" s="116">
        <v>0</v>
      </c>
      <c r="BW52" s="116">
        <v>0</v>
      </c>
      <c r="BX52" s="116">
        <v>0</v>
      </c>
      <c r="BY52" s="116">
        <v>0</v>
      </c>
      <c r="BZ52" s="116">
        <f>SUM(CA52:CD52)</f>
        <v>0</v>
      </c>
      <c r="CA52" s="116">
        <v>0</v>
      </c>
      <c r="CB52" s="116">
        <v>0</v>
      </c>
      <c r="CC52" s="116">
        <v>0</v>
      </c>
      <c r="CD52" s="116">
        <v>0</v>
      </c>
      <c r="CE52" s="116">
        <v>19735</v>
      </c>
      <c r="CF52" s="116">
        <v>0</v>
      </c>
      <c r="CG52" s="116">
        <v>0</v>
      </c>
      <c r="CH52" s="116">
        <f>SUM(BG52,+BO52,+CG52)</f>
        <v>0</v>
      </c>
      <c r="CI52" s="116">
        <f>SUM(AE52,+BG52)</f>
        <v>41139</v>
      </c>
      <c r="CJ52" s="116">
        <f>SUM(AF52,+BH52)</f>
        <v>41139</v>
      </c>
      <c r="CK52" s="116">
        <f>SUM(AG52,+BI52)</f>
        <v>0</v>
      </c>
      <c r="CL52" s="116">
        <f>SUM(AH52,+BJ52)</f>
        <v>0</v>
      </c>
      <c r="CM52" s="116">
        <f>SUM(AI52,+BK52)</f>
        <v>41139</v>
      </c>
      <c r="CN52" s="116">
        <f>SUM(AJ52,+BL52)</f>
        <v>0</v>
      </c>
      <c r="CO52" s="116">
        <f>SUM(AK52,+BM52)</f>
        <v>0</v>
      </c>
      <c r="CP52" s="116">
        <f>SUM(AL52,+BN52)</f>
        <v>0</v>
      </c>
      <c r="CQ52" s="116">
        <f>SUM(AM52,+BO52)</f>
        <v>71370</v>
      </c>
      <c r="CR52" s="116">
        <f>SUM(AN52,+BP52)</f>
        <v>0</v>
      </c>
      <c r="CS52" s="116">
        <f>SUM(AO52,+BQ52)</f>
        <v>0</v>
      </c>
      <c r="CT52" s="116">
        <f>SUM(AP52,+BR52)</f>
        <v>0</v>
      </c>
      <c r="CU52" s="116">
        <f>SUM(AQ52,+BS52)</f>
        <v>0</v>
      </c>
      <c r="CV52" s="116">
        <f>SUM(AR52,+BT52)</f>
        <v>0</v>
      </c>
      <c r="CW52" s="116">
        <f>SUM(AS52,+BU52)</f>
        <v>1477</v>
      </c>
      <c r="CX52" s="116">
        <f>SUM(AT52,+BV52)</f>
        <v>0</v>
      </c>
      <c r="CY52" s="116">
        <f>SUM(AU52,+BW52)</f>
        <v>0</v>
      </c>
      <c r="CZ52" s="116">
        <f>SUM(AV52,+BX52)</f>
        <v>1477</v>
      </c>
      <c r="DA52" s="116">
        <f>SUM(AW52,+BY52)</f>
        <v>0</v>
      </c>
      <c r="DB52" s="116">
        <f>SUM(AX52,+BZ52)</f>
        <v>69893</v>
      </c>
      <c r="DC52" s="116">
        <f>SUM(AY52,+CA52)</f>
        <v>25066</v>
      </c>
      <c r="DD52" s="116">
        <f>SUM(AZ52,+CB52)</f>
        <v>20414</v>
      </c>
      <c r="DE52" s="116">
        <f>SUM(BA52,+CC52)</f>
        <v>9726</v>
      </c>
      <c r="DF52" s="116">
        <f>SUM(BB52,+CD52)</f>
        <v>14687</v>
      </c>
      <c r="DG52" s="116">
        <f>SUM(BC52,+CE52)</f>
        <v>54871</v>
      </c>
      <c r="DH52" s="116">
        <f>SUM(BD52,+CF52)</f>
        <v>0</v>
      </c>
      <c r="DI52" s="116">
        <f>SUM(BE52,+CG52)</f>
        <v>11715</v>
      </c>
      <c r="DJ52" s="116">
        <f>SUM(BF52,+CH52)</f>
        <v>124224</v>
      </c>
    </row>
    <row r="53" spans="1:114" ht="13.5" customHeight="1" x14ac:dyDescent="0.2">
      <c r="A53" s="114" t="s">
        <v>25</v>
      </c>
      <c r="B53" s="115" t="s">
        <v>448</v>
      </c>
      <c r="C53" s="114" t="s">
        <v>449</v>
      </c>
      <c r="D53" s="116">
        <f>SUM(E53,+L53)</f>
        <v>365125</v>
      </c>
      <c r="E53" s="116">
        <f>SUM(F53:I53,K53)</f>
        <v>58523</v>
      </c>
      <c r="F53" s="116">
        <v>0</v>
      </c>
      <c r="G53" s="116">
        <v>0</v>
      </c>
      <c r="H53" s="116">
        <v>0</v>
      </c>
      <c r="I53" s="116">
        <v>40779</v>
      </c>
      <c r="J53" s="117" t="s">
        <v>472</v>
      </c>
      <c r="K53" s="116">
        <v>17744</v>
      </c>
      <c r="L53" s="116">
        <v>306602</v>
      </c>
      <c r="M53" s="116">
        <f>SUM(N53,+U53)</f>
        <v>29080</v>
      </c>
      <c r="N53" s="116">
        <f>SUM(O53:R53,T53)</f>
        <v>3679</v>
      </c>
      <c r="O53" s="116">
        <v>0</v>
      </c>
      <c r="P53" s="116">
        <v>0</v>
      </c>
      <c r="Q53" s="116">
        <v>0</v>
      </c>
      <c r="R53" s="116">
        <v>3679</v>
      </c>
      <c r="S53" s="117" t="s">
        <v>472</v>
      </c>
      <c r="T53" s="116">
        <v>0</v>
      </c>
      <c r="U53" s="116">
        <v>25401</v>
      </c>
      <c r="V53" s="116">
        <f>+SUM(D53,M53)</f>
        <v>394205</v>
      </c>
      <c r="W53" s="116">
        <f>+SUM(E53,N53)</f>
        <v>62202</v>
      </c>
      <c r="X53" s="116">
        <f>+SUM(F53,O53)</f>
        <v>0</v>
      </c>
      <c r="Y53" s="116">
        <f>+SUM(G53,P53)</f>
        <v>0</v>
      </c>
      <c r="Z53" s="116">
        <f>+SUM(H53,Q53)</f>
        <v>0</v>
      </c>
      <c r="AA53" s="116">
        <f>+SUM(I53,R53)</f>
        <v>44458</v>
      </c>
      <c r="AB53" s="117" t="str">
        <f>IF(+SUM(J53,S53)=0,"-",+SUM(J53,S53))</f>
        <v>-</v>
      </c>
      <c r="AC53" s="116">
        <f>+SUM(K53,T53)</f>
        <v>17744</v>
      </c>
      <c r="AD53" s="116">
        <f>+SUM(L53,U53)</f>
        <v>332003</v>
      </c>
      <c r="AE53" s="116">
        <f>SUM(AF53,+AK53)</f>
        <v>0</v>
      </c>
      <c r="AF53" s="116">
        <f>SUM(AG53:AJ53)</f>
        <v>0</v>
      </c>
      <c r="AG53" s="116">
        <v>0</v>
      </c>
      <c r="AH53" s="116">
        <v>0</v>
      </c>
      <c r="AI53" s="116">
        <v>0</v>
      </c>
      <c r="AJ53" s="116">
        <v>0</v>
      </c>
      <c r="AK53" s="116">
        <v>0</v>
      </c>
      <c r="AL53" s="116">
        <v>0</v>
      </c>
      <c r="AM53" s="116">
        <f>SUM(AN53,AS53,AW53,AX53,BD53)</f>
        <v>219958</v>
      </c>
      <c r="AN53" s="116">
        <f>SUM(AO53:AR53)</f>
        <v>11971</v>
      </c>
      <c r="AO53" s="116">
        <v>11971</v>
      </c>
      <c r="AP53" s="116">
        <v>0</v>
      </c>
      <c r="AQ53" s="116">
        <v>0</v>
      </c>
      <c r="AR53" s="116">
        <v>0</v>
      </c>
      <c r="AS53" s="116">
        <f>SUM(AT53:AV53)</f>
        <v>12137</v>
      </c>
      <c r="AT53" s="116">
        <v>12137</v>
      </c>
      <c r="AU53" s="116">
        <v>0</v>
      </c>
      <c r="AV53" s="116">
        <v>0</v>
      </c>
      <c r="AW53" s="116">
        <v>0</v>
      </c>
      <c r="AX53" s="116">
        <f>SUM(AY53:BB53)</f>
        <v>195850</v>
      </c>
      <c r="AY53" s="116">
        <v>168068</v>
      </c>
      <c r="AZ53" s="116">
        <v>27038</v>
      </c>
      <c r="BA53" s="116">
        <v>0</v>
      </c>
      <c r="BB53" s="116">
        <v>744</v>
      </c>
      <c r="BC53" s="116">
        <v>134000</v>
      </c>
      <c r="BD53" s="116">
        <v>0</v>
      </c>
      <c r="BE53" s="116">
        <v>11167</v>
      </c>
      <c r="BF53" s="116">
        <f>SUM(AE53,+AM53,+BE53)</f>
        <v>231125</v>
      </c>
      <c r="BG53" s="116">
        <f>SUM(BH53,+BM53)</f>
        <v>0</v>
      </c>
      <c r="BH53" s="116">
        <f>SUM(BI53:BL53)</f>
        <v>0</v>
      </c>
      <c r="BI53" s="116">
        <v>0</v>
      </c>
      <c r="BJ53" s="116">
        <v>0</v>
      </c>
      <c r="BK53" s="116">
        <v>0</v>
      </c>
      <c r="BL53" s="116">
        <v>0</v>
      </c>
      <c r="BM53" s="116">
        <v>0</v>
      </c>
      <c r="BN53" s="116">
        <v>0</v>
      </c>
      <c r="BO53" s="116">
        <f>SUM(BP53,BU53,BY53,BZ53,CF53)</f>
        <v>14412</v>
      </c>
      <c r="BP53" s="116">
        <f>SUM(BQ53:BT53)</f>
        <v>3990</v>
      </c>
      <c r="BQ53" s="116">
        <v>3990</v>
      </c>
      <c r="BR53" s="116">
        <v>0</v>
      </c>
      <c r="BS53" s="116">
        <v>0</v>
      </c>
      <c r="BT53" s="116">
        <v>0</v>
      </c>
      <c r="BU53" s="116">
        <f>SUM(BV53:BX53)</f>
        <v>164</v>
      </c>
      <c r="BV53" s="116">
        <v>164</v>
      </c>
      <c r="BW53" s="116">
        <v>0</v>
      </c>
      <c r="BX53" s="116">
        <v>0</v>
      </c>
      <c r="BY53" s="116">
        <v>0</v>
      </c>
      <c r="BZ53" s="116">
        <f>SUM(CA53:CD53)</f>
        <v>10258</v>
      </c>
      <c r="CA53" s="116">
        <v>10258</v>
      </c>
      <c r="CB53" s="116">
        <v>0</v>
      </c>
      <c r="CC53" s="116">
        <v>0</v>
      </c>
      <c r="CD53" s="116">
        <v>0</v>
      </c>
      <c r="CE53" s="116">
        <v>14668</v>
      </c>
      <c r="CF53" s="116">
        <v>0</v>
      </c>
      <c r="CG53" s="116">
        <v>0</v>
      </c>
      <c r="CH53" s="116">
        <f>SUM(BG53,+BO53,+CG53)</f>
        <v>14412</v>
      </c>
      <c r="CI53" s="116">
        <f>SUM(AE53,+BG53)</f>
        <v>0</v>
      </c>
      <c r="CJ53" s="116">
        <f>SUM(AF53,+BH53)</f>
        <v>0</v>
      </c>
      <c r="CK53" s="116">
        <f>SUM(AG53,+BI53)</f>
        <v>0</v>
      </c>
      <c r="CL53" s="116">
        <f>SUM(AH53,+BJ53)</f>
        <v>0</v>
      </c>
      <c r="CM53" s="116">
        <f>SUM(AI53,+BK53)</f>
        <v>0</v>
      </c>
      <c r="CN53" s="116">
        <f>SUM(AJ53,+BL53)</f>
        <v>0</v>
      </c>
      <c r="CO53" s="116">
        <f>SUM(AK53,+BM53)</f>
        <v>0</v>
      </c>
      <c r="CP53" s="116">
        <f>SUM(AL53,+BN53)</f>
        <v>0</v>
      </c>
      <c r="CQ53" s="116">
        <f>SUM(AM53,+BO53)</f>
        <v>234370</v>
      </c>
      <c r="CR53" s="116">
        <f>SUM(AN53,+BP53)</f>
        <v>15961</v>
      </c>
      <c r="CS53" s="116">
        <f>SUM(AO53,+BQ53)</f>
        <v>15961</v>
      </c>
      <c r="CT53" s="116">
        <f>SUM(AP53,+BR53)</f>
        <v>0</v>
      </c>
      <c r="CU53" s="116">
        <f>SUM(AQ53,+BS53)</f>
        <v>0</v>
      </c>
      <c r="CV53" s="116">
        <f>SUM(AR53,+BT53)</f>
        <v>0</v>
      </c>
      <c r="CW53" s="116">
        <f>SUM(AS53,+BU53)</f>
        <v>12301</v>
      </c>
      <c r="CX53" s="116">
        <f>SUM(AT53,+BV53)</f>
        <v>12301</v>
      </c>
      <c r="CY53" s="116">
        <f>SUM(AU53,+BW53)</f>
        <v>0</v>
      </c>
      <c r="CZ53" s="116">
        <f>SUM(AV53,+BX53)</f>
        <v>0</v>
      </c>
      <c r="DA53" s="116">
        <f>SUM(AW53,+BY53)</f>
        <v>0</v>
      </c>
      <c r="DB53" s="116">
        <f>SUM(AX53,+BZ53)</f>
        <v>206108</v>
      </c>
      <c r="DC53" s="116">
        <f>SUM(AY53,+CA53)</f>
        <v>178326</v>
      </c>
      <c r="DD53" s="116">
        <f>SUM(AZ53,+CB53)</f>
        <v>27038</v>
      </c>
      <c r="DE53" s="116">
        <f>SUM(BA53,+CC53)</f>
        <v>0</v>
      </c>
      <c r="DF53" s="116">
        <f>SUM(BB53,+CD53)</f>
        <v>744</v>
      </c>
      <c r="DG53" s="116">
        <f>SUM(BC53,+CE53)</f>
        <v>148668</v>
      </c>
      <c r="DH53" s="116">
        <f>SUM(BD53,+CF53)</f>
        <v>0</v>
      </c>
      <c r="DI53" s="116">
        <f>SUM(BE53,+CG53)</f>
        <v>11167</v>
      </c>
      <c r="DJ53" s="116">
        <f>SUM(BF53,+CH53)</f>
        <v>245537</v>
      </c>
    </row>
    <row r="54" spans="1:114" ht="13.5" customHeight="1" x14ac:dyDescent="0.2">
      <c r="A54" s="114" t="s">
        <v>25</v>
      </c>
      <c r="B54" s="115" t="s">
        <v>450</v>
      </c>
      <c r="C54" s="114" t="s">
        <v>451</v>
      </c>
      <c r="D54" s="116">
        <f>SUM(E54,+L54)</f>
        <v>517578</v>
      </c>
      <c r="E54" s="116">
        <f>SUM(F54:I54,K54)</f>
        <v>109010</v>
      </c>
      <c r="F54" s="116">
        <v>0</v>
      </c>
      <c r="G54" s="116">
        <v>0</v>
      </c>
      <c r="H54" s="116">
        <v>0</v>
      </c>
      <c r="I54" s="116">
        <v>80035</v>
      </c>
      <c r="J54" s="117" t="s">
        <v>472</v>
      </c>
      <c r="K54" s="116">
        <v>28975</v>
      </c>
      <c r="L54" s="116">
        <v>408568</v>
      </c>
      <c r="M54" s="116">
        <f>SUM(N54,+U54)</f>
        <v>46284</v>
      </c>
      <c r="N54" s="116">
        <f>SUM(O54:R54,T54)</f>
        <v>8677</v>
      </c>
      <c r="O54" s="116">
        <v>190</v>
      </c>
      <c r="P54" s="116">
        <v>144</v>
      </c>
      <c r="Q54" s="116">
        <v>0</v>
      </c>
      <c r="R54" s="116">
        <v>8343</v>
      </c>
      <c r="S54" s="117" t="s">
        <v>472</v>
      </c>
      <c r="T54" s="116">
        <v>0</v>
      </c>
      <c r="U54" s="116">
        <v>37607</v>
      </c>
      <c r="V54" s="116">
        <f>+SUM(D54,M54)</f>
        <v>563862</v>
      </c>
      <c r="W54" s="116">
        <f>+SUM(E54,N54)</f>
        <v>117687</v>
      </c>
      <c r="X54" s="116">
        <f>+SUM(F54,O54)</f>
        <v>190</v>
      </c>
      <c r="Y54" s="116">
        <f>+SUM(G54,P54)</f>
        <v>144</v>
      </c>
      <c r="Z54" s="116">
        <f>+SUM(H54,Q54)</f>
        <v>0</v>
      </c>
      <c r="AA54" s="116">
        <f>+SUM(I54,R54)</f>
        <v>88378</v>
      </c>
      <c r="AB54" s="117" t="str">
        <f>IF(+SUM(J54,S54)=0,"-",+SUM(J54,S54))</f>
        <v>-</v>
      </c>
      <c r="AC54" s="116">
        <f>+SUM(K54,T54)</f>
        <v>28975</v>
      </c>
      <c r="AD54" s="116">
        <f>+SUM(L54,U54)</f>
        <v>446175</v>
      </c>
      <c r="AE54" s="116">
        <f>SUM(AF54,+AK54)</f>
        <v>0</v>
      </c>
      <c r="AF54" s="116">
        <f>SUM(AG54:AJ54)</f>
        <v>0</v>
      </c>
      <c r="AG54" s="116">
        <v>0</v>
      </c>
      <c r="AH54" s="116">
        <v>0</v>
      </c>
      <c r="AI54" s="116">
        <v>0</v>
      </c>
      <c r="AJ54" s="116">
        <v>0</v>
      </c>
      <c r="AK54" s="116">
        <v>0</v>
      </c>
      <c r="AL54" s="116">
        <v>0</v>
      </c>
      <c r="AM54" s="116">
        <f>SUM(AN54,AS54,AW54,AX54,BD54)</f>
        <v>294856</v>
      </c>
      <c r="AN54" s="116">
        <f>SUM(AO54:AR54)</f>
        <v>12468</v>
      </c>
      <c r="AO54" s="116">
        <v>12468</v>
      </c>
      <c r="AP54" s="116">
        <v>0</v>
      </c>
      <c r="AQ54" s="116">
        <v>0</v>
      </c>
      <c r="AR54" s="116">
        <v>0</v>
      </c>
      <c r="AS54" s="116">
        <f>SUM(AT54:AV54)</f>
        <v>0</v>
      </c>
      <c r="AT54" s="116">
        <v>0</v>
      </c>
      <c r="AU54" s="116">
        <v>0</v>
      </c>
      <c r="AV54" s="116">
        <v>0</v>
      </c>
      <c r="AW54" s="116">
        <v>0</v>
      </c>
      <c r="AX54" s="116">
        <f>SUM(AY54:BB54)</f>
        <v>282388</v>
      </c>
      <c r="AY54" s="116">
        <v>218910</v>
      </c>
      <c r="AZ54" s="116">
        <v>42723</v>
      </c>
      <c r="BA54" s="116">
        <v>316</v>
      </c>
      <c r="BB54" s="116">
        <v>20439</v>
      </c>
      <c r="BC54" s="116">
        <v>216918</v>
      </c>
      <c r="BD54" s="116">
        <v>0</v>
      </c>
      <c r="BE54" s="116">
        <v>5804</v>
      </c>
      <c r="BF54" s="116">
        <f>SUM(AE54,+AM54,+BE54)</f>
        <v>300660</v>
      </c>
      <c r="BG54" s="116">
        <f>SUM(BH54,+BM54)</f>
        <v>0</v>
      </c>
      <c r="BH54" s="116">
        <f>SUM(BI54:BL54)</f>
        <v>0</v>
      </c>
      <c r="BI54" s="116">
        <v>0</v>
      </c>
      <c r="BJ54" s="116">
        <v>0</v>
      </c>
      <c r="BK54" s="116">
        <v>0</v>
      </c>
      <c r="BL54" s="116">
        <v>0</v>
      </c>
      <c r="BM54" s="116">
        <v>0</v>
      </c>
      <c r="BN54" s="116">
        <v>0</v>
      </c>
      <c r="BO54" s="116">
        <f>SUM(BP54,BU54,BY54,BZ54,CF54)</f>
        <v>20713</v>
      </c>
      <c r="BP54" s="116">
        <f>SUM(BQ54:BT54)</f>
        <v>3117</v>
      </c>
      <c r="BQ54" s="116">
        <v>3117</v>
      </c>
      <c r="BR54" s="116">
        <v>0</v>
      </c>
      <c r="BS54" s="116">
        <v>0</v>
      </c>
      <c r="BT54" s="116">
        <v>0</v>
      </c>
      <c r="BU54" s="116">
        <f>SUM(BV54:BX54)</f>
        <v>0</v>
      </c>
      <c r="BV54" s="116">
        <v>0</v>
      </c>
      <c r="BW54" s="116">
        <v>0</v>
      </c>
      <c r="BX54" s="116">
        <v>0</v>
      </c>
      <c r="BY54" s="116">
        <v>0</v>
      </c>
      <c r="BZ54" s="116">
        <f>SUM(CA54:CD54)</f>
        <v>17596</v>
      </c>
      <c r="CA54" s="116">
        <v>17528</v>
      </c>
      <c r="CB54" s="116">
        <v>0</v>
      </c>
      <c r="CC54" s="116">
        <v>0</v>
      </c>
      <c r="CD54" s="116">
        <v>68</v>
      </c>
      <c r="CE54" s="116">
        <v>24729</v>
      </c>
      <c r="CF54" s="116">
        <v>0</v>
      </c>
      <c r="CG54" s="116">
        <v>842</v>
      </c>
      <c r="CH54" s="116">
        <f>SUM(BG54,+BO54,+CG54)</f>
        <v>21555</v>
      </c>
      <c r="CI54" s="116">
        <f>SUM(AE54,+BG54)</f>
        <v>0</v>
      </c>
      <c r="CJ54" s="116">
        <f>SUM(AF54,+BH54)</f>
        <v>0</v>
      </c>
      <c r="CK54" s="116">
        <f>SUM(AG54,+BI54)</f>
        <v>0</v>
      </c>
      <c r="CL54" s="116">
        <f>SUM(AH54,+BJ54)</f>
        <v>0</v>
      </c>
      <c r="CM54" s="116">
        <f>SUM(AI54,+BK54)</f>
        <v>0</v>
      </c>
      <c r="CN54" s="116">
        <f>SUM(AJ54,+BL54)</f>
        <v>0</v>
      </c>
      <c r="CO54" s="116">
        <f>SUM(AK54,+BM54)</f>
        <v>0</v>
      </c>
      <c r="CP54" s="116">
        <f>SUM(AL54,+BN54)</f>
        <v>0</v>
      </c>
      <c r="CQ54" s="116">
        <f>SUM(AM54,+BO54)</f>
        <v>315569</v>
      </c>
      <c r="CR54" s="116">
        <f>SUM(AN54,+BP54)</f>
        <v>15585</v>
      </c>
      <c r="CS54" s="116">
        <f>SUM(AO54,+BQ54)</f>
        <v>15585</v>
      </c>
      <c r="CT54" s="116">
        <f>SUM(AP54,+BR54)</f>
        <v>0</v>
      </c>
      <c r="CU54" s="116">
        <f>SUM(AQ54,+BS54)</f>
        <v>0</v>
      </c>
      <c r="CV54" s="116">
        <f>SUM(AR54,+BT54)</f>
        <v>0</v>
      </c>
      <c r="CW54" s="116">
        <f>SUM(AS54,+BU54)</f>
        <v>0</v>
      </c>
      <c r="CX54" s="116">
        <f>SUM(AT54,+BV54)</f>
        <v>0</v>
      </c>
      <c r="CY54" s="116">
        <f>SUM(AU54,+BW54)</f>
        <v>0</v>
      </c>
      <c r="CZ54" s="116">
        <f>SUM(AV54,+BX54)</f>
        <v>0</v>
      </c>
      <c r="DA54" s="116">
        <f>SUM(AW54,+BY54)</f>
        <v>0</v>
      </c>
      <c r="DB54" s="116">
        <f>SUM(AX54,+BZ54)</f>
        <v>299984</v>
      </c>
      <c r="DC54" s="116">
        <f>SUM(AY54,+CA54)</f>
        <v>236438</v>
      </c>
      <c r="DD54" s="116">
        <f>SUM(AZ54,+CB54)</f>
        <v>42723</v>
      </c>
      <c r="DE54" s="116">
        <f>SUM(BA54,+CC54)</f>
        <v>316</v>
      </c>
      <c r="DF54" s="116">
        <f>SUM(BB54,+CD54)</f>
        <v>20507</v>
      </c>
      <c r="DG54" s="116">
        <f>SUM(BC54,+CE54)</f>
        <v>241647</v>
      </c>
      <c r="DH54" s="116">
        <f>SUM(BD54,+CF54)</f>
        <v>0</v>
      </c>
      <c r="DI54" s="116">
        <f>SUM(BE54,+CG54)</f>
        <v>6646</v>
      </c>
      <c r="DJ54" s="116">
        <f>SUM(BF54,+CH54)</f>
        <v>322215</v>
      </c>
    </row>
    <row r="55" spans="1:114" ht="13.5" customHeight="1" x14ac:dyDescent="0.2">
      <c r="A55" s="114" t="s">
        <v>25</v>
      </c>
      <c r="B55" s="115" t="s">
        <v>452</v>
      </c>
      <c r="C55" s="114" t="s">
        <v>453</v>
      </c>
      <c r="D55" s="116">
        <f>SUM(E55,+L55)</f>
        <v>408004</v>
      </c>
      <c r="E55" s="116">
        <f>SUM(F55:I55,K55)</f>
        <v>65016</v>
      </c>
      <c r="F55" s="116">
        <v>24150</v>
      </c>
      <c r="G55" s="116">
        <v>5790</v>
      </c>
      <c r="H55" s="116">
        <v>0</v>
      </c>
      <c r="I55" s="116">
        <v>31426</v>
      </c>
      <c r="J55" s="117" t="s">
        <v>472</v>
      </c>
      <c r="K55" s="116">
        <v>3650</v>
      </c>
      <c r="L55" s="116">
        <v>342988</v>
      </c>
      <c r="M55" s="116">
        <f>SUM(N55,+U55)</f>
        <v>146123</v>
      </c>
      <c r="N55" s="116">
        <f>SUM(O55:R55,T55)</f>
        <v>858</v>
      </c>
      <c r="O55" s="116">
        <v>0</v>
      </c>
      <c r="P55" s="116">
        <v>0</v>
      </c>
      <c r="Q55" s="116">
        <v>0</v>
      </c>
      <c r="R55" s="116">
        <v>858</v>
      </c>
      <c r="S55" s="117" t="s">
        <v>472</v>
      </c>
      <c r="T55" s="116">
        <v>0</v>
      </c>
      <c r="U55" s="116">
        <v>145265</v>
      </c>
      <c r="V55" s="116">
        <f>+SUM(D55,M55)</f>
        <v>554127</v>
      </c>
      <c r="W55" s="116">
        <f>+SUM(E55,N55)</f>
        <v>65874</v>
      </c>
      <c r="X55" s="116">
        <f>+SUM(F55,O55)</f>
        <v>24150</v>
      </c>
      <c r="Y55" s="116">
        <f>+SUM(G55,P55)</f>
        <v>5790</v>
      </c>
      <c r="Z55" s="116">
        <f>+SUM(H55,Q55)</f>
        <v>0</v>
      </c>
      <c r="AA55" s="116">
        <f>+SUM(I55,R55)</f>
        <v>32284</v>
      </c>
      <c r="AB55" s="117" t="str">
        <f>IF(+SUM(J55,S55)=0,"-",+SUM(J55,S55))</f>
        <v>-</v>
      </c>
      <c r="AC55" s="116">
        <f>+SUM(K55,T55)</f>
        <v>3650</v>
      </c>
      <c r="AD55" s="116">
        <f>+SUM(L55,U55)</f>
        <v>488253</v>
      </c>
      <c r="AE55" s="116">
        <f>SUM(AF55,+AK55)</f>
        <v>11336</v>
      </c>
      <c r="AF55" s="116">
        <f>SUM(AG55:AJ55)</f>
        <v>11336</v>
      </c>
      <c r="AG55" s="116">
        <v>2000</v>
      </c>
      <c r="AH55" s="116">
        <v>9336</v>
      </c>
      <c r="AI55" s="116">
        <v>0</v>
      </c>
      <c r="AJ55" s="116">
        <v>0</v>
      </c>
      <c r="AK55" s="116">
        <v>0</v>
      </c>
      <c r="AL55" s="116">
        <v>65730</v>
      </c>
      <c r="AM55" s="116">
        <f>SUM(AN55,AS55,AW55,AX55,BD55)</f>
        <v>100615</v>
      </c>
      <c r="AN55" s="116">
        <f>SUM(AO55:AR55)</f>
        <v>13182</v>
      </c>
      <c r="AO55" s="116">
        <v>13182</v>
      </c>
      <c r="AP55" s="116">
        <v>0</v>
      </c>
      <c r="AQ55" s="116">
        <v>0</v>
      </c>
      <c r="AR55" s="116">
        <v>0</v>
      </c>
      <c r="AS55" s="116">
        <f>SUM(AT55:AV55)</f>
        <v>29338</v>
      </c>
      <c r="AT55" s="116">
        <v>0</v>
      </c>
      <c r="AU55" s="116">
        <v>29338</v>
      </c>
      <c r="AV55" s="116">
        <v>0</v>
      </c>
      <c r="AW55" s="116">
        <v>0</v>
      </c>
      <c r="AX55" s="116">
        <f>SUM(AY55:BB55)</f>
        <v>58095</v>
      </c>
      <c r="AY55" s="116">
        <v>37514</v>
      </c>
      <c r="AZ55" s="116">
        <v>0</v>
      </c>
      <c r="BA55" s="116">
        <v>18405</v>
      </c>
      <c r="BB55" s="116">
        <v>2176</v>
      </c>
      <c r="BC55" s="116">
        <v>212134</v>
      </c>
      <c r="BD55" s="116">
        <v>0</v>
      </c>
      <c r="BE55" s="116">
        <v>18189</v>
      </c>
      <c r="BF55" s="116">
        <f>SUM(AE55,+AM55,+BE55)</f>
        <v>130140</v>
      </c>
      <c r="BG55" s="116">
        <f>SUM(BH55,+BM55)</f>
        <v>0</v>
      </c>
      <c r="BH55" s="116">
        <f>SUM(BI55:BL55)</f>
        <v>0</v>
      </c>
      <c r="BI55" s="116">
        <v>0</v>
      </c>
      <c r="BJ55" s="116">
        <v>0</v>
      </c>
      <c r="BK55" s="116">
        <v>0</v>
      </c>
      <c r="BL55" s="116">
        <v>0</v>
      </c>
      <c r="BM55" s="116">
        <v>0</v>
      </c>
      <c r="BN55" s="116">
        <v>0</v>
      </c>
      <c r="BO55" s="116">
        <f>SUM(BP55,BU55,BY55,BZ55,CF55)</f>
        <v>72065</v>
      </c>
      <c r="BP55" s="116">
        <f>SUM(BQ55:BT55)</f>
        <v>8788</v>
      </c>
      <c r="BQ55" s="116">
        <v>8788</v>
      </c>
      <c r="BR55" s="116">
        <v>0</v>
      </c>
      <c r="BS55" s="116">
        <v>0</v>
      </c>
      <c r="BT55" s="116">
        <v>0</v>
      </c>
      <c r="BU55" s="116">
        <f>SUM(BV55:BX55)</f>
        <v>10496</v>
      </c>
      <c r="BV55" s="116">
        <v>0</v>
      </c>
      <c r="BW55" s="116">
        <v>10496</v>
      </c>
      <c r="BX55" s="116">
        <v>0</v>
      </c>
      <c r="BY55" s="116">
        <v>0</v>
      </c>
      <c r="BZ55" s="116">
        <f>SUM(CA55:CD55)</f>
        <v>52781</v>
      </c>
      <c r="CA55" s="116">
        <v>52679</v>
      </c>
      <c r="CB55" s="116">
        <v>102</v>
      </c>
      <c r="CC55" s="116">
        <v>0</v>
      </c>
      <c r="CD55" s="116">
        <v>0</v>
      </c>
      <c r="CE55" s="116">
        <v>73819</v>
      </c>
      <c r="CF55" s="116">
        <v>0</v>
      </c>
      <c r="CG55" s="116">
        <v>239</v>
      </c>
      <c r="CH55" s="116">
        <f>SUM(BG55,+BO55,+CG55)</f>
        <v>72304</v>
      </c>
      <c r="CI55" s="116">
        <f>SUM(AE55,+BG55)</f>
        <v>11336</v>
      </c>
      <c r="CJ55" s="116">
        <f>SUM(AF55,+BH55)</f>
        <v>11336</v>
      </c>
      <c r="CK55" s="116">
        <f>SUM(AG55,+BI55)</f>
        <v>2000</v>
      </c>
      <c r="CL55" s="116">
        <f>SUM(AH55,+BJ55)</f>
        <v>9336</v>
      </c>
      <c r="CM55" s="116">
        <f>SUM(AI55,+BK55)</f>
        <v>0</v>
      </c>
      <c r="CN55" s="116">
        <f>SUM(AJ55,+BL55)</f>
        <v>0</v>
      </c>
      <c r="CO55" s="116">
        <f>SUM(AK55,+BM55)</f>
        <v>0</v>
      </c>
      <c r="CP55" s="116">
        <f>SUM(AL55,+BN55)</f>
        <v>65730</v>
      </c>
      <c r="CQ55" s="116">
        <f>SUM(AM55,+BO55)</f>
        <v>172680</v>
      </c>
      <c r="CR55" s="116">
        <f>SUM(AN55,+BP55)</f>
        <v>21970</v>
      </c>
      <c r="CS55" s="116">
        <f>SUM(AO55,+BQ55)</f>
        <v>21970</v>
      </c>
      <c r="CT55" s="116">
        <f>SUM(AP55,+BR55)</f>
        <v>0</v>
      </c>
      <c r="CU55" s="116">
        <f>SUM(AQ55,+BS55)</f>
        <v>0</v>
      </c>
      <c r="CV55" s="116">
        <f>SUM(AR55,+BT55)</f>
        <v>0</v>
      </c>
      <c r="CW55" s="116">
        <f>SUM(AS55,+BU55)</f>
        <v>39834</v>
      </c>
      <c r="CX55" s="116">
        <f>SUM(AT55,+BV55)</f>
        <v>0</v>
      </c>
      <c r="CY55" s="116">
        <f>SUM(AU55,+BW55)</f>
        <v>39834</v>
      </c>
      <c r="CZ55" s="116">
        <f>SUM(AV55,+BX55)</f>
        <v>0</v>
      </c>
      <c r="DA55" s="116">
        <f>SUM(AW55,+BY55)</f>
        <v>0</v>
      </c>
      <c r="DB55" s="116">
        <f>SUM(AX55,+BZ55)</f>
        <v>110876</v>
      </c>
      <c r="DC55" s="116">
        <f>SUM(AY55,+CA55)</f>
        <v>90193</v>
      </c>
      <c r="DD55" s="116">
        <f>SUM(AZ55,+CB55)</f>
        <v>102</v>
      </c>
      <c r="DE55" s="116">
        <f>SUM(BA55,+CC55)</f>
        <v>18405</v>
      </c>
      <c r="DF55" s="116">
        <f>SUM(BB55,+CD55)</f>
        <v>2176</v>
      </c>
      <c r="DG55" s="116">
        <f>SUM(BC55,+CE55)</f>
        <v>285953</v>
      </c>
      <c r="DH55" s="116">
        <f>SUM(BD55,+CF55)</f>
        <v>0</v>
      </c>
      <c r="DI55" s="116">
        <f>SUM(BE55,+CG55)</f>
        <v>18428</v>
      </c>
      <c r="DJ55" s="116">
        <f>SUM(BF55,+CH55)</f>
        <v>202444</v>
      </c>
    </row>
    <row r="56" spans="1:114" ht="13.5" customHeight="1" x14ac:dyDescent="0.2">
      <c r="A56" s="114" t="s">
        <v>25</v>
      </c>
      <c r="B56" s="115" t="s">
        <v>456</v>
      </c>
      <c r="C56" s="114" t="s">
        <v>457</v>
      </c>
      <c r="D56" s="116">
        <f>SUM(E56,+L56)</f>
        <v>275911</v>
      </c>
      <c r="E56" s="116">
        <f>SUM(F56:I56,K56)</f>
        <v>0</v>
      </c>
      <c r="F56" s="116">
        <v>0</v>
      </c>
      <c r="G56" s="116">
        <v>0</v>
      </c>
      <c r="H56" s="116">
        <v>0</v>
      </c>
      <c r="I56" s="116">
        <v>0</v>
      </c>
      <c r="J56" s="117" t="s">
        <v>472</v>
      </c>
      <c r="K56" s="116">
        <v>0</v>
      </c>
      <c r="L56" s="116">
        <v>275911</v>
      </c>
      <c r="M56" s="116">
        <f>SUM(N56,+U56)</f>
        <v>83453</v>
      </c>
      <c r="N56" s="116">
        <f>SUM(O56:R56,T56)</f>
        <v>0</v>
      </c>
      <c r="O56" s="116">
        <v>0</v>
      </c>
      <c r="P56" s="116">
        <v>0</v>
      </c>
      <c r="Q56" s="116">
        <v>0</v>
      </c>
      <c r="R56" s="116">
        <v>0</v>
      </c>
      <c r="S56" s="117" t="s">
        <v>472</v>
      </c>
      <c r="T56" s="116">
        <v>0</v>
      </c>
      <c r="U56" s="116">
        <v>83453</v>
      </c>
      <c r="V56" s="116">
        <f>+SUM(D56,M56)</f>
        <v>359364</v>
      </c>
      <c r="W56" s="116">
        <f>+SUM(E56,N56)</f>
        <v>0</v>
      </c>
      <c r="X56" s="116">
        <f>+SUM(F56,O56)</f>
        <v>0</v>
      </c>
      <c r="Y56" s="116">
        <f>+SUM(G56,P56)</f>
        <v>0</v>
      </c>
      <c r="Z56" s="116">
        <f>+SUM(H56,Q56)</f>
        <v>0</v>
      </c>
      <c r="AA56" s="116">
        <f>+SUM(I56,R56)</f>
        <v>0</v>
      </c>
      <c r="AB56" s="117" t="str">
        <f>IF(+SUM(J56,S56)=0,"-",+SUM(J56,S56))</f>
        <v>-</v>
      </c>
      <c r="AC56" s="116">
        <f>+SUM(K56,T56)</f>
        <v>0</v>
      </c>
      <c r="AD56" s="116">
        <f>+SUM(L56,U56)</f>
        <v>359364</v>
      </c>
      <c r="AE56" s="116">
        <f>SUM(AF56,+AK56)</f>
        <v>0</v>
      </c>
      <c r="AF56" s="116">
        <f>SUM(AG56:AJ56)</f>
        <v>0</v>
      </c>
      <c r="AG56" s="116">
        <v>0</v>
      </c>
      <c r="AH56" s="116">
        <v>0</v>
      </c>
      <c r="AI56" s="116">
        <v>0</v>
      </c>
      <c r="AJ56" s="116">
        <v>0</v>
      </c>
      <c r="AK56" s="116">
        <v>0</v>
      </c>
      <c r="AL56" s="116">
        <v>57409</v>
      </c>
      <c r="AM56" s="116">
        <f>SUM(AN56,AS56,AW56,AX56,BD56)</f>
        <v>21670</v>
      </c>
      <c r="AN56" s="116">
        <f>SUM(AO56:AR56)</f>
        <v>21670</v>
      </c>
      <c r="AO56" s="116">
        <v>21670</v>
      </c>
      <c r="AP56" s="116">
        <v>0</v>
      </c>
      <c r="AQ56" s="116">
        <v>0</v>
      </c>
      <c r="AR56" s="116">
        <v>0</v>
      </c>
      <c r="AS56" s="116">
        <f>SUM(AT56:AV56)</f>
        <v>0</v>
      </c>
      <c r="AT56" s="116">
        <v>0</v>
      </c>
      <c r="AU56" s="116">
        <v>0</v>
      </c>
      <c r="AV56" s="116">
        <v>0</v>
      </c>
      <c r="AW56" s="116">
        <v>0</v>
      </c>
      <c r="AX56" s="116">
        <f>SUM(AY56:BB56)</f>
        <v>0</v>
      </c>
      <c r="AY56" s="116">
        <v>0</v>
      </c>
      <c r="AZ56" s="116">
        <v>0</v>
      </c>
      <c r="BA56" s="116">
        <v>0</v>
      </c>
      <c r="BB56" s="116">
        <v>0</v>
      </c>
      <c r="BC56" s="116">
        <v>196832</v>
      </c>
      <c r="BD56" s="116">
        <v>0</v>
      </c>
      <c r="BE56" s="116">
        <v>0</v>
      </c>
      <c r="BF56" s="116">
        <f>SUM(AE56,+AM56,+BE56)</f>
        <v>21670</v>
      </c>
      <c r="BG56" s="116">
        <f>SUM(BH56,+BM56)</f>
        <v>0</v>
      </c>
      <c r="BH56" s="116">
        <f>SUM(BI56:BL56)</f>
        <v>0</v>
      </c>
      <c r="BI56" s="116">
        <v>0</v>
      </c>
      <c r="BJ56" s="116">
        <v>0</v>
      </c>
      <c r="BK56" s="116">
        <v>0</v>
      </c>
      <c r="BL56" s="116">
        <v>0</v>
      </c>
      <c r="BM56" s="116">
        <v>0</v>
      </c>
      <c r="BN56" s="116">
        <v>0</v>
      </c>
      <c r="BO56" s="116">
        <f>SUM(BP56,BU56,BY56,BZ56,CF56)</f>
        <v>7223</v>
      </c>
      <c r="BP56" s="116">
        <f>SUM(BQ56:BT56)</f>
        <v>7223</v>
      </c>
      <c r="BQ56" s="116">
        <v>7223</v>
      </c>
      <c r="BR56" s="116">
        <v>0</v>
      </c>
      <c r="BS56" s="116">
        <v>0</v>
      </c>
      <c r="BT56" s="116">
        <v>0</v>
      </c>
      <c r="BU56" s="116">
        <f>SUM(BV56:BX56)</f>
        <v>0</v>
      </c>
      <c r="BV56" s="116">
        <v>0</v>
      </c>
      <c r="BW56" s="116">
        <v>0</v>
      </c>
      <c r="BX56" s="116">
        <v>0</v>
      </c>
      <c r="BY56" s="116">
        <v>0</v>
      </c>
      <c r="BZ56" s="116">
        <f>SUM(CA56:CD56)</f>
        <v>0</v>
      </c>
      <c r="CA56" s="116">
        <v>0</v>
      </c>
      <c r="CB56" s="116">
        <v>0</v>
      </c>
      <c r="CC56" s="116">
        <v>0</v>
      </c>
      <c r="CD56" s="116">
        <v>0</v>
      </c>
      <c r="CE56" s="116">
        <v>76230</v>
      </c>
      <c r="CF56" s="116">
        <v>0</v>
      </c>
      <c r="CG56" s="116">
        <v>0</v>
      </c>
      <c r="CH56" s="116">
        <f>SUM(BG56,+BO56,+CG56)</f>
        <v>7223</v>
      </c>
      <c r="CI56" s="116">
        <f>SUM(AE56,+BG56)</f>
        <v>0</v>
      </c>
      <c r="CJ56" s="116">
        <f>SUM(AF56,+BH56)</f>
        <v>0</v>
      </c>
      <c r="CK56" s="116">
        <f>SUM(AG56,+BI56)</f>
        <v>0</v>
      </c>
      <c r="CL56" s="116">
        <f>SUM(AH56,+BJ56)</f>
        <v>0</v>
      </c>
      <c r="CM56" s="116">
        <f>SUM(AI56,+BK56)</f>
        <v>0</v>
      </c>
      <c r="CN56" s="116">
        <f>SUM(AJ56,+BL56)</f>
        <v>0</v>
      </c>
      <c r="CO56" s="116">
        <f>SUM(AK56,+BM56)</f>
        <v>0</v>
      </c>
      <c r="CP56" s="116">
        <f>SUM(AL56,+BN56)</f>
        <v>57409</v>
      </c>
      <c r="CQ56" s="116">
        <f>SUM(AM56,+BO56)</f>
        <v>28893</v>
      </c>
      <c r="CR56" s="116">
        <f>SUM(AN56,+BP56)</f>
        <v>28893</v>
      </c>
      <c r="CS56" s="116">
        <f>SUM(AO56,+BQ56)</f>
        <v>28893</v>
      </c>
      <c r="CT56" s="116">
        <f>SUM(AP56,+BR56)</f>
        <v>0</v>
      </c>
      <c r="CU56" s="116">
        <f>SUM(AQ56,+BS56)</f>
        <v>0</v>
      </c>
      <c r="CV56" s="116">
        <f>SUM(AR56,+BT56)</f>
        <v>0</v>
      </c>
      <c r="CW56" s="116">
        <f>SUM(AS56,+BU56)</f>
        <v>0</v>
      </c>
      <c r="CX56" s="116">
        <f>SUM(AT56,+BV56)</f>
        <v>0</v>
      </c>
      <c r="CY56" s="116">
        <f>SUM(AU56,+BW56)</f>
        <v>0</v>
      </c>
      <c r="CZ56" s="116">
        <f>SUM(AV56,+BX56)</f>
        <v>0</v>
      </c>
      <c r="DA56" s="116">
        <f>SUM(AW56,+BY56)</f>
        <v>0</v>
      </c>
      <c r="DB56" s="116">
        <f>SUM(AX56,+BZ56)</f>
        <v>0</v>
      </c>
      <c r="DC56" s="116">
        <f>SUM(AY56,+CA56)</f>
        <v>0</v>
      </c>
      <c r="DD56" s="116">
        <f>SUM(AZ56,+CB56)</f>
        <v>0</v>
      </c>
      <c r="DE56" s="116">
        <f>SUM(BA56,+CC56)</f>
        <v>0</v>
      </c>
      <c r="DF56" s="116">
        <f>SUM(BB56,+CD56)</f>
        <v>0</v>
      </c>
      <c r="DG56" s="116">
        <f>SUM(BC56,+CE56)</f>
        <v>273062</v>
      </c>
      <c r="DH56" s="116">
        <f>SUM(BD56,+CF56)</f>
        <v>0</v>
      </c>
      <c r="DI56" s="116">
        <f>SUM(BE56,+CG56)</f>
        <v>0</v>
      </c>
      <c r="DJ56" s="116">
        <f>SUM(BF56,+CH56)</f>
        <v>28893</v>
      </c>
    </row>
    <row r="57" spans="1:114" ht="13.5" customHeight="1" x14ac:dyDescent="0.2">
      <c r="A57" s="114" t="s">
        <v>25</v>
      </c>
      <c r="B57" s="115" t="s">
        <v>458</v>
      </c>
      <c r="C57" s="114" t="s">
        <v>459</v>
      </c>
      <c r="D57" s="116">
        <f>SUM(E57,+L57)</f>
        <v>550611</v>
      </c>
      <c r="E57" s="116">
        <f>SUM(F57:I57,K57)</f>
        <v>122230</v>
      </c>
      <c r="F57" s="116">
        <v>36226</v>
      </c>
      <c r="G57" s="116">
        <v>0</v>
      </c>
      <c r="H57" s="116">
        <v>0</v>
      </c>
      <c r="I57" s="116">
        <v>62880</v>
      </c>
      <c r="J57" s="117" t="s">
        <v>472</v>
      </c>
      <c r="K57" s="116">
        <v>23124</v>
      </c>
      <c r="L57" s="116">
        <v>428381</v>
      </c>
      <c r="M57" s="116">
        <f>SUM(N57,+U57)</f>
        <v>77768</v>
      </c>
      <c r="N57" s="116">
        <f>SUM(O57:R57,T57)</f>
        <v>8752</v>
      </c>
      <c r="O57" s="116">
        <v>0</v>
      </c>
      <c r="P57" s="116">
        <v>0</v>
      </c>
      <c r="Q57" s="116">
        <v>0</v>
      </c>
      <c r="R57" s="116">
        <v>8752</v>
      </c>
      <c r="S57" s="117" t="s">
        <v>472</v>
      </c>
      <c r="T57" s="116">
        <v>0</v>
      </c>
      <c r="U57" s="116">
        <v>69016</v>
      </c>
      <c r="V57" s="116">
        <f>+SUM(D57,M57)</f>
        <v>628379</v>
      </c>
      <c r="W57" s="116">
        <f>+SUM(E57,N57)</f>
        <v>130982</v>
      </c>
      <c r="X57" s="116">
        <f>+SUM(F57,O57)</f>
        <v>36226</v>
      </c>
      <c r="Y57" s="116">
        <f>+SUM(G57,P57)</f>
        <v>0</v>
      </c>
      <c r="Z57" s="116">
        <f>+SUM(H57,Q57)</f>
        <v>0</v>
      </c>
      <c r="AA57" s="116">
        <f>+SUM(I57,R57)</f>
        <v>71632</v>
      </c>
      <c r="AB57" s="117" t="str">
        <f>IF(+SUM(J57,S57)=0,"-",+SUM(J57,S57))</f>
        <v>-</v>
      </c>
      <c r="AC57" s="116">
        <f>+SUM(K57,T57)</f>
        <v>23124</v>
      </c>
      <c r="AD57" s="116">
        <f>+SUM(L57,U57)</f>
        <v>497397</v>
      </c>
      <c r="AE57" s="116">
        <f>SUM(AF57,+AK57)</f>
        <v>71031</v>
      </c>
      <c r="AF57" s="116">
        <f>SUM(AG57:AJ57)</f>
        <v>71031</v>
      </c>
      <c r="AG57" s="116">
        <v>1711</v>
      </c>
      <c r="AH57" s="116">
        <v>0</v>
      </c>
      <c r="AI57" s="116">
        <v>69320</v>
      </c>
      <c r="AJ57" s="116">
        <v>0</v>
      </c>
      <c r="AK57" s="116">
        <v>0</v>
      </c>
      <c r="AL57" s="116">
        <v>38055</v>
      </c>
      <c r="AM57" s="116">
        <f>SUM(AN57,AS57,AW57,AX57,BD57)</f>
        <v>339790</v>
      </c>
      <c r="AN57" s="116">
        <f>SUM(AO57:AR57)</f>
        <v>17726</v>
      </c>
      <c r="AO57" s="116">
        <v>17726</v>
      </c>
      <c r="AP57" s="116">
        <v>0</v>
      </c>
      <c r="AQ57" s="116">
        <v>0</v>
      </c>
      <c r="AR57" s="116">
        <v>0</v>
      </c>
      <c r="AS57" s="116">
        <f>SUM(AT57:AV57)</f>
        <v>1097</v>
      </c>
      <c r="AT57" s="116">
        <v>0</v>
      </c>
      <c r="AU57" s="116">
        <v>43</v>
      </c>
      <c r="AV57" s="116">
        <v>1054</v>
      </c>
      <c r="AW57" s="116">
        <v>0</v>
      </c>
      <c r="AX57" s="116">
        <f>SUM(AY57:BB57)</f>
        <v>320967</v>
      </c>
      <c r="AY57" s="116">
        <v>178954</v>
      </c>
      <c r="AZ57" s="116">
        <v>116749</v>
      </c>
      <c r="BA57" s="116">
        <v>16052</v>
      </c>
      <c r="BB57" s="116">
        <v>9212</v>
      </c>
      <c r="BC57" s="116">
        <v>64064</v>
      </c>
      <c r="BD57" s="116">
        <v>0</v>
      </c>
      <c r="BE57" s="116">
        <v>37671</v>
      </c>
      <c r="BF57" s="116">
        <f>SUM(AE57,+AM57,+BE57)</f>
        <v>448492</v>
      </c>
      <c r="BG57" s="116">
        <f>SUM(BH57,+BM57)</f>
        <v>0</v>
      </c>
      <c r="BH57" s="116">
        <f>SUM(BI57:BL57)</f>
        <v>0</v>
      </c>
      <c r="BI57" s="116">
        <v>0</v>
      </c>
      <c r="BJ57" s="116">
        <v>0</v>
      </c>
      <c r="BK57" s="116">
        <v>0</v>
      </c>
      <c r="BL57" s="116">
        <v>0</v>
      </c>
      <c r="BM57" s="116">
        <v>0</v>
      </c>
      <c r="BN57" s="116">
        <v>0</v>
      </c>
      <c r="BO57" s="116">
        <f>SUM(BP57,BU57,BY57,BZ57,CF57)</f>
        <v>28084</v>
      </c>
      <c r="BP57" s="116">
        <f>SUM(BQ57:BT57)</f>
        <v>6304</v>
      </c>
      <c r="BQ57" s="116">
        <v>6304</v>
      </c>
      <c r="BR57" s="116">
        <v>0</v>
      </c>
      <c r="BS57" s="116">
        <v>0</v>
      </c>
      <c r="BT57" s="116">
        <v>0</v>
      </c>
      <c r="BU57" s="116">
        <f>SUM(BV57:BX57)</f>
        <v>0</v>
      </c>
      <c r="BV57" s="116">
        <v>0</v>
      </c>
      <c r="BW57" s="116">
        <v>0</v>
      </c>
      <c r="BX57" s="116">
        <v>0</v>
      </c>
      <c r="BY57" s="116">
        <v>0</v>
      </c>
      <c r="BZ57" s="116">
        <f>SUM(CA57:CD57)</f>
        <v>21780</v>
      </c>
      <c r="CA57" s="116">
        <v>21780</v>
      </c>
      <c r="CB57" s="116">
        <v>0</v>
      </c>
      <c r="CC57" s="116">
        <v>0</v>
      </c>
      <c r="CD57" s="116">
        <v>0</v>
      </c>
      <c r="CE57" s="116">
        <v>49684</v>
      </c>
      <c r="CF57" s="116">
        <v>0</v>
      </c>
      <c r="CG57" s="116">
        <v>0</v>
      </c>
      <c r="CH57" s="116">
        <f>SUM(BG57,+BO57,+CG57)</f>
        <v>28084</v>
      </c>
      <c r="CI57" s="116">
        <f>SUM(AE57,+BG57)</f>
        <v>71031</v>
      </c>
      <c r="CJ57" s="116">
        <f>SUM(AF57,+BH57)</f>
        <v>71031</v>
      </c>
      <c r="CK57" s="116">
        <f>SUM(AG57,+BI57)</f>
        <v>1711</v>
      </c>
      <c r="CL57" s="116">
        <f>SUM(AH57,+BJ57)</f>
        <v>0</v>
      </c>
      <c r="CM57" s="116">
        <f>SUM(AI57,+BK57)</f>
        <v>69320</v>
      </c>
      <c r="CN57" s="116">
        <f>SUM(AJ57,+BL57)</f>
        <v>0</v>
      </c>
      <c r="CO57" s="116">
        <f>SUM(AK57,+BM57)</f>
        <v>0</v>
      </c>
      <c r="CP57" s="116">
        <f>SUM(AL57,+BN57)</f>
        <v>38055</v>
      </c>
      <c r="CQ57" s="116">
        <f>SUM(AM57,+BO57)</f>
        <v>367874</v>
      </c>
      <c r="CR57" s="116">
        <f>SUM(AN57,+BP57)</f>
        <v>24030</v>
      </c>
      <c r="CS57" s="116">
        <f>SUM(AO57,+BQ57)</f>
        <v>24030</v>
      </c>
      <c r="CT57" s="116">
        <f>SUM(AP57,+BR57)</f>
        <v>0</v>
      </c>
      <c r="CU57" s="116">
        <f>SUM(AQ57,+BS57)</f>
        <v>0</v>
      </c>
      <c r="CV57" s="116">
        <f>SUM(AR57,+BT57)</f>
        <v>0</v>
      </c>
      <c r="CW57" s="116">
        <f>SUM(AS57,+BU57)</f>
        <v>1097</v>
      </c>
      <c r="CX57" s="116">
        <f>SUM(AT57,+BV57)</f>
        <v>0</v>
      </c>
      <c r="CY57" s="116">
        <f>SUM(AU57,+BW57)</f>
        <v>43</v>
      </c>
      <c r="CZ57" s="116">
        <f>SUM(AV57,+BX57)</f>
        <v>1054</v>
      </c>
      <c r="DA57" s="116">
        <f>SUM(AW57,+BY57)</f>
        <v>0</v>
      </c>
      <c r="DB57" s="116">
        <f>SUM(AX57,+BZ57)</f>
        <v>342747</v>
      </c>
      <c r="DC57" s="116">
        <f>SUM(AY57,+CA57)</f>
        <v>200734</v>
      </c>
      <c r="DD57" s="116">
        <f>SUM(AZ57,+CB57)</f>
        <v>116749</v>
      </c>
      <c r="DE57" s="116">
        <f>SUM(BA57,+CC57)</f>
        <v>16052</v>
      </c>
      <c r="DF57" s="116">
        <f>SUM(BB57,+CD57)</f>
        <v>9212</v>
      </c>
      <c r="DG57" s="116">
        <f>SUM(BC57,+CE57)</f>
        <v>113748</v>
      </c>
      <c r="DH57" s="116">
        <f>SUM(BD57,+CF57)</f>
        <v>0</v>
      </c>
      <c r="DI57" s="116">
        <f>SUM(BE57,+CG57)</f>
        <v>37671</v>
      </c>
      <c r="DJ57" s="116">
        <f>SUM(BF57,+CH57)</f>
        <v>476576</v>
      </c>
    </row>
    <row r="58" spans="1:114" ht="13.5" customHeight="1" x14ac:dyDescent="0.2">
      <c r="A58" s="114" t="s">
        <v>25</v>
      </c>
      <c r="B58" s="115" t="s">
        <v>460</v>
      </c>
      <c r="C58" s="114" t="s">
        <v>461</v>
      </c>
      <c r="D58" s="116">
        <f>SUM(E58,+L58)</f>
        <v>539964</v>
      </c>
      <c r="E58" s="116">
        <f>SUM(F58:I58,K58)</f>
        <v>78837</v>
      </c>
      <c r="F58" s="116">
        <v>0</v>
      </c>
      <c r="G58" s="116">
        <v>0</v>
      </c>
      <c r="H58" s="116">
        <v>0</v>
      </c>
      <c r="I58" s="116">
        <v>55882</v>
      </c>
      <c r="J58" s="117" t="s">
        <v>472</v>
      </c>
      <c r="K58" s="116">
        <v>22955</v>
      </c>
      <c r="L58" s="116">
        <v>461127</v>
      </c>
      <c r="M58" s="116">
        <f>SUM(N58,+U58)</f>
        <v>41723</v>
      </c>
      <c r="N58" s="116">
        <f>SUM(O58:R58,T58)</f>
        <v>0</v>
      </c>
      <c r="O58" s="116">
        <v>0</v>
      </c>
      <c r="P58" s="116">
        <v>0</v>
      </c>
      <c r="Q58" s="116">
        <v>0</v>
      </c>
      <c r="R58" s="116">
        <v>0</v>
      </c>
      <c r="S58" s="117" t="s">
        <v>472</v>
      </c>
      <c r="T58" s="116">
        <v>0</v>
      </c>
      <c r="U58" s="116">
        <v>41723</v>
      </c>
      <c r="V58" s="116">
        <f>+SUM(D58,M58)</f>
        <v>581687</v>
      </c>
      <c r="W58" s="116">
        <f>+SUM(E58,N58)</f>
        <v>78837</v>
      </c>
      <c r="X58" s="116">
        <f>+SUM(F58,O58)</f>
        <v>0</v>
      </c>
      <c r="Y58" s="116">
        <f>+SUM(G58,P58)</f>
        <v>0</v>
      </c>
      <c r="Z58" s="116">
        <f>+SUM(H58,Q58)</f>
        <v>0</v>
      </c>
      <c r="AA58" s="116">
        <f>+SUM(I58,R58)</f>
        <v>55882</v>
      </c>
      <c r="AB58" s="117" t="str">
        <f>IF(+SUM(J58,S58)=0,"-",+SUM(J58,S58))</f>
        <v>-</v>
      </c>
      <c r="AC58" s="116">
        <f>+SUM(K58,T58)</f>
        <v>22955</v>
      </c>
      <c r="AD58" s="116">
        <f>+SUM(L58,U58)</f>
        <v>502850</v>
      </c>
      <c r="AE58" s="116">
        <f>SUM(AF58,+AK58)</f>
        <v>4519</v>
      </c>
      <c r="AF58" s="116">
        <f>SUM(AG58:AJ58)</f>
        <v>4519</v>
      </c>
      <c r="AG58" s="116">
        <v>0</v>
      </c>
      <c r="AH58" s="116">
        <v>0</v>
      </c>
      <c r="AI58" s="116">
        <v>4519</v>
      </c>
      <c r="AJ58" s="116">
        <v>0</v>
      </c>
      <c r="AK58" s="116">
        <v>0</v>
      </c>
      <c r="AL58" s="116">
        <v>0</v>
      </c>
      <c r="AM58" s="116">
        <f>SUM(AN58,AS58,AW58,AX58,BD58)</f>
        <v>394462</v>
      </c>
      <c r="AN58" s="116">
        <f>SUM(AO58:AR58)</f>
        <v>20651</v>
      </c>
      <c r="AO58" s="116">
        <v>20651</v>
      </c>
      <c r="AP58" s="116">
        <v>0</v>
      </c>
      <c r="AQ58" s="116">
        <v>0</v>
      </c>
      <c r="AR58" s="116">
        <v>0</v>
      </c>
      <c r="AS58" s="116">
        <f>SUM(AT58:AV58)</f>
        <v>11584</v>
      </c>
      <c r="AT58" s="116">
        <v>9863</v>
      </c>
      <c r="AU58" s="116">
        <v>49</v>
      </c>
      <c r="AV58" s="116">
        <v>1672</v>
      </c>
      <c r="AW58" s="116">
        <v>0</v>
      </c>
      <c r="AX58" s="116">
        <f>SUM(AY58:BB58)</f>
        <v>361765</v>
      </c>
      <c r="AY58" s="116">
        <v>146725</v>
      </c>
      <c r="AZ58" s="116">
        <v>164217</v>
      </c>
      <c r="BA58" s="116">
        <v>32770</v>
      </c>
      <c r="BB58" s="116">
        <v>18053</v>
      </c>
      <c r="BC58" s="116">
        <v>0</v>
      </c>
      <c r="BD58" s="116">
        <v>462</v>
      </c>
      <c r="BE58" s="116">
        <v>140983</v>
      </c>
      <c r="BF58" s="116">
        <f>SUM(AE58,+AM58,+BE58)</f>
        <v>539964</v>
      </c>
      <c r="BG58" s="116">
        <f>SUM(BH58,+BM58)</f>
        <v>0</v>
      </c>
      <c r="BH58" s="116">
        <f>SUM(BI58:BL58)</f>
        <v>0</v>
      </c>
      <c r="BI58" s="116">
        <v>0</v>
      </c>
      <c r="BJ58" s="116">
        <v>0</v>
      </c>
      <c r="BK58" s="116">
        <v>0</v>
      </c>
      <c r="BL58" s="116">
        <v>0</v>
      </c>
      <c r="BM58" s="116">
        <v>0</v>
      </c>
      <c r="BN58" s="116">
        <v>0</v>
      </c>
      <c r="BO58" s="116">
        <f>SUM(BP58,BU58,BY58,BZ58,CF58)</f>
        <v>0</v>
      </c>
      <c r="BP58" s="116">
        <f>SUM(BQ58:BT58)</f>
        <v>0</v>
      </c>
      <c r="BQ58" s="116">
        <v>0</v>
      </c>
      <c r="BR58" s="116">
        <v>0</v>
      </c>
      <c r="BS58" s="116">
        <v>0</v>
      </c>
      <c r="BT58" s="116">
        <v>0</v>
      </c>
      <c r="BU58" s="116">
        <f>SUM(BV58:BX58)</f>
        <v>0</v>
      </c>
      <c r="BV58" s="116">
        <v>0</v>
      </c>
      <c r="BW58" s="116">
        <v>0</v>
      </c>
      <c r="BX58" s="116">
        <v>0</v>
      </c>
      <c r="BY58" s="116">
        <v>0</v>
      </c>
      <c r="BZ58" s="116">
        <f>SUM(CA58:CD58)</f>
        <v>0</v>
      </c>
      <c r="CA58" s="116">
        <v>0</v>
      </c>
      <c r="CB58" s="116">
        <v>0</v>
      </c>
      <c r="CC58" s="116">
        <v>0</v>
      </c>
      <c r="CD58" s="116">
        <v>0</v>
      </c>
      <c r="CE58" s="116">
        <v>41723</v>
      </c>
      <c r="CF58" s="116">
        <v>0</v>
      </c>
      <c r="CG58" s="116">
        <v>0</v>
      </c>
      <c r="CH58" s="116">
        <f>SUM(BG58,+BO58,+CG58)</f>
        <v>0</v>
      </c>
      <c r="CI58" s="116">
        <f>SUM(AE58,+BG58)</f>
        <v>4519</v>
      </c>
      <c r="CJ58" s="116">
        <f>SUM(AF58,+BH58)</f>
        <v>4519</v>
      </c>
      <c r="CK58" s="116">
        <f>SUM(AG58,+BI58)</f>
        <v>0</v>
      </c>
      <c r="CL58" s="116">
        <f>SUM(AH58,+BJ58)</f>
        <v>0</v>
      </c>
      <c r="CM58" s="116">
        <f>SUM(AI58,+BK58)</f>
        <v>4519</v>
      </c>
      <c r="CN58" s="116">
        <f>SUM(AJ58,+BL58)</f>
        <v>0</v>
      </c>
      <c r="CO58" s="116">
        <f>SUM(AK58,+BM58)</f>
        <v>0</v>
      </c>
      <c r="CP58" s="116">
        <f>SUM(AL58,+BN58)</f>
        <v>0</v>
      </c>
      <c r="CQ58" s="116">
        <f>SUM(AM58,+BO58)</f>
        <v>394462</v>
      </c>
      <c r="CR58" s="116">
        <f>SUM(AN58,+BP58)</f>
        <v>20651</v>
      </c>
      <c r="CS58" s="116">
        <f>SUM(AO58,+BQ58)</f>
        <v>20651</v>
      </c>
      <c r="CT58" s="116">
        <f>SUM(AP58,+BR58)</f>
        <v>0</v>
      </c>
      <c r="CU58" s="116">
        <f>SUM(AQ58,+BS58)</f>
        <v>0</v>
      </c>
      <c r="CV58" s="116">
        <f>SUM(AR58,+BT58)</f>
        <v>0</v>
      </c>
      <c r="CW58" s="116">
        <f>SUM(AS58,+BU58)</f>
        <v>11584</v>
      </c>
      <c r="CX58" s="116">
        <f>SUM(AT58,+BV58)</f>
        <v>9863</v>
      </c>
      <c r="CY58" s="116">
        <f>SUM(AU58,+BW58)</f>
        <v>49</v>
      </c>
      <c r="CZ58" s="116">
        <f>SUM(AV58,+BX58)</f>
        <v>1672</v>
      </c>
      <c r="DA58" s="116">
        <f>SUM(AW58,+BY58)</f>
        <v>0</v>
      </c>
      <c r="DB58" s="116">
        <f>SUM(AX58,+BZ58)</f>
        <v>361765</v>
      </c>
      <c r="DC58" s="116">
        <f>SUM(AY58,+CA58)</f>
        <v>146725</v>
      </c>
      <c r="DD58" s="116">
        <f>SUM(AZ58,+CB58)</f>
        <v>164217</v>
      </c>
      <c r="DE58" s="116">
        <f>SUM(BA58,+CC58)</f>
        <v>32770</v>
      </c>
      <c r="DF58" s="116">
        <f>SUM(BB58,+CD58)</f>
        <v>18053</v>
      </c>
      <c r="DG58" s="116">
        <f>SUM(BC58,+CE58)</f>
        <v>41723</v>
      </c>
      <c r="DH58" s="116">
        <f>SUM(BD58,+CF58)</f>
        <v>462</v>
      </c>
      <c r="DI58" s="116">
        <f>SUM(BE58,+CG58)</f>
        <v>140983</v>
      </c>
      <c r="DJ58" s="116">
        <f>SUM(BF58,+CH58)</f>
        <v>539964</v>
      </c>
    </row>
    <row r="59" spans="1:114" ht="13.5" customHeight="1" x14ac:dyDescent="0.2">
      <c r="A59" s="114" t="s">
        <v>25</v>
      </c>
      <c r="B59" s="115" t="s">
        <v>462</v>
      </c>
      <c r="C59" s="114" t="s">
        <v>463</v>
      </c>
      <c r="D59" s="116">
        <f>SUM(E59,+L59)</f>
        <v>112547</v>
      </c>
      <c r="E59" s="116">
        <f>SUM(F59:I59,K59)</f>
        <v>0</v>
      </c>
      <c r="F59" s="116">
        <v>0</v>
      </c>
      <c r="G59" s="116">
        <v>0</v>
      </c>
      <c r="H59" s="116">
        <v>0</v>
      </c>
      <c r="I59" s="116">
        <v>0</v>
      </c>
      <c r="J59" s="117" t="s">
        <v>472</v>
      </c>
      <c r="K59" s="116">
        <v>0</v>
      </c>
      <c r="L59" s="116">
        <v>112547</v>
      </c>
      <c r="M59" s="116">
        <f>SUM(N59,+U59)</f>
        <v>39036</v>
      </c>
      <c r="N59" s="116">
        <f>SUM(O59:R59,T59)</f>
        <v>0</v>
      </c>
      <c r="O59" s="116">
        <v>0</v>
      </c>
      <c r="P59" s="116">
        <v>0</v>
      </c>
      <c r="Q59" s="116">
        <v>0</v>
      </c>
      <c r="R59" s="116">
        <v>0</v>
      </c>
      <c r="S59" s="117" t="s">
        <v>472</v>
      </c>
      <c r="T59" s="116">
        <v>0</v>
      </c>
      <c r="U59" s="116">
        <v>39036</v>
      </c>
      <c r="V59" s="116">
        <f>+SUM(D59,M59)</f>
        <v>151583</v>
      </c>
      <c r="W59" s="116">
        <f>+SUM(E59,N59)</f>
        <v>0</v>
      </c>
      <c r="X59" s="116">
        <f>+SUM(F59,O59)</f>
        <v>0</v>
      </c>
      <c r="Y59" s="116">
        <f>+SUM(G59,P59)</f>
        <v>0</v>
      </c>
      <c r="Z59" s="116">
        <f>+SUM(H59,Q59)</f>
        <v>0</v>
      </c>
      <c r="AA59" s="116">
        <f>+SUM(I59,R59)</f>
        <v>0</v>
      </c>
      <c r="AB59" s="117" t="str">
        <f>IF(+SUM(J59,S59)=0,"-",+SUM(J59,S59))</f>
        <v>-</v>
      </c>
      <c r="AC59" s="116">
        <f>+SUM(K59,T59)</f>
        <v>0</v>
      </c>
      <c r="AD59" s="116">
        <f>+SUM(L59,U59)</f>
        <v>151583</v>
      </c>
      <c r="AE59" s="116">
        <f>SUM(AF59,+AK59)</f>
        <v>0</v>
      </c>
      <c r="AF59" s="116">
        <f>SUM(AG59:AJ59)</f>
        <v>0</v>
      </c>
      <c r="AG59" s="116">
        <v>0</v>
      </c>
      <c r="AH59" s="116">
        <v>0</v>
      </c>
      <c r="AI59" s="116">
        <v>0</v>
      </c>
      <c r="AJ59" s="116">
        <v>0</v>
      </c>
      <c r="AK59" s="116">
        <v>0</v>
      </c>
      <c r="AL59" s="116">
        <v>8918</v>
      </c>
      <c r="AM59" s="116">
        <f>SUM(AN59,AS59,AW59,AX59,BD59)</f>
        <v>0</v>
      </c>
      <c r="AN59" s="116">
        <f>SUM(AO59:AR59)</f>
        <v>0</v>
      </c>
      <c r="AO59" s="116">
        <v>0</v>
      </c>
      <c r="AP59" s="116">
        <v>0</v>
      </c>
      <c r="AQ59" s="116">
        <v>0</v>
      </c>
      <c r="AR59" s="116">
        <v>0</v>
      </c>
      <c r="AS59" s="116">
        <f>SUM(AT59:AV59)</f>
        <v>0</v>
      </c>
      <c r="AT59" s="116">
        <v>0</v>
      </c>
      <c r="AU59" s="116">
        <v>0</v>
      </c>
      <c r="AV59" s="116">
        <v>0</v>
      </c>
      <c r="AW59" s="116">
        <v>0</v>
      </c>
      <c r="AX59" s="116">
        <f>SUM(AY59:BB59)</f>
        <v>0</v>
      </c>
      <c r="AY59" s="116">
        <v>0</v>
      </c>
      <c r="AZ59" s="116">
        <v>0</v>
      </c>
      <c r="BA59" s="116">
        <v>0</v>
      </c>
      <c r="BB59" s="116">
        <v>0</v>
      </c>
      <c r="BC59" s="116">
        <v>103629</v>
      </c>
      <c r="BD59" s="116">
        <v>0</v>
      </c>
      <c r="BE59" s="116">
        <v>0</v>
      </c>
      <c r="BF59" s="116">
        <f>SUM(AE59,+AM59,+BE59)</f>
        <v>0</v>
      </c>
      <c r="BG59" s="116">
        <f>SUM(BH59,+BM59)</f>
        <v>0</v>
      </c>
      <c r="BH59" s="116">
        <f>SUM(BI59:BL59)</f>
        <v>0</v>
      </c>
      <c r="BI59" s="116">
        <v>0</v>
      </c>
      <c r="BJ59" s="116">
        <v>0</v>
      </c>
      <c r="BK59" s="116">
        <v>0</v>
      </c>
      <c r="BL59" s="116">
        <v>0</v>
      </c>
      <c r="BM59" s="116">
        <v>0</v>
      </c>
      <c r="BN59" s="116">
        <v>6111</v>
      </c>
      <c r="BO59" s="116">
        <f>SUM(BP59,BU59,BY59,BZ59,CF59)</f>
        <v>0</v>
      </c>
      <c r="BP59" s="116">
        <f>SUM(BQ59:BT59)</f>
        <v>0</v>
      </c>
      <c r="BQ59" s="116">
        <v>0</v>
      </c>
      <c r="BR59" s="116">
        <v>0</v>
      </c>
      <c r="BS59" s="116">
        <v>0</v>
      </c>
      <c r="BT59" s="116">
        <v>0</v>
      </c>
      <c r="BU59" s="116">
        <f>SUM(BV59:BX59)</f>
        <v>0</v>
      </c>
      <c r="BV59" s="116">
        <v>0</v>
      </c>
      <c r="BW59" s="116">
        <v>0</v>
      </c>
      <c r="BX59" s="116">
        <v>0</v>
      </c>
      <c r="BY59" s="116">
        <v>0</v>
      </c>
      <c r="BZ59" s="116">
        <f>SUM(CA59:CD59)</f>
        <v>0</v>
      </c>
      <c r="CA59" s="116">
        <v>0</v>
      </c>
      <c r="CB59" s="116">
        <v>0</v>
      </c>
      <c r="CC59" s="116">
        <v>0</v>
      </c>
      <c r="CD59" s="116">
        <v>0</v>
      </c>
      <c r="CE59" s="116">
        <v>32925</v>
      </c>
      <c r="CF59" s="116">
        <v>0</v>
      </c>
      <c r="CG59" s="116">
        <v>0</v>
      </c>
      <c r="CH59" s="116">
        <f>SUM(BG59,+BO59,+CG59)</f>
        <v>0</v>
      </c>
      <c r="CI59" s="116">
        <f>SUM(AE59,+BG59)</f>
        <v>0</v>
      </c>
      <c r="CJ59" s="116">
        <f>SUM(AF59,+BH59)</f>
        <v>0</v>
      </c>
      <c r="CK59" s="116">
        <f>SUM(AG59,+BI59)</f>
        <v>0</v>
      </c>
      <c r="CL59" s="116">
        <f>SUM(AH59,+BJ59)</f>
        <v>0</v>
      </c>
      <c r="CM59" s="116">
        <f>SUM(AI59,+BK59)</f>
        <v>0</v>
      </c>
      <c r="CN59" s="116">
        <f>SUM(AJ59,+BL59)</f>
        <v>0</v>
      </c>
      <c r="CO59" s="116">
        <f>SUM(AK59,+BM59)</f>
        <v>0</v>
      </c>
      <c r="CP59" s="116">
        <f>SUM(AL59,+BN59)</f>
        <v>15029</v>
      </c>
      <c r="CQ59" s="116">
        <f>SUM(AM59,+BO59)</f>
        <v>0</v>
      </c>
      <c r="CR59" s="116">
        <f>SUM(AN59,+BP59)</f>
        <v>0</v>
      </c>
      <c r="CS59" s="116">
        <f>SUM(AO59,+BQ59)</f>
        <v>0</v>
      </c>
      <c r="CT59" s="116">
        <f>SUM(AP59,+BR59)</f>
        <v>0</v>
      </c>
      <c r="CU59" s="116">
        <f>SUM(AQ59,+BS59)</f>
        <v>0</v>
      </c>
      <c r="CV59" s="116">
        <f>SUM(AR59,+BT59)</f>
        <v>0</v>
      </c>
      <c r="CW59" s="116">
        <f>SUM(AS59,+BU59)</f>
        <v>0</v>
      </c>
      <c r="CX59" s="116">
        <f>SUM(AT59,+BV59)</f>
        <v>0</v>
      </c>
      <c r="CY59" s="116">
        <f>SUM(AU59,+BW59)</f>
        <v>0</v>
      </c>
      <c r="CZ59" s="116">
        <f>SUM(AV59,+BX59)</f>
        <v>0</v>
      </c>
      <c r="DA59" s="116">
        <f>SUM(AW59,+BY59)</f>
        <v>0</v>
      </c>
      <c r="DB59" s="116">
        <f>SUM(AX59,+BZ59)</f>
        <v>0</v>
      </c>
      <c r="DC59" s="116">
        <f>SUM(AY59,+CA59)</f>
        <v>0</v>
      </c>
      <c r="DD59" s="116">
        <f>SUM(AZ59,+CB59)</f>
        <v>0</v>
      </c>
      <c r="DE59" s="116">
        <f>SUM(BA59,+CC59)</f>
        <v>0</v>
      </c>
      <c r="DF59" s="116">
        <f>SUM(BB59,+CD59)</f>
        <v>0</v>
      </c>
      <c r="DG59" s="116">
        <f>SUM(BC59,+CE59)</f>
        <v>136554</v>
      </c>
      <c r="DH59" s="116">
        <f>SUM(BD59,+CF59)</f>
        <v>0</v>
      </c>
      <c r="DI59" s="116">
        <f>SUM(BE59,+CG59)</f>
        <v>0</v>
      </c>
      <c r="DJ59" s="116">
        <f>SUM(BF59,+CH59)</f>
        <v>0</v>
      </c>
    </row>
    <row r="60" spans="1:114" ht="13.5" customHeight="1" x14ac:dyDescent="0.2">
      <c r="A60" s="114" t="s">
        <v>25</v>
      </c>
      <c r="B60" s="115" t="s">
        <v>466</v>
      </c>
      <c r="C60" s="114" t="s">
        <v>467</v>
      </c>
      <c r="D60" s="116">
        <f>SUM(E60,+L60)</f>
        <v>64898</v>
      </c>
      <c r="E60" s="116">
        <f>SUM(F60:I60,K60)</f>
        <v>0</v>
      </c>
      <c r="F60" s="116">
        <v>0</v>
      </c>
      <c r="G60" s="116">
        <v>0</v>
      </c>
      <c r="H60" s="116">
        <v>0</v>
      </c>
      <c r="I60" s="116">
        <v>0</v>
      </c>
      <c r="J60" s="117" t="s">
        <v>472</v>
      </c>
      <c r="K60" s="116">
        <v>0</v>
      </c>
      <c r="L60" s="116">
        <v>64898</v>
      </c>
      <c r="M60" s="116">
        <f>SUM(N60,+U60)</f>
        <v>9946</v>
      </c>
      <c r="N60" s="116">
        <f>SUM(O60:R60,T60)</f>
        <v>0</v>
      </c>
      <c r="O60" s="116">
        <v>0</v>
      </c>
      <c r="P60" s="116">
        <v>0</v>
      </c>
      <c r="Q60" s="116">
        <v>0</v>
      </c>
      <c r="R60" s="116">
        <v>0</v>
      </c>
      <c r="S60" s="117" t="s">
        <v>472</v>
      </c>
      <c r="T60" s="116">
        <v>0</v>
      </c>
      <c r="U60" s="116">
        <v>9946</v>
      </c>
      <c r="V60" s="116">
        <f>+SUM(D60,M60)</f>
        <v>74844</v>
      </c>
      <c r="W60" s="116">
        <f>+SUM(E60,N60)</f>
        <v>0</v>
      </c>
      <c r="X60" s="116">
        <f>+SUM(F60,O60)</f>
        <v>0</v>
      </c>
      <c r="Y60" s="116">
        <f>+SUM(G60,P60)</f>
        <v>0</v>
      </c>
      <c r="Z60" s="116">
        <f>+SUM(H60,Q60)</f>
        <v>0</v>
      </c>
      <c r="AA60" s="116">
        <f>+SUM(I60,R60)</f>
        <v>0</v>
      </c>
      <c r="AB60" s="117" t="str">
        <f>IF(+SUM(J60,S60)=0,"-",+SUM(J60,S60))</f>
        <v>-</v>
      </c>
      <c r="AC60" s="116">
        <f>+SUM(K60,T60)</f>
        <v>0</v>
      </c>
      <c r="AD60" s="116">
        <f>+SUM(L60,U60)</f>
        <v>74844</v>
      </c>
      <c r="AE60" s="116">
        <f>SUM(AF60,+AK60)</f>
        <v>0</v>
      </c>
      <c r="AF60" s="116">
        <f>SUM(AG60:AJ60)</f>
        <v>0</v>
      </c>
      <c r="AG60" s="116">
        <v>0</v>
      </c>
      <c r="AH60" s="116">
        <v>0</v>
      </c>
      <c r="AI60" s="116">
        <v>0</v>
      </c>
      <c r="AJ60" s="116">
        <v>0</v>
      </c>
      <c r="AK60" s="116">
        <v>0</v>
      </c>
      <c r="AL60" s="116">
        <v>5143</v>
      </c>
      <c r="AM60" s="116">
        <f>SUM(AN60,AS60,AW60,AX60,BD60)</f>
        <v>0</v>
      </c>
      <c r="AN60" s="116">
        <f>SUM(AO60:AR60)</f>
        <v>0</v>
      </c>
      <c r="AO60" s="116">
        <v>0</v>
      </c>
      <c r="AP60" s="116">
        <v>0</v>
      </c>
      <c r="AQ60" s="116">
        <v>0</v>
      </c>
      <c r="AR60" s="116">
        <v>0</v>
      </c>
      <c r="AS60" s="116">
        <f>SUM(AT60:AV60)</f>
        <v>0</v>
      </c>
      <c r="AT60" s="116">
        <v>0</v>
      </c>
      <c r="AU60" s="116">
        <v>0</v>
      </c>
      <c r="AV60" s="116">
        <v>0</v>
      </c>
      <c r="AW60" s="116">
        <v>0</v>
      </c>
      <c r="AX60" s="116">
        <f>SUM(AY60:BB60)</f>
        <v>0</v>
      </c>
      <c r="AY60" s="116">
        <v>0</v>
      </c>
      <c r="AZ60" s="116">
        <v>0</v>
      </c>
      <c r="BA60" s="116">
        <v>0</v>
      </c>
      <c r="BB60" s="116">
        <v>0</v>
      </c>
      <c r="BC60" s="116">
        <v>59755</v>
      </c>
      <c r="BD60" s="116">
        <v>0</v>
      </c>
      <c r="BE60" s="116">
        <v>0</v>
      </c>
      <c r="BF60" s="116">
        <f>SUM(AE60,+AM60,+BE60)</f>
        <v>0</v>
      </c>
      <c r="BG60" s="116">
        <f>SUM(BH60,+BM60)</f>
        <v>0</v>
      </c>
      <c r="BH60" s="116">
        <f>SUM(BI60:BL60)</f>
        <v>0</v>
      </c>
      <c r="BI60" s="116">
        <v>0</v>
      </c>
      <c r="BJ60" s="116">
        <v>0</v>
      </c>
      <c r="BK60" s="116">
        <v>0</v>
      </c>
      <c r="BL60" s="116">
        <v>0</v>
      </c>
      <c r="BM60" s="116">
        <v>0</v>
      </c>
      <c r="BN60" s="116">
        <v>1557</v>
      </c>
      <c r="BO60" s="116">
        <f>SUM(BP60,BU60,BY60,BZ60,CF60)</f>
        <v>0</v>
      </c>
      <c r="BP60" s="116">
        <f>SUM(BQ60:BT60)</f>
        <v>0</v>
      </c>
      <c r="BQ60" s="116">
        <v>0</v>
      </c>
      <c r="BR60" s="116">
        <v>0</v>
      </c>
      <c r="BS60" s="116">
        <v>0</v>
      </c>
      <c r="BT60" s="116">
        <v>0</v>
      </c>
      <c r="BU60" s="116">
        <f>SUM(BV60:BX60)</f>
        <v>0</v>
      </c>
      <c r="BV60" s="116">
        <v>0</v>
      </c>
      <c r="BW60" s="116">
        <v>0</v>
      </c>
      <c r="BX60" s="116">
        <v>0</v>
      </c>
      <c r="BY60" s="116">
        <v>0</v>
      </c>
      <c r="BZ60" s="116">
        <f>SUM(CA60:CD60)</f>
        <v>0</v>
      </c>
      <c r="CA60" s="116">
        <v>0</v>
      </c>
      <c r="CB60" s="116">
        <v>0</v>
      </c>
      <c r="CC60" s="116">
        <v>0</v>
      </c>
      <c r="CD60" s="116">
        <v>0</v>
      </c>
      <c r="CE60" s="116">
        <v>8389</v>
      </c>
      <c r="CF60" s="116">
        <v>0</v>
      </c>
      <c r="CG60" s="116">
        <v>0</v>
      </c>
      <c r="CH60" s="116">
        <f>SUM(BG60,+BO60,+CG60)</f>
        <v>0</v>
      </c>
      <c r="CI60" s="116">
        <f>SUM(AE60,+BG60)</f>
        <v>0</v>
      </c>
      <c r="CJ60" s="116">
        <f>SUM(AF60,+BH60)</f>
        <v>0</v>
      </c>
      <c r="CK60" s="116">
        <f>SUM(AG60,+BI60)</f>
        <v>0</v>
      </c>
      <c r="CL60" s="116">
        <f>SUM(AH60,+BJ60)</f>
        <v>0</v>
      </c>
      <c r="CM60" s="116">
        <f>SUM(AI60,+BK60)</f>
        <v>0</v>
      </c>
      <c r="CN60" s="116">
        <f>SUM(AJ60,+BL60)</f>
        <v>0</v>
      </c>
      <c r="CO60" s="116">
        <f>SUM(AK60,+BM60)</f>
        <v>0</v>
      </c>
      <c r="CP60" s="116">
        <f>SUM(AL60,+BN60)</f>
        <v>6700</v>
      </c>
      <c r="CQ60" s="116">
        <f>SUM(AM60,+BO60)</f>
        <v>0</v>
      </c>
      <c r="CR60" s="116">
        <f>SUM(AN60,+BP60)</f>
        <v>0</v>
      </c>
      <c r="CS60" s="116">
        <f>SUM(AO60,+BQ60)</f>
        <v>0</v>
      </c>
      <c r="CT60" s="116">
        <f>SUM(AP60,+BR60)</f>
        <v>0</v>
      </c>
      <c r="CU60" s="116">
        <f>SUM(AQ60,+BS60)</f>
        <v>0</v>
      </c>
      <c r="CV60" s="116">
        <f>SUM(AR60,+BT60)</f>
        <v>0</v>
      </c>
      <c r="CW60" s="116">
        <f>SUM(AS60,+BU60)</f>
        <v>0</v>
      </c>
      <c r="CX60" s="116">
        <f>SUM(AT60,+BV60)</f>
        <v>0</v>
      </c>
      <c r="CY60" s="116">
        <f>SUM(AU60,+BW60)</f>
        <v>0</v>
      </c>
      <c r="CZ60" s="116">
        <f>SUM(AV60,+BX60)</f>
        <v>0</v>
      </c>
      <c r="DA60" s="116">
        <f>SUM(AW60,+BY60)</f>
        <v>0</v>
      </c>
      <c r="DB60" s="116">
        <f>SUM(AX60,+BZ60)</f>
        <v>0</v>
      </c>
      <c r="DC60" s="116">
        <f>SUM(AY60,+CA60)</f>
        <v>0</v>
      </c>
      <c r="DD60" s="116">
        <f>SUM(AZ60,+CB60)</f>
        <v>0</v>
      </c>
      <c r="DE60" s="116">
        <f>SUM(BA60,+CC60)</f>
        <v>0</v>
      </c>
      <c r="DF60" s="116">
        <f>SUM(BB60,+CD60)</f>
        <v>0</v>
      </c>
      <c r="DG60" s="116">
        <f>SUM(BC60,+CE60)</f>
        <v>68144</v>
      </c>
      <c r="DH60" s="116">
        <f>SUM(BD60,+CF60)</f>
        <v>0</v>
      </c>
      <c r="DI60" s="116">
        <f>SUM(BE60,+CG60)</f>
        <v>0</v>
      </c>
      <c r="DJ60" s="116">
        <f>SUM(BF60,+CH60)</f>
        <v>0</v>
      </c>
    </row>
    <row r="61" spans="1:114" ht="13.5" customHeight="1" x14ac:dyDescent="0.2">
      <c r="A61" s="114" t="s">
        <v>25</v>
      </c>
      <c r="B61" s="115" t="s">
        <v>468</v>
      </c>
      <c r="C61" s="114" t="s">
        <v>469</v>
      </c>
      <c r="D61" s="116">
        <f>SUM(E61,+L61)</f>
        <v>25351</v>
      </c>
      <c r="E61" s="116">
        <f>SUM(F61:I61,K61)</f>
        <v>0</v>
      </c>
      <c r="F61" s="116">
        <v>0</v>
      </c>
      <c r="G61" s="116">
        <v>0</v>
      </c>
      <c r="H61" s="116">
        <v>0</v>
      </c>
      <c r="I61" s="116">
        <v>0</v>
      </c>
      <c r="J61" s="117" t="s">
        <v>472</v>
      </c>
      <c r="K61" s="116">
        <v>0</v>
      </c>
      <c r="L61" s="116">
        <v>25351</v>
      </c>
      <c r="M61" s="116">
        <f>SUM(N61,+U61)</f>
        <v>11777</v>
      </c>
      <c r="N61" s="116">
        <f>SUM(O61:R61,T61)</f>
        <v>0</v>
      </c>
      <c r="O61" s="116">
        <v>0</v>
      </c>
      <c r="P61" s="116">
        <v>0</v>
      </c>
      <c r="Q61" s="116">
        <v>0</v>
      </c>
      <c r="R61" s="116">
        <v>0</v>
      </c>
      <c r="S61" s="117" t="s">
        <v>472</v>
      </c>
      <c r="T61" s="116">
        <v>0</v>
      </c>
      <c r="U61" s="116">
        <v>11777</v>
      </c>
      <c r="V61" s="116">
        <f>+SUM(D61,M61)</f>
        <v>37128</v>
      </c>
      <c r="W61" s="116">
        <f>+SUM(E61,N61)</f>
        <v>0</v>
      </c>
      <c r="X61" s="116">
        <f>+SUM(F61,O61)</f>
        <v>0</v>
      </c>
      <c r="Y61" s="116">
        <f>+SUM(G61,P61)</f>
        <v>0</v>
      </c>
      <c r="Z61" s="116">
        <f>+SUM(H61,Q61)</f>
        <v>0</v>
      </c>
      <c r="AA61" s="116">
        <f>+SUM(I61,R61)</f>
        <v>0</v>
      </c>
      <c r="AB61" s="117" t="str">
        <f>IF(+SUM(J61,S61)=0,"-",+SUM(J61,S61))</f>
        <v>-</v>
      </c>
      <c r="AC61" s="116">
        <f>+SUM(K61,T61)</f>
        <v>0</v>
      </c>
      <c r="AD61" s="116">
        <f>+SUM(L61,U61)</f>
        <v>37128</v>
      </c>
      <c r="AE61" s="116">
        <f>SUM(AF61,+AK61)</f>
        <v>0</v>
      </c>
      <c r="AF61" s="116">
        <f>SUM(AG61:AJ61)</f>
        <v>0</v>
      </c>
      <c r="AG61" s="116">
        <v>0</v>
      </c>
      <c r="AH61" s="116">
        <v>0</v>
      </c>
      <c r="AI61" s="116">
        <v>0</v>
      </c>
      <c r="AJ61" s="116">
        <v>0</v>
      </c>
      <c r="AK61" s="116">
        <v>0</v>
      </c>
      <c r="AL61" s="116">
        <v>2009</v>
      </c>
      <c r="AM61" s="116">
        <f>SUM(AN61,AS61,AW61,AX61,BD61)</f>
        <v>0</v>
      </c>
      <c r="AN61" s="116">
        <f>SUM(AO61:AR61)</f>
        <v>0</v>
      </c>
      <c r="AO61" s="116">
        <v>0</v>
      </c>
      <c r="AP61" s="116">
        <v>0</v>
      </c>
      <c r="AQ61" s="116">
        <v>0</v>
      </c>
      <c r="AR61" s="116">
        <v>0</v>
      </c>
      <c r="AS61" s="116">
        <f>SUM(AT61:AV61)</f>
        <v>0</v>
      </c>
      <c r="AT61" s="116">
        <v>0</v>
      </c>
      <c r="AU61" s="116">
        <v>0</v>
      </c>
      <c r="AV61" s="116">
        <v>0</v>
      </c>
      <c r="AW61" s="116">
        <v>0</v>
      </c>
      <c r="AX61" s="116">
        <f>SUM(AY61:BB61)</f>
        <v>0</v>
      </c>
      <c r="AY61" s="116">
        <v>0</v>
      </c>
      <c r="AZ61" s="116">
        <v>0</v>
      </c>
      <c r="BA61" s="116">
        <v>0</v>
      </c>
      <c r="BB61" s="116">
        <v>0</v>
      </c>
      <c r="BC61" s="116">
        <v>23342</v>
      </c>
      <c r="BD61" s="116">
        <v>0</v>
      </c>
      <c r="BE61" s="116">
        <v>0</v>
      </c>
      <c r="BF61" s="116">
        <f>SUM(AE61,+AM61,+BE61)</f>
        <v>0</v>
      </c>
      <c r="BG61" s="116">
        <f>SUM(BH61,+BM61)</f>
        <v>0</v>
      </c>
      <c r="BH61" s="116">
        <f>SUM(BI61:BL61)</f>
        <v>0</v>
      </c>
      <c r="BI61" s="116">
        <v>0</v>
      </c>
      <c r="BJ61" s="116">
        <v>0</v>
      </c>
      <c r="BK61" s="116">
        <v>0</v>
      </c>
      <c r="BL61" s="116">
        <v>0</v>
      </c>
      <c r="BM61" s="116">
        <v>0</v>
      </c>
      <c r="BN61" s="116">
        <v>1844</v>
      </c>
      <c r="BO61" s="116">
        <f>SUM(BP61,BU61,BY61,BZ61,CF61)</f>
        <v>0</v>
      </c>
      <c r="BP61" s="116">
        <f>SUM(BQ61:BT61)</f>
        <v>0</v>
      </c>
      <c r="BQ61" s="116">
        <v>0</v>
      </c>
      <c r="BR61" s="116">
        <v>0</v>
      </c>
      <c r="BS61" s="116">
        <v>0</v>
      </c>
      <c r="BT61" s="116">
        <v>0</v>
      </c>
      <c r="BU61" s="116">
        <f>SUM(BV61:BX61)</f>
        <v>0</v>
      </c>
      <c r="BV61" s="116">
        <v>0</v>
      </c>
      <c r="BW61" s="116">
        <v>0</v>
      </c>
      <c r="BX61" s="116">
        <v>0</v>
      </c>
      <c r="BY61" s="116">
        <v>0</v>
      </c>
      <c r="BZ61" s="116">
        <f>SUM(CA61:CD61)</f>
        <v>0</v>
      </c>
      <c r="CA61" s="116">
        <v>0</v>
      </c>
      <c r="CB61" s="116">
        <v>0</v>
      </c>
      <c r="CC61" s="116">
        <v>0</v>
      </c>
      <c r="CD61" s="116">
        <v>0</v>
      </c>
      <c r="CE61" s="116">
        <v>9933</v>
      </c>
      <c r="CF61" s="116">
        <v>0</v>
      </c>
      <c r="CG61" s="116">
        <v>0</v>
      </c>
      <c r="CH61" s="116">
        <f>SUM(BG61,+BO61,+CG61)</f>
        <v>0</v>
      </c>
      <c r="CI61" s="116">
        <f>SUM(AE61,+BG61)</f>
        <v>0</v>
      </c>
      <c r="CJ61" s="116">
        <f>SUM(AF61,+BH61)</f>
        <v>0</v>
      </c>
      <c r="CK61" s="116">
        <f>SUM(AG61,+BI61)</f>
        <v>0</v>
      </c>
      <c r="CL61" s="116">
        <f>SUM(AH61,+BJ61)</f>
        <v>0</v>
      </c>
      <c r="CM61" s="116">
        <f>SUM(AI61,+BK61)</f>
        <v>0</v>
      </c>
      <c r="CN61" s="116">
        <f>SUM(AJ61,+BL61)</f>
        <v>0</v>
      </c>
      <c r="CO61" s="116">
        <f>SUM(AK61,+BM61)</f>
        <v>0</v>
      </c>
      <c r="CP61" s="116">
        <f>SUM(AL61,+BN61)</f>
        <v>3853</v>
      </c>
      <c r="CQ61" s="116">
        <f>SUM(AM61,+BO61)</f>
        <v>0</v>
      </c>
      <c r="CR61" s="116">
        <f>SUM(AN61,+BP61)</f>
        <v>0</v>
      </c>
      <c r="CS61" s="116">
        <f>SUM(AO61,+BQ61)</f>
        <v>0</v>
      </c>
      <c r="CT61" s="116">
        <f>SUM(AP61,+BR61)</f>
        <v>0</v>
      </c>
      <c r="CU61" s="116">
        <f>SUM(AQ61,+BS61)</f>
        <v>0</v>
      </c>
      <c r="CV61" s="116">
        <f>SUM(AR61,+BT61)</f>
        <v>0</v>
      </c>
      <c r="CW61" s="116">
        <f>SUM(AS61,+BU61)</f>
        <v>0</v>
      </c>
      <c r="CX61" s="116">
        <f>SUM(AT61,+BV61)</f>
        <v>0</v>
      </c>
      <c r="CY61" s="116">
        <f>SUM(AU61,+BW61)</f>
        <v>0</v>
      </c>
      <c r="CZ61" s="116">
        <f>SUM(AV61,+BX61)</f>
        <v>0</v>
      </c>
      <c r="DA61" s="116">
        <f>SUM(AW61,+BY61)</f>
        <v>0</v>
      </c>
      <c r="DB61" s="116">
        <f>SUM(AX61,+BZ61)</f>
        <v>0</v>
      </c>
      <c r="DC61" s="116">
        <f>SUM(AY61,+CA61)</f>
        <v>0</v>
      </c>
      <c r="DD61" s="116">
        <f>SUM(AZ61,+CB61)</f>
        <v>0</v>
      </c>
      <c r="DE61" s="116">
        <f>SUM(BA61,+CC61)</f>
        <v>0</v>
      </c>
      <c r="DF61" s="116">
        <f>SUM(BB61,+CD61)</f>
        <v>0</v>
      </c>
      <c r="DG61" s="116">
        <f>SUM(BC61,+CE61)</f>
        <v>33275</v>
      </c>
      <c r="DH61" s="116">
        <f>SUM(BD61,+CF61)</f>
        <v>0</v>
      </c>
      <c r="DI61" s="116">
        <f>SUM(BE61,+CG61)</f>
        <v>0</v>
      </c>
      <c r="DJ61" s="116">
        <f>SUM(BF61,+CH61)</f>
        <v>0</v>
      </c>
    </row>
    <row r="62" spans="1:114" ht="13.5" customHeight="1" x14ac:dyDescent="0.2">
      <c r="A62" s="114"/>
      <c r="B62" s="115"/>
      <c r="C62" s="114"/>
      <c r="D62" s="116"/>
      <c r="E62" s="116"/>
      <c r="F62" s="116"/>
      <c r="G62" s="116"/>
      <c r="H62" s="116"/>
      <c r="I62" s="116"/>
      <c r="J62" s="117"/>
      <c r="K62" s="116"/>
      <c r="L62" s="116"/>
      <c r="M62" s="116"/>
      <c r="N62" s="116"/>
      <c r="O62" s="116"/>
      <c r="P62" s="116"/>
      <c r="Q62" s="116"/>
      <c r="R62" s="116"/>
      <c r="S62" s="117"/>
      <c r="T62" s="116"/>
      <c r="U62" s="116"/>
      <c r="V62" s="116"/>
      <c r="W62" s="116"/>
      <c r="X62" s="116"/>
      <c r="Y62" s="116"/>
      <c r="Z62" s="116"/>
      <c r="AA62" s="116"/>
      <c r="AB62" s="117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</row>
    <row r="63" spans="1:114" ht="13.5" customHeight="1" x14ac:dyDescent="0.2">
      <c r="A63" s="114"/>
      <c r="B63" s="115"/>
      <c r="C63" s="114"/>
      <c r="D63" s="116"/>
      <c r="E63" s="116"/>
      <c r="F63" s="116"/>
      <c r="G63" s="116"/>
      <c r="H63" s="116"/>
      <c r="I63" s="116"/>
      <c r="J63" s="117"/>
      <c r="K63" s="116"/>
      <c r="L63" s="116"/>
      <c r="M63" s="116"/>
      <c r="N63" s="116"/>
      <c r="O63" s="116"/>
      <c r="P63" s="116"/>
      <c r="Q63" s="116"/>
      <c r="R63" s="116"/>
      <c r="S63" s="117"/>
      <c r="T63" s="116"/>
      <c r="U63" s="116"/>
      <c r="V63" s="116"/>
      <c r="W63" s="116"/>
      <c r="X63" s="116"/>
      <c r="Y63" s="116"/>
      <c r="Z63" s="116"/>
      <c r="AA63" s="116"/>
      <c r="AB63" s="117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</row>
    <row r="64" spans="1:114" ht="13.5" customHeight="1" x14ac:dyDescent="0.2">
      <c r="A64" s="114"/>
      <c r="B64" s="115"/>
      <c r="C64" s="114"/>
      <c r="D64" s="116"/>
      <c r="E64" s="116"/>
      <c r="F64" s="116"/>
      <c r="G64" s="116"/>
      <c r="H64" s="116"/>
      <c r="I64" s="116"/>
      <c r="J64" s="117"/>
      <c r="K64" s="116"/>
      <c r="L64" s="116"/>
      <c r="M64" s="116"/>
      <c r="N64" s="116"/>
      <c r="O64" s="116"/>
      <c r="P64" s="116"/>
      <c r="Q64" s="116"/>
      <c r="R64" s="116"/>
      <c r="S64" s="117"/>
      <c r="T64" s="116"/>
      <c r="U64" s="116"/>
      <c r="V64" s="116"/>
      <c r="W64" s="116"/>
      <c r="X64" s="116"/>
      <c r="Y64" s="116"/>
      <c r="Z64" s="116"/>
      <c r="AA64" s="116"/>
      <c r="AB64" s="117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</row>
    <row r="65" spans="1:114" ht="13.5" customHeight="1" x14ac:dyDescent="0.2">
      <c r="A65" s="114"/>
      <c r="B65" s="115"/>
      <c r="C65" s="114"/>
      <c r="D65" s="116"/>
      <c r="E65" s="116"/>
      <c r="F65" s="116"/>
      <c r="G65" s="116"/>
      <c r="H65" s="116"/>
      <c r="I65" s="116"/>
      <c r="J65" s="117"/>
      <c r="K65" s="116"/>
      <c r="L65" s="116"/>
      <c r="M65" s="116"/>
      <c r="N65" s="116"/>
      <c r="O65" s="116"/>
      <c r="P65" s="116"/>
      <c r="Q65" s="116"/>
      <c r="R65" s="116"/>
      <c r="S65" s="117"/>
      <c r="T65" s="116"/>
      <c r="U65" s="116"/>
      <c r="V65" s="116"/>
      <c r="W65" s="116"/>
      <c r="X65" s="116"/>
      <c r="Y65" s="116"/>
      <c r="Z65" s="116"/>
      <c r="AA65" s="116"/>
      <c r="AB65" s="117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</row>
    <row r="66" spans="1:114" ht="13.5" customHeight="1" x14ac:dyDescent="0.2">
      <c r="A66" s="114"/>
      <c r="B66" s="115"/>
      <c r="C66" s="114"/>
      <c r="D66" s="116"/>
      <c r="E66" s="116"/>
      <c r="F66" s="116"/>
      <c r="G66" s="116"/>
      <c r="H66" s="116"/>
      <c r="I66" s="116"/>
      <c r="J66" s="117"/>
      <c r="K66" s="116"/>
      <c r="L66" s="116"/>
      <c r="M66" s="116"/>
      <c r="N66" s="116"/>
      <c r="O66" s="116"/>
      <c r="P66" s="116"/>
      <c r="Q66" s="116"/>
      <c r="R66" s="116"/>
      <c r="S66" s="117"/>
      <c r="T66" s="116"/>
      <c r="U66" s="116"/>
      <c r="V66" s="116"/>
      <c r="W66" s="116"/>
      <c r="X66" s="116"/>
      <c r="Y66" s="116"/>
      <c r="Z66" s="116"/>
      <c r="AA66" s="116"/>
      <c r="AB66" s="117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</row>
    <row r="67" spans="1:114" ht="13.5" customHeight="1" x14ac:dyDescent="0.2">
      <c r="A67" s="114"/>
      <c r="B67" s="115"/>
      <c r="C67" s="114"/>
      <c r="D67" s="116"/>
      <c r="E67" s="116"/>
      <c r="F67" s="116"/>
      <c r="G67" s="116"/>
      <c r="H67" s="116"/>
      <c r="I67" s="116"/>
      <c r="J67" s="117"/>
      <c r="K67" s="116"/>
      <c r="L67" s="116"/>
      <c r="M67" s="116"/>
      <c r="N67" s="116"/>
      <c r="O67" s="116"/>
      <c r="P67" s="116"/>
      <c r="Q67" s="116"/>
      <c r="R67" s="116"/>
      <c r="S67" s="117"/>
      <c r="T67" s="116"/>
      <c r="U67" s="116"/>
      <c r="V67" s="116"/>
      <c r="W67" s="116"/>
      <c r="X67" s="116"/>
      <c r="Y67" s="116"/>
      <c r="Z67" s="116"/>
      <c r="AA67" s="116"/>
      <c r="AB67" s="117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</row>
    <row r="68" spans="1:114" ht="13.5" customHeight="1" x14ac:dyDescent="0.2">
      <c r="A68" s="114"/>
      <c r="B68" s="115"/>
      <c r="C68" s="114"/>
      <c r="D68" s="116"/>
      <c r="E68" s="116"/>
      <c r="F68" s="116"/>
      <c r="G68" s="116"/>
      <c r="H68" s="116"/>
      <c r="I68" s="116"/>
      <c r="J68" s="117"/>
      <c r="K68" s="116"/>
      <c r="L68" s="116"/>
      <c r="M68" s="116"/>
      <c r="N68" s="116"/>
      <c r="O68" s="116"/>
      <c r="P68" s="116"/>
      <c r="Q68" s="116"/>
      <c r="R68" s="116"/>
      <c r="S68" s="117"/>
      <c r="T68" s="116"/>
      <c r="U68" s="116"/>
      <c r="V68" s="116"/>
      <c r="W68" s="116"/>
      <c r="X68" s="116"/>
      <c r="Y68" s="116"/>
      <c r="Z68" s="116"/>
      <c r="AA68" s="116"/>
      <c r="AB68" s="117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</row>
    <row r="69" spans="1:114" ht="13.5" customHeight="1" x14ac:dyDescent="0.2">
      <c r="A69" s="114"/>
      <c r="B69" s="115"/>
      <c r="C69" s="114"/>
      <c r="D69" s="116"/>
      <c r="E69" s="116"/>
      <c r="F69" s="116"/>
      <c r="G69" s="116"/>
      <c r="H69" s="116"/>
      <c r="I69" s="116"/>
      <c r="J69" s="117"/>
      <c r="K69" s="116"/>
      <c r="L69" s="116"/>
      <c r="M69" s="116"/>
      <c r="N69" s="116"/>
      <c r="O69" s="116"/>
      <c r="P69" s="116"/>
      <c r="Q69" s="116"/>
      <c r="R69" s="116"/>
      <c r="S69" s="117"/>
      <c r="T69" s="116"/>
      <c r="U69" s="116"/>
      <c r="V69" s="116"/>
      <c r="W69" s="116"/>
      <c r="X69" s="116"/>
      <c r="Y69" s="116"/>
      <c r="Z69" s="116"/>
      <c r="AA69" s="116"/>
      <c r="AB69" s="117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</row>
    <row r="70" spans="1:114" ht="13.5" customHeight="1" x14ac:dyDescent="0.2">
      <c r="A70" s="114"/>
      <c r="B70" s="115"/>
      <c r="C70" s="114"/>
      <c r="D70" s="116"/>
      <c r="E70" s="116"/>
      <c r="F70" s="116"/>
      <c r="G70" s="116"/>
      <c r="H70" s="116"/>
      <c r="I70" s="116"/>
      <c r="J70" s="117"/>
      <c r="K70" s="116"/>
      <c r="L70" s="116"/>
      <c r="M70" s="116"/>
      <c r="N70" s="116"/>
      <c r="O70" s="116"/>
      <c r="P70" s="116"/>
      <c r="Q70" s="116"/>
      <c r="R70" s="116"/>
      <c r="S70" s="117"/>
      <c r="T70" s="116"/>
      <c r="U70" s="116"/>
      <c r="V70" s="116"/>
      <c r="W70" s="116"/>
      <c r="X70" s="116"/>
      <c r="Y70" s="116"/>
      <c r="Z70" s="116"/>
      <c r="AA70" s="116"/>
      <c r="AB70" s="117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</row>
    <row r="71" spans="1:114" ht="13.5" customHeight="1" x14ac:dyDescent="0.2">
      <c r="A71" s="114"/>
      <c r="B71" s="115"/>
      <c r="C71" s="114"/>
      <c r="D71" s="116"/>
      <c r="E71" s="116"/>
      <c r="F71" s="116"/>
      <c r="G71" s="116"/>
      <c r="H71" s="116"/>
      <c r="I71" s="116"/>
      <c r="J71" s="117"/>
      <c r="K71" s="116"/>
      <c r="L71" s="116"/>
      <c r="M71" s="116"/>
      <c r="N71" s="116"/>
      <c r="O71" s="116"/>
      <c r="P71" s="116"/>
      <c r="Q71" s="116"/>
      <c r="R71" s="116"/>
      <c r="S71" s="117"/>
      <c r="T71" s="116"/>
      <c r="U71" s="116"/>
      <c r="V71" s="116"/>
      <c r="W71" s="116"/>
      <c r="X71" s="116"/>
      <c r="Y71" s="116"/>
      <c r="Z71" s="116"/>
      <c r="AA71" s="116"/>
      <c r="AB71" s="117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  <c r="CJ71" s="116"/>
      <c r="CK71" s="116"/>
      <c r="CL71" s="116"/>
      <c r="CM71" s="116"/>
      <c r="CN71" s="116"/>
      <c r="CO71" s="116"/>
      <c r="CP71" s="116"/>
      <c r="CQ71" s="116"/>
      <c r="CR71" s="116"/>
      <c r="CS71" s="116"/>
      <c r="CT71" s="116"/>
      <c r="CU71" s="116"/>
      <c r="CV71" s="116"/>
      <c r="CW71" s="116"/>
      <c r="CX71" s="116"/>
      <c r="CY71" s="116"/>
      <c r="CZ71" s="116"/>
      <c r="DA71" s="116"/>
      <c r="DB71" s="116"/>
      <c r="DC71" s="116"/>
      <c r="DD71" s="116"/>
      <c r="DE71" s="116"/>
      <c r="DF71" s="116"/>
      <c r="DG71" s="116"/>
      <c r="DH71" s="116"/>
      <c r="DI71" s="116"/>
      <c r="DJ71" s="116"/>
    </row>
    <row r="72" spans="1:114" ht="13.5" customHeight="1" x14ac:dyDescent="0.2">
      <c r="A72" s="114"/>
      <c r="B72" s="115"/>
      <c r="C72" s="114"/>
      <c r="D72" s="116"/>
      <c r="E72" s="116"/>
      <c r="F72" s="116"/>
      <c r="G72" s="116"/>
      <c r="H72" s="116"/>
      <c r="I72" s="116"/>
      <c r="J72" s="117"/>
      <c r="K72" s="116"/>
      <c r="L72" s="116"/>
      <c r="M72" s="116"/>
      <c r="N72" s="116"/>
      <c r="O72" s="116"/>
      <c r="P72" s="116"/>
      <c r="Q72" s="116"/>
      <c r="R72" s="116"/>
      <c r="S72" s="117"/>
      <c r="T72" s="116"/>
      <c r="U72" s="116"/>
      <c r="V72" s="116"/>
      <c r="W72" s="116"/>
      <c r="X72" s="116"/>
      <c r="Y72" s="116"/>
      <c r="Z72" s="116"/>
      <c r="AA72" s="116"/>
      <c r="AB72" s="117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  <c r="CJ72" s="116"/>
      <c r="CK72" s="116"/>
      <c r="CL72" s="116"/>
      <c r="CM72" s="116"/>
      <c r="CN72" s="116"/>
      <c r="CO72" s="116"/>
      <c r="CP72" s="116"/>
      <c r="CQ72" s="116"/>
      <c r="CR72" s="116"/>
      <c r="CS72" s="116"/>
      <c r="CT72" s="116"/>
      <c r="CU72" s="116"/>
      <c r="CV72" s="116"/>
      <c r="CW72" s="116"/>
      <c r="CX72" s="116"/>
      <c r="CY72" s="116"/>
      <c r="CZ72" s="116"/>
      <c r="DA72" s="116"/>
      <c r="DB72" s="116"/>
      <c r="DC72" s="116"/>
      <c r="DD72" s="116"/>
      <c r="DE72" s="116"/>
      <c r="DF72" s="116"/>
      <c r="DG72" s="116"/>
      <c r="DH72" s="116"/>
      <c r="DI72" s="116"/>
      <c r="DJ72" s="116"/>
    </row>
    <row r="73" spans="1:114" ht="13.5" customHeight="1" x14ac:dyDescent="0.2">
      <c r="A73" s="114"/>
      <c r="B73" s="115"/>
      <c r="C73" s="114"/>
      <c r="D73" s="116"/>
      <c r="E73" s="116"/>
      <c r="F73" s="116"/>
      <c r="G73" s="116"/>
      <c r="H73" s="116"/>
      <c r="I73" s="116"/>
      <c r="J73" s="117"/>
      <c r="K73" s="116"/>
      <c r="L73" s="116"/>
      <c r="M73" s="116"/>
      <c r="N73" s="116"/>
      <c r="O73" s="116"/>
      <c r="P73" s="116"/>
      <c r="Q73" s="116"/>
      <c r="R73" s="116"/>
      <c r="S73" s="117"/>
      <c r="T73" s="116"/>
      <c r="U73" s="116"/>
      <c r="V73" s="116"/>
      <c r="W73" s="116"/>
      <c r="X73" s="116"/>
      <c r="Y73" s="116"/>
      <c r="Z73" s="116"/>
      <c r="AA73" s="116"/>
      <c r="AB73" s="117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  <c r="CJ73" s="116"/>
      <c r="CK73" s="116"/>
      <c r="CL73" s="116"/>
      <c r="CM73" s="116"/>
      <c r="CN73" s="116"/>
      <c r="CO73" s="116"/>
      <c r="CP73" s="116"/>
      <c r="CQ73" s="116"/>
      <c r="CR73" s="116"/>
      <c r="CS73" s="116"/>
      <c r="CT73" s="116"/>
      <c r="CU73" s="116"/>
      <c r="CV73" s="116"/>
      <c r="CW73" s="116"/>
      <c r="CX73" s="116"/>
      <c r="CY73" s="116"/>
      <c r="CZ73" s="116"/>
      <c r="DA73" s="116"/>
      <c r="DB73" s="116"/>
      <c r="DC73" s="116"/>
      <c r="DD73" s="116"/>
      <c r="DE73" s="116"/>
      <c r="DF73" s="116"/>
      <c r="DG73" s="116"/>
      <c r="DH73" s="116"/>
      <c r="DI73" s="116"/>
      <c r="DJ73" s="116"/>
    </row>
    <row r="74" spans="1:114" ht="13.5" customHeight="1" x14ac:dyDescent="0.2">
      <c r="A74" s="114"/>
      <c r="B74" s="115"/>
      <c r="C74" s="114"/>
      <c r="D74" s="116"/>
      <c r="E74" s="116"/>
      <c r="F74" s="116"/>
      <c r="G74" s="116"/>
      <c r="H74" s="116"/>
      <c r="I74" s="116"/>
      <c r="J74" s="117"/>
      <c r="K74" s="116"/>
      <c r="L74" s="116"/>
      <c r="M74" s="116"/>
      <c r="N74" s="116"/>
      <c r="O74" s="116"/>
      <c r="P74" s="116"/>
      <c r="Q74" s="116"/>
      <c r="R74" s="116"/>
      <c r="S74" s="117"/>
      <c r="T74" s="116"/>
      <c r="U74" s="116"/>
      <c r="V74" s="116"/>
      <c r="W74" s="116"/>
      <c r="X74" s="116"/>
      <c r="Y74" s="116"/>
      <c r="Z74" s="116"/>
      <c r="AA74" s="116"/>
      <c r="AB74" s="117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  <c r="CJ74" s="116"/>
      <c r="CK74" s="116"/>
      <c r="CL74" s="116"/>
      <c r="CM74" s="116"/>
      <c r="CN74" s="116"/>
      <c r="CO74" s="116"/>
      <c r="CP74" s="116"/>
      <c r="CQ74" s="116"/>
      <c r="CR74" s="116"/>
      <c r="CS74" s="116"/>
      <c r="CT74" s="116"/>
      <c r="CU74" s="116"/>
      <c r="CV74" s="116"/>
      <c r="CW74" s="116"/>
      <c r="CX74" s="116"/>
      <c r="CY74" s="116"/>
      <c r="CZ74" s="116"/>
      <c r="DA74" s="116"/>
      <c r="DB74" s="116"/>
      <c r="DC74" s="116"/>
      <c r="DD74" s="116"/>
      <c r="DE74" s="116"/>
      <c r="DF74" s="116"/>
      <c r="DG74" s="116"/>
      <c r="DH74" s="116"/>
      <c r="DI74" s="116"/>
      <c r="DJ74" s="116"/>
    </row>
    <row r="75" spans="1:114" ht="13.5" customHeight="1" x14ac:dyDescent="0.2">
      <c r="A75" s="114"/>
      <c r="B75" s="115"/>
      <c r="C75" s="114"/>
      <c r="D75" s="116"/>
      <c r="E75" s="116"/>
      <c r="F75" s="116"/>
      <c r="G75" s="116"/>
      <c r="H75" s="116"/>
      <c r="I75" s="116"/>
      <c r="J75" s="117"/>
      <c r="K75" s="116"/>
      <c r="L75" s="116"/>
      <c r="M75" s="116"/>
      <c r="N75" s="116"/>
      <c r="O75" s="116"/>
      <c r="P75" s="116"/>
      <c r="Q75" s="116"/>
      <c r="R75" s="116"/>
      <c r="S75" s="117"/>
      <c r="T75" s="116"/>
      <c r="U75" s="116"/>
      <c r="V75" s="116"/>
      <c r="W75" s="116"/>
      <c r="X75" s="116"/>
      <c r="Y75" s="116"/>
      <c r="Z75" s="116"/>
      <c r="AA75" s="116"/>
      <c r="AB75" s="117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  <c r="CJ75" s="116"/>
      <c r="CK75" s="116"/>
      <c r="CL75" s="116"/>
      <c r="CM75" s="116"/>
      <c r="CN75" s="116"/>
      <c r="CO75" s="116"/>
      <c r="CP75" s="116"/>
      <c r="CQ75" s="116"/>
      <c r="CR75" s="116"/>
      <c r="CS75" s="116"/>
      <c r="CT75" s="116"/>
      <c r="CU75" s="116"/>
      <c r="CV75" s="116"/>
      <c r="CW75" s="116"/>
      <c r="CX75" s="116"/>
      <c r="CY75" s="116"/>
      <c r="CZ75" s="116"/>
      <c r="DA75" s="116"/>
      <c r="DB75" s="116"/>
      <c r="DC75" s="116"/>
      <c r="DD75" s="116"/>
      <c r="DE75" s="116"/>
      <c r="DF75" s="116"/>
      <c r="DG75" s="116"/>
      <c r="DH75" s="116"/>
      <c r="DI75" s="116"/>
      <c r="DJ75" s="116"/>
    </row>
    <row r="76" spans="1:114" ht="13.5" customHeight="1" x14ac:dyDescent="0.2">
      <c r="A76" s="114"/>
      <c r="B76" s="115"/>
      <c r="C76" s="114"/>
      <c r="D76" s="116"/>
      <c r="E76" s="116"/>
      <c r="F76" s="116"/>
      <c r="G76" s="116"/>
      <c r="H76" s="116"/>
      <c r="I76" s="116"/>
      <c r="J76" s="117"/>
      <c r="K76" s="116"/>
      <c r="L76" s="116"/>
      <c r="M76" s="116"/>
      <c r="N76" s="116"/>
      <c r="O76" s="116"/>
      <c r="P76" s="116"/>
      <c r="Q76" s="116"/>
      <c r="R76" s="116"/>
      <c r="S76" s="117"/>
      <c r="T76" s="116"/>
      <c r="U76" s="116"/>
      <c r="V76" s="116"/>
      <c r="W76" s="116"/>
      <c r="X76" s="116"/>
      <c r="Y76" s="116"/>
      <c r="Z76" s="116"/>
      <c r="AA76" s="116"/>
      <c r="AB76" s="117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  <c r="CJ76" s="116"/>
      <c r="CK76" s="116"/>
      <c r="CL76" s="116"/>
      <c r="CM76" s="116"/>
      <c r="CN76" s="116"/>
      <c r="CO76" s="116"/>
      <c r="CP76" s="116"/>
      <c r="CQ76" s="116"/>
      <c r="CR76" s="116"/>
      <c r="CS76" s="116"/>
      <c r="CT76" s="116"/>
      <c r="CU76" s="116"/>
      <c r="CV76" s="116"/>
      <c r="CW76" s="116"/>
      <c r="CX76" s="116"/>
      <c r="CY76" s="116"/>
      <c r="CZ76" s="116"/>
      <c r="DA76" s="116"/>
      <c r="DB76" s="116"/>
      <c r="DC76" s="116"/>
      <c r="DD76" s="116"/>
      <c r="DE76" s="116"/>
      <c r="DF76" s="116"/>
      <c r="DG76" s="116"/>
      <c r="DH76" s="116"/>
      <c r="DI76" s="116"/>
      <c r="DJ76" s="116"/>
    </row>
    <row r="77" spans="1:114" ht="13.5" customHeight="1" x14ac:dyDescent="0.2">
      <c r="A77" s="114"/>
      <c r="B77" s="115"/>
      <c r="C77" s="114"/>
      <c r="D77" s="116"/>
      <c r="E77" s="116"/>
      <c r="F77" s="116"/>
      <c r="G77" s="116"/>
      <c r="H77" s="116"/>
      <c r="I77" s="116"/>
      <c r="J77" s="117"/>
      <c r="K77" s="116"/>
      <c r="L77" s="116"/>
      <c r="M77" s="116"/>
      <c r="N77" s="116"/>
      <c r="O77" s="116"/>
      <c r="P77" s="116"/>
      <c r="Q77" s="116"/>
      <c r="R77" s="116"/>
      <c r="S77" s="117"/>
      <c r="T77" s="116"/>
      <c r="U77" s="116"/>
      <c r="V77" s="116"/>
      <c r="W77" s="116"/>
      <c r="X77" s="116"/>
      <c r="Y77" s="116"/>
      <c r="Z77" s="116"/>
      <c r="AA77" s="116"/>
      <c r="AB77" s="117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  <c r="CJ77" s="116"/>
      <c r="CK77" s="116"/>
      <c r="CL77" s="116"/>
      <c r="CM77" s="116"/>
      <c r="CN77" s="116"/>
      <c r="CO77" s="116"/>
      <c r="CP77" s="116"/>
      <c r="CQ77" s="116"/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</row>
    <row r="78" spans="1:114" ht="13.5" customHeight="1" x14ac:dyDescent="0.2">
      <c r="A78" s="114"/>
      <c r="B78" s="115"/>
      <c r="C78" s="114"/>
      <c r="D78" s="116"/>
      <c r="E78" s="116"/>
      <c r="F78" s="116"/>
      <c r="G78" s="116"/>
      <c r="H78" s="116"/>
      <c r="I78" s="116"/>
      <c r="J78" s="117"/>
      <c r="K78" s="116"/>
      <c r="L78" s="116"/>
      <c r="M78" s="116"/>
      <c r="N78" s="116"/>
      <c r="O78" s="116"/>
      <c r="P78" s="116"/>
      <c r="Q78" s="116"/>
      <c r="R78" s="116"/>
      <c r="S78" s="117"/>
      <c r="T78" s="116"/>
      <c r="U78" s="116"/>
      <c r="V78" s="116"/>
      <c r="W78" s="116"/>
      <c r="X78" s="116"/>
      <c r="Y78" s="116"/>
      <c r="Z78" s="116"/>
      <c r="AA78" s="116"/>
      <c r="AB78" s="117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  <c r="CJ78" s="116"/>
      <c r="CK78" s="116"/>
      <c r="CL78" s="116"/>
      <c r="CM78" s="116"/>
      <c r="CN78" s="116"/>
      <c r="CO78" s="116"/>
      <c r="CP78" s="116"/>
      <c r="CQ78" s="116"/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</row>
    <row r="79" spans="1:114" ht="13.5" customHeight="1" x14ac:dyDescent="0.2">
      <c r="A79" s="114"/>
      <c r="B79" s="115"/>
      <c r="C79" s="114"/>
      <c r="D79" s="116"/>
      <c r="E79" s="116"/>
      <c r="F79" s="116"/>
      <c r="G79" s="116"/>
      <c r="H79" s="116"/>
      <c r="I79" s="116"/>
      <c r="J79" s="117"/>
      <c r="K79" s="116"/>
      <c r="L79" s="116"/>
      <c r="M79" s="116"/>
      <c r="N79" s="116"/>
      <c r="O79" s="116"/>
      <c r="P79" s="116"/>
      <c r="Q79" s="116"/>
      <c r="R79" s="116"/>
      <c r="S79" s="117"/>
      <c r="T79" s="116"/>
      <c r="U79" s="116"/>
      <c r="V79" s="116"/>
      <c r="W79" s="116"/>
      <c r="X79" s="116"/>
      <c r="Y79" s="116"/>
      <c r="Z79" s="116"/>
      <c r="AA79" s="116"/>
      <c r="AB79" s="117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  <c r="CJ79" s="116"/>
      <c r="CK79" s="116"/>
      <c r="CL79" s="116"/>
      <c r="CM79" s="116"/>
      <c r="CN79" s="116"/>
      <c r="CO79" s="116"/>
      <c r="CP79" s="116"/>
      <c r="CQ79" s="116"/>
      <c r="CR79" s="116"/>
      <c r="CS79" s="116"/>
      <c r="CT79" s="116"/>
      <c r="CU79" s="116"/>
      <c r="CV79" s="116"/>
      <c r="CW79" s="116"/>
      <c r="CX79" s="116"/>
      <c r="CY79" s="116"/>
      <c r="CZ79" s="116"/>
      <c r="DA79" s="116"/>
      <c r="DB79" s="116"/>
      <c r="DC79" s="116"/>
      <c r="DD79" s="116"/>
      <c r="DE79" s="116"/>
      <c r="DF79" s="116"/>
      <c r="DG79" s="116"/>
      <c r="DH79" s="116"/>
      <c r="DI79" s="116"/>
      <c r="DJ79" s="116"/>
    </row>
    <row r="80" spans="1:114" ht="13.5" customHeight="1" x14ac:dyDescent="0.2">
      <c r="A80" s="114"/>
      <c r="B80" s="115"/>
      <c r="C80" s="114"/>
      <c r="D80" s="116"/>
      <c r="E80" s="116"/>
      <c r="F80" s="116"/>
      <c r="G80" s="116"/>
      <c r="H80" s="116"/>
      <c r="I80" s="116"/>
      <c r="J80" s="117"/>
      <c r="K80" s="116"/>
      <c r="L80" s="116"/>
      <c r="M80" s="116"/>
      <c r="N80" s="116"/>
      <c r="O80" s="116"/>
      <c r="P80" s="116"/>
      <c r="Q80" s="116"/>
      <c r="R80" s="116"/>
      <c r="S80" s="117"/>
      <c r="T80" s="116"/>
      <c r="U80" s="116"/>
      <c r="V80" s="116"/>
      <c r="W80" s="116"/>
      <c r="X80" s="116"/>
      <c r="Y80" s="116"/>
      <c r="Z80" s="116"/>
      <c r="AA80" s="116"/>
      <c r="AB80" s="117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</row>
    <row r="81" spans="1:114" ht="13.5" customHeight="1" x14ac:dyDescent="0.2">
      <c r="A81" s="114"/>
      <c r="B81" s="115"/>
      <c r="C81" s="114"/>
      <c r="D81" s="116"/>
      <c r="E81" s="116"/>
      <c r="F81" s="116"/>
      <c r="G81" s="116"/>
      <c r="H81" s="116"/>
      <c r="I81" s="116"/>
      <c r="J81" s="117"/>
      <c r="K81" s="116"/>
      <c r="L81" s="116"/>
      <c r="M81" s="116"/>
      <c r="N81" s="116"/>
      <c r="O81" s="116"/>
      <c r="P81" s="116"/>
      <c r="Q81" s="116"/>
      <c r="R81" s="116"/>
      <c r="S81" s="117"/>
      <c r="T81" s="116"/>
      <c r="U81" s="116"/>
      <c r="V81" s="116"/>
      <c r="W81" s="116"/>
      <c r="X81" s="116"/>
      <c r="Y81" s="116"/>
      <c r="Z81" s="116"/>
      <c r="AA81" s="116"/>
      <c r="AB81" s="117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</row>
    <row r="82" spans="1:114" ht="13.5" customHeight="1" x14ac:dyDescent="0.2">
      <c r="A82" s="114"/>
      <c r="B82" s="115"/>
      <c r="C82" s="114"/>
      <c r="D82" s="116"/>
      <c r="E82" s="116"/>
      <c r="F82" s="116"/>
      <c r="G82" s="116"/>
      <c r="H82" s="116"/>
      <c r="I82" s="116"/>
      <c r="J82" s="117"/>
      <c r="K82" s="116"/>
      <c r="L82" s="116"/>
      <c r="M82" s="116"/>
      <c r="N82" s="116"/>
      <c r="O82" s="116"/>
      <c r="P82" s="116"/>
      <c r="Q82" s="116"/>
      <c r="R82" s="116"/>
      <c r="S82" s="117"/>
      <c r="T82" s="116"/>
      <c r="U82" s="116"/>
      <c r="V82" s="116"/>
      <c r="W82" s="116"/>
      <c r="X82" s="116"/>
      <c r="Y82" s="116"/>
      <c r="Z82" s="116"/>
      <c r="AA82" s="116"/>
      <c r="AB82" s="117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</row>
    <row r="83" spans="1:114" ht="13.5" customHeight="1" x14ac:dyDescent="0.2">
      <c r="A83" s="114"/>
      <c r="B83" s="115"/>
      <c r="C83" s="114"/>
      <c r="D83" s="116"/>
      <c r="E83" s="116"/>
      <c r="F83" s="116"/>
      <c r="G83" s="116"/>
      <c r="H83" s="116"/>
      <c r="I83" s="116"/>
      <c r="J83" s="117"/>
      <c r="K83" s="116"/>
      <c r="L83" s="116"/>
      <c r="M83" s="116"/>
      <c r="N83" s="116"/>
      <c r="O83" s="116"/>
      <c r="P83" s="116"/>
      <c r="Q83" s="116"/>
      <c r="R83" s="116"/>
      <c r="S83" s="117"/>
      <c r="T83" s="116"/>
      <c r="U83" s="116"/>
      <c r="V83" s="116"/>
      <c r="W83" s="116"/>
      <c r="X83" s="116"/>
      <c r="Y83" s="116"/>
      <c r="Z83" s="116"/>
      <c r="AA83" s="116"/>
      <c r="AB83" s="117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</row>
    <row r="84" spans="1:114" ht="13.5" customHeight="1" x14ac:dyDescent="0.2">
      <c r="A84" s="114"/>
      <c r="B84" s="115"/>
      <c r="C84" s="114"/>
      <c r="D84" s="116"/>
      <c r="E84" s="116"/>
      <c r="F84" s="116"/>
      <c r="G84" s="116"/>
      <c r="H84" s="116"/>
      <c r="I84" s="116"/>
      <c r="J84" s="117"/>
      <c r="K84" s="116"/>
      <c r="L84" s="116"/>
      <c r="M84" s="116"/>
      <c r="N84" s="116"/>
      <c r="O84" s="116"/>
      <c r="P84" s="116"/>
      <c r="Q84" s="116"/>
      <c r="R84" s="116"/>
      <c r="S84" s="117"/>
      <c r="T84" s="116"/>
      <c r="U84" s="116"/>
      <c r="V84" s="116"/>
      <c r="W84" s="116"/>
      <c r="X84" s="116"/>
      <c r="Y84" s="116"/>
      <c r="Z84" s="116"/>
      <c r="AA84" s="116"/>
      <c r="AB84" s="117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</row>
    <row r="85" spans="1:114" ht="13.5" customHeight="1" x14ac:dyDescent="0.2">
      <c r="A85" s="114"/>
      <c r="B85" s="115"/>
      <c r="C85" s="114"/>
      <c r="D85" s="116"/>
      <c r="E85" s="116"/>
      <c r="F85" s="116"/>
      <c r="G85" s="116"/>
      <c r="H85" s="116"/>
      <c r="I85" s="116"/>
      <c r="J85" s="117"/>
      <c r="K85" s="116"/>
      <c r="L85" s="116"/>
      <c r="M85" s="116"/>
      <c r="N85" s="116"/>
      <c r="O85" s="116"/>
      <c r="P85" s="116"/>
      <c r="Q85" s="116"/>
      <c r="R85" s="116"/>
      <c r="S85" s="117"/>
      <c r="T85" s="116"/>
      <c r="U85" s="116"/>
      <c r="V85" s="116"/>
      <c r="W85" s="116"/>
      <c r="X85" s="116"/>
      <c r="Y85" s="116"/>
      <c r="Z85" s="116"/>
      <c r="AA85" s="116"/>
      <c r="AB85" s="117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</row>
    <row r="86" spans="1:114" ht="13.5" customHeight="1" x14ac:dyDescent="0.2">
      <c r="A86" s="114"/>
      <c r="B86" s="115"/>
      <c r="C86" s="114"/>
      <c r="D86" s="116"/>
      <c r="E86" s="116"/>
      <c r="F86" s="116"/>
      <c r="G86" s="116"/>
      <c r="H86" s="116"/>
      <c r="I86" s="116"/>
      <c r="J86" s="117"/>
      <c r="K86" s="116"/>
      <c r="L86" s="116"/>
      <c r="M86" s="116"/>
      <c r="N86" s="116"/>
      <c r="O86" s="116"/>
      <c r="P86" s="116"/>
      <c r="Q86" s="116"/>
      <c r="R86" s="116"/>
      <c r="S86" s="117"/>
      <c r="T86" s="116"/>
      <c r="U86" s="116"/>
      <c r="V86" s="116"/>
      <c r="W86" s="116"/>
      <c r="X86" s="116"/>
      <c r="Y86" s="116"/>
      <c r="Z86" s="116"/>
      <c r="AA86" s="116"/>
      <c r="AB86" s="117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  <c r="CJ86" s="116"/>
      <c r="CK86" s="116"/>
      <c r="CL86" s="116"/>
      <c r="CM86" s="116"/>
      <c r="CN86" s="116"/>
      <c r="CO86" s="116"/>
      <c r="CP86" s="116"/>
      <c r="CQ86" s="116"/>
      <c r="CR86" s="116"/>
      <c r="CS86" s="116"/>
      <c r="CT86" s="116"/>
      <c r="CU86" s="116"/>
      <c r="CV86" s="116"/>
      <c r="CW86" s="116"/>
      <c r="CX86" s="116"/>
      <c r="CY86" s="116"/>
      <c r="CZ86" s="116"/>
      <c r="DA86" s="116"/>
      <c r="DB86" s="116"/>
      <c r="DC86" s="116"/>
      <c r="DD86" s="116"/>
      <c r="DE86" s="116"/>
      <c r="DF86" s="116"/>
      <c r="DG86" s="116"/>
      <c r="DH86" s="116"/>
      <c r="DI86" s="116"/>
      <c r="DJ86" s="116"/>
    </row>
    <row r="87" spans="1:114" ht="13.5" customHeight="1" x14ac:dyDescent="0.2">
      <c r="A87" s="114"/>
      <c r="B87" s="115"/>
      <c r="C87" s="114"/>
      <c r="D87" s="116"/>
      <c r="E87" s="116"/>
      <c r="F87" s="116"/>
      <c r="G87" s="116"/>
      <c r="H87" s="116"/>
      <c r="I87" s="116"/>
      <c r="J87" s="117"/>
      <c r="K87" s="116"/>
      <c r="L87" s="116"/>
      <c r="M87" s="116"/>
      <c r="N87" s="116"/>
      <c r="O87" s="116"/>
      <c r="P87" s="116"/>
      <c r="Q87" s="116"/>
      <c r="R87" s="116"/>
      <c r="S87" s="117"/>
      <c r="T87" s="116"/>
      <c r="U87" s="116"/>
      <c r="V87" s="116"/>
      <c r="W87" s="116"/>
      <c r="X87" s="116"/>
      <c r="Y87" s="116"/>
      <c r="Z87" s="116"/>
      <c r="AA87" s="116"/>
      <c r="AB87" s="117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</row>
    <row r="88" spans="1:114" ht="13.5" customHeight="1" x14ac:dyDescent="0.2">
      <c r="A88" s="114"/>
      <c r="B88" s="115"/>
      <c r="C88" s="114"/>
      <c r="D88" s="116"/>
      <c r="E88" s="116"/>
      <c r="F88" s="116"/>
      <c r="G88" s="116"/>
      <c r="H88" s="116"/>
      <c r="I88" s="116"/>
      <c r="J88" s="117"/>
      <c r="K88" s="116"/>
      <c r="L88" s="116"/>
      <c r="M88" s="116"/>
      <c r="N88" s="116"/>
      <c r="O88" s="116"/>
      <c r="P88" s="116"/>
      <c r="Q88" s="116"/>
      <c r="R88" s="116"/>
      <c r="S88" s="117"/>
      <c r="T88" s="116"/>
      <c r="U88" s="116"/>
      <c r="V88" s="116"/>
      <c r="W88" s="116"/>
      <c r="X88" s="116"/>
      <c r="Y88" s="116"/>
      <c r="Z88" s="116"/>
      <c r="AA88" s="116"/>
      <c r="AB88" s="117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</row>
    <row r="89" spans="1:114" ht="13.5" customHeight="1" x14ac:dyDescent="0.2">
      <c r="A89" s="114"/>
      <c r="B89" s="115"/>
      <c r="C89" s="114"/>
      <c r="D89" s="116"/>
      <c r="E89" s="116"/>
      <c r="F89" s="116"/>
      <c r="G89" s="116"/>
      <c r="H89" s="116"/>
      <c r="I89" s="116"/>
      <c r="J89" s="117"/>
      <c r="K89" s="116"/>
      <c r="L89" s="116"/>
      <c r="M89" s="116"/>
      <c r="N89" s="116"/>
      <c r="O89" s="116"/>
      <c r="P89" s="116"/>
      <c r="Q89" s="116"/>
      <c r="R89" s="116"/>
      <c r="S89" s="117"/>
      <c r="T89" s="116"/>
      <c r="U89" s="116"/>
      <c r="V89" s="116"/>
      <c r="W89" s="116"/>
      <c r="X89" s="116"/>
      <c r="Y89" s="116"/>
      <c r="Z89" s="116"/>
      <c r="AA89" s="116"/>
      <c r="AB89" s="117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</row>
    <row r="90" spans="1:114" ht="13.5" customHeight="1" x14ac:dyDescent="0.2">
      <c r="A90" s="114"/>
      <c r="B90" s="115"/>
      <c r="C90" s="114"/>
      <c r="D90" s="116"/>
      <c r="E90" s="116"/>
      <c r="F90" s="116"/>
      <c r="G90" s="116"/>
      <c r="H90" s="116"/>
      <c r="I90" s="116"/>
      <c r="J90" s="117"/>
      <c r="K90" s="116"/>
      <c r="L90" s="116"/>
      <c r="M90" s="116"/>
      <c r="N90" s="116"/>
      <c r="O90" s="116"/>
      <c r="P90" s="116"/>
      <c r="Q90" s="116"/>
      <c r="R90" s="116"/>
      <c r="S90" s="117"/>
      <c r="T90" s="116"/>
      <c r="U90" s="116"/>
      <c r="V90" s="116"/>
      <c r="W90" s="116"/>
      <c r="X90" s="116"/>
      <c r="Y90" s="116"/>
      <c r="Z90" s="116"/>
      <c r="AA90" s="116"/>
      <c r="AB90" s="117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</row>
    <row r="91" spans="1:114" ht="13.5" customHeight="1" x14ac:dyDescent="0.2">
      <c r="A91" s="114"/>
      <c r="B91" s="115"/>
      <c r="C91" s="114"/>
      <c r="D91" s="116"/>
      <c r="E91" s="116"/>
      <c r="F91" s="116"/>
      <c r="G91" s="116"/>
      <c r="H91" s="116"/>
      <c r="I91" s="116"/>
      <c r="J91" s="117"/>
      <c r="K91" s="116"/>
      <c r="L91" s="116"/>
      <c r="M91" s="116"/>
      <c r="N91" s="116"/>
      <c r="O91" s="116"/>
      <c r="P91" s="116"/>
      <c r="Q91" s="116"/>
      <c r="R91" s="116"/>
      <c r="S91" s="117"/>
      <c r="T91" s="116"/>
      <c r="U91" s="116"/>
      <c r="V91" s="116"/>
      <c r="W91" s="116"/>
      <c r="X91" s="116"/>
      <c r="Y91" s="116"/>
      <c r="Z91" s="116"/>
      <c r="AA91" s="116"/>
      <c r="AB91" s="117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</row>
    <row r="92" spans="1:114" ht="13.5" customHeight="1" x14ac:dyDescent="0.2">
      <c r="A92" s="114"/>
      <c r="B92" s="115"/>
      <c r="C92" s="114"/>
      <c r="D92" s="116"/>
      <c r="E92" s="116"/>
      <c r="F92" s="116"/>
      <c r="G92" s="116"/>
      <c r="H92" s="116"/>
      <c r="I92" s="116"/>
      <c r="J92" s="117"/>
      <c r="K92" s="116"/>
      <c r="L92" s="116"/>
      <c r="M92" s="116"/>
      <c r="N92" s="116"/>
      <c r="O92" s="116"/>
      <c r="P92" s="116"/>
      <c r="Q92" s="116"/>
      <c r="R92" s="116"/>
      <c r="S92" s="117"/>
      <c r="T92" s="116"/>
      <c r="U92" s="116"/>
      <c r="V92" s="116"/>
      <c r="W92" s="116"/>
      <c r="X92" s="116"/>
      <c r="Y92" s="116"/>
      <c r="Z92" s="116"/>
      <c r="AA92" s="116"/>
      <c r="AB92" s="117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</row>
    <row r="93" spans="1:114" ht="13.5" customHeight="1" x14ac:dyDescent="0.2">
      <c r="A93" s="114"/>
      <c r="B93" s="115"/>
      <c r="C93" s="114"/>
      <c r="D93" s="116"/>
      <c r="E93" s="116"/>
      <c r="F93" s="116"/>
      <c r="G93" s="116"/>
      <c r="H93" s="116"/>
      <c r="I93" s="116"/>
      <c r="J93" s="117"/>
      <c r="K93" s="116"/>
      <c r="L93" s="116"/>
      <c r="M93" s="116"/>
      <c r="N93" s="116"/>
      <c r="O93" s="116"/>
      <c r="P93" s="116"/>
      <c r="Q93" s="116"/>
      <c r="R93" s="116"/>
      <c r="S93" s="117"/>
      <c r="T93" s="116"/>
      <c r="U93" s="116"/>
      <c r="V93" s="116"/>
      <c r="W93" s="116"/>
      <c r="X93" s="116"/>
      <c r="Y93" s="116"/>
      <c r="Z93" s="116"/>
      <c r="AA93" s="116"/>
      <c r="AB93" s="117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</row>
    <row r="94" spans="1:114" ht="13.5" customHeight="1" x14ac:dyDescent="0.2">
      <c r="A94" s="114"/>
      <c r="B94" s="115"/>
      <c r="C94" s="114"/>
      <c r="D94" s="116"/>
      <c r="E94" s="116"/>
      <c r="F94" s="116"/>
      <c r="G94" s="116"/>
      <c r="H94" s="116"/>
      <c r="I94" s="116"/>
      <c r="J94" s="117"/>
      <c r="K94" s="116"/>
      <c r="L94" s="116"/>
      <c r="M94" s="116"/>
      <c r="N94" s="116"/>
      <c r="O94" s="116"/>
      <c r="P94" s="116"/>
      <c r="Q94" s="116"/>
      <c r="R94" s="116"/>
      <c r="S94" s="117"/>
      <c r="T94" s="116"/>
      <c r="U94" s="116"/>
      <c r="V94" s="116"/>
      <c r="W94" s="116"/>
      <c r="X94" s="116"/>
      <c r="Y94" s="116"/>
      <c r="Z94" s="116"/>
      <c r="AA94" s="116"/>
      <c r="AB94" s="117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</row>
    <row r="95" spans="1:114" ht="13.5" customHeight="1" x14ac:dyDescent="0.2">
      <c r="A95" s="114"/>
      <c r="B95" s="115"/>
      <c r="C95" s="114"/>
      <c r="D95" s="116"/>
      <c r="E95" s="116"/>
      <c r="F95" s="116"/>
      <c r="G95" s="116"/>
      <c r="H95" s="116"/>
      <c r="I95" s="116"/>
      <c r="J95" s="117"/>
      <c r="K95" s="116"/>
      <c r="L95" s="116"/>
      <c r="M95" s="116"/>
      <c r="N95" s="116"/>
      <c r="O95" s="116"/>
      <c r="P95" s="116"/>
      <c r="Q95" s="116"/>
      <c r="R95" s="116"/>
      <c r="S95" s="117"/>
      <c r="T95" s="116"/>
      <c r="U95" s="116"/>
      <c r="V95" s="116"/>
      <c r="W95" s="116"/>
      <c r="X95" s="116"/>
      <c r="Y95" s="116"/>
      <c r="Z95" s="116"/>
      <c r="AA95" s="116"/>
      <c r="AB95" s="117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</row>
    <row r="96" spans="1:114" ht="13.5" customHeight="1" x14ac:dyDescent="0.2">
      <c r="A96" s="114"/>
      <c r="B96" s="115"/>
      <c r="C96" s="114"/>
      <c r="D96" s="116"/>
      <c r="E96" s="116"/>
      <c r="F96" s="116"/>
      <c r="G96" s="116"/>
      <c r="H96" s="116"/>
      <c r="I96" s="116"/>
      <c r="J96" s="117"/>
      <c r="K96" s="116"/>
      <c r="L96" s="116"/>
      <c r="M96" s="116"/>
      <c r="N96" s="116"/>
      <c r="O96" s="116"/>
      <c r="P96" s="116"/>
      <c r="Q96" s="116"/>
      <c r="R96" s="116"/>
      <c r="S96" s="117"/>
      <c r="T96" s="116"/>
      <c r="U96" s="116"/>
      <c r="V96" s="116"/>
      <c r="W96" s="116"/>
      <c r="X96" s="116"/>
      <c r="Y96" s="116"/>
      <c r="Z96" s="116"/>
      <c r="AA96" s="116"/>
      <c r="AB96" s="117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</row>
    <row r="97" spans="1:114" ht="13.5" customHeight="1" x14ac:dyDescent="0.2">
      <c r="A97" s="114"/>
      <c r="B97" s="115"/>
      <c r="C97" s="114"/>
      <c r="D97" s="116"/>
      <c r="E97" s="116"/>
      <c r="F97" s="116"/>
      <c r="G97" s="116"/>
      <c r="H97" s="116"/>
      <c r="I97" s="116"/>
      <c r="J97" s="117"/>
      <c r="K97" s="116"/>
      <c r="L97" s="116"/>
      <c r="M97" s="116"/>
      <c r="N97" s="116"/>
      <c r="O97" s="116"/>
      <c r="P97" s="116"/>
      <c r="Q97" s="116"/>
      <c r="R97" s="116"/>
      <c r="S97" s="117"/>
      <c r="T97" s="116"/>
      <c r="U97" s="116"/>
      <c r="V97" s="116"/>
      <c r="W97" s="116"/>
      <c r="X97" s="116"/>
      <c r="Y97" s="116"/>
      <c r="Z97" s="116"/>
      <c r="AA97" s="116"/>
      <c r="AB97" s="117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</row>
    <row r="98" spans="1:114" ht="13.5" customHeight="1" x14ac:dyDescent="0.2">
      <c r="A98" s="114"/>
      <c r="B98" s="115"/>
      <c r="C98" s="114"/>
      <c r="D98" s="116"/>
      <c r="E98" s="116"/>
      <c r="F98" s="116"/>
      <c r="G98" s="116"/>
      <c r="H98" s="116"/>
      <c r="I98" s="116"/>
      <c r="J98" s="117"/>
      <c r="K98" s="116"/>
      <c r="L98" s="116"/>
      <c r="M98" s="116"/>
      <c r="N98" s="116"/>
      <c r="O98" s="116"/>
      <c r="P98" s="116"/>
      <c r="Q98" s="116"/>
      <c r="R98" s="116"/>
      <c r="S98" s="117"/>
      <c r="T98" s="116"/>
      <c r="U98" s="116"/>
      <c r="V98" s="116"/>
      <c r="W98" s="116"/>
      <c r="X98" s="116"/>
      <c r="Y98" s="116"/>
      <c r="Z98" s="116"/>
      <c r="AA98" s="116"/>
      <c r="AB98" s="117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</row>
    <row r="99" spans="1:114" ht="13.5" customHeight="1" x14ac:dyDescent="0.2">
      <c r="A99" s="114"/>
      <c r="B99" s="115"/>
      <c r="C99" s="114"/>
      <c r="D99" s="116"/>
      <c r="E99" s="116"/>
      <c r="F99" s="116"/>
      <c r="G99" s="116"/>
      <c r="H99" s="116"/>
      <c r="I99" s="116"/>
      <c r="J99" s="117"/>
      <c r="K99" s="116"/>
      <c r="L99" s="116"/>
      <c r="M99" s="116"/>
      <c r="N99" s="116"/>
      <c r="O99" s="116"/>
      <c r="P99" s="116"/>
      <c r="Q99" s="116"/>
      <c r="R99" s="116"/>
      <c r="S99" s="117"/>
      <c r="T99" s="116"/>
      <c r="U99" s="116"/>
      <c r="V99" s="116"/>
      <c r="W99" s="116"/>
      <c r="X99" s="116"/>
      <c r="Y99" s="116"/>
      <c r="Z99" s="116"/>
      <c r="AA99" s="116"/>
      <c r="AB99" s="117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</row>
    <row r="100" spans="1:114" ht="13.5" customHeight="1" x14ac:dyDescent="0.2">
      <c r="A100" s="114"/>
      <c r="B100" s="115"/>
      <c r="C100" s="114"/>
      <c r="D100" s="116"/>
      <c r="E100" s="116"/>
      <c r="F100" s="116"/>
      <c r="G100" s="116"/>
      <c r="H100" s="116"/>
      <c r="I100" s="116"/>
      <c r="J100" s="117"/>
      <c r="K100" s="116"/>
      <c r="L100" s="116"/>
      <c r="M100" s="116"/>
      <c r="N100" s="116"/>
      <c r="O100" s="116"/>
      <c r="P100" s="116"/>
      <c r="Q100" s="116"/>
      <c r="R100" s="116"/>
      <c r="S100" s="117"/>
      <c r="T100" s="116"/>
      <c r="U100" s="116"/>
      <c r="V100" s="116"/>
      <c r="W100" s="116"/>
      <c r="X100" s="116"/>
      <c r="Y100" s="116"/>
      <c r="Z100" s="116"/>
      <c r="AA100" s="116"/>
      <c r="AB100" s="117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</row>
    <row r="101" spans="1:114" ht="13.5" customHeight="1" x14ac:dyDescent="0.2">
      <c r="A101" s="114"/>
      <c r="B101" s="115"/>
      <c r="C101" s="114"/>
      <c r="D101" s="116"/>
      <c r="E101" s="116"/>
      <c r="F101" s="116"/>
      <c r="G101" s="116"/>
      <c r="H101" s="116"/>
      <c r="I101" s="116"/>
      <c r="J101" s="117"/>
      <c r="K101" s="116"/>
      <c r="L101" s="116"/>
      <c r="M101" s="116"/>
      <c r="N101" s="116"/>
      <c r="O101" s="116"/>
      <c r="P101" s="116"/>
      <c r="Q101" s="116"/>
      <c r="R101" s="116"/>
      <c r="S101" s="117"/>
      <c r="T101" s="116"/>
      <c r="U101" s="116"/>
      <c r="V101" s="116"/>
      <c r="W101" s="116"/>
      <c r="X101" s="116"/>
      <c r="Y101" s="116"/>
      <c r="Z101" s="116"/>
      <c r="AA101" s="116"/>
      <c r="AB101" s="117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</row>
    <row r="102" spans="1:114" ht="13.5" customHeight="1" x14ac:dyDescent="0.2">
      <c r="A102" s="114"/>
      <c r="B102" s="115"/>
      <c r="C102" s="114"/>
      <c r="D102" s="116"/>
      <c r="E102" s="116"/>
      <c r="F102" s="116"/>
      <c r="G102" s="116"/>
      <c r="H102" s="116"/>
      <c r="I102" s="116"/>
      <c r="J102" s="117"/>
      <c r="K102" s="116"/>
      <c r="L102" s="116"/>
      <c r="M102" s="116"/>
      <c r="N102" s="116"/>
      <c r="O102" s="116"/>
      <c r="P102" s="116"/>
      <c r="Q102" s="116"/>
      <c r="R102" s="116"/>
      <c r="S102" s="117"/>
      <c r="T102" s="116"/>
      <c r="U102" s="116"/>
      <c r="V102" s="116"/>
      <c r="W102" s="116"/>
      <c r="X102" s="116"/>
      <c r="Y102" s="116"/>
      <c r="Z102" s="116"/>
      <c r="AA102" s="116"/>
      <c r="AB102" s="117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</row>
    <row r="103" spans="1:114" ht="13.5" customHeight="1" x14ac:dyDescent="0.2">
      <c r="A103" s="114"/>
      <c r="B103" s="115"/>
      <c r="C103" s="114"/>
      <c r="D103" s="116"/>
      <c r="E103" s="116"/>
      <c r="F103" s="116"/>
      <c r="G103" s="116"/>
      <c r="H103" s="116"/>
      <c r="I103" s="116"/>
      <c r="J103" s="117"/>
      <c r="K103" s="116"/>
      <c r="L103" s="116"/>
      <c r="M103" s="116"/>
      <c r="N103" s="116"/>
      <c r="O103" s="116"/>
      <c r="P103" s="116"/>
      <c r="Q103" s="116"/>
      <c r="R103" s="116"/>
      <c r="S103" s="117"/>
      <c r="T103" s="116"/>
      <c r="U103" s="116"/>
      <c r="V103" s="116"/>
      <c r="W103" s="116"/>
      <c r="X103" s="116"/>
      <c r="Y103" s="116"/>
      <c r="Z103" s="116"/>
      <c r="AA103" s="116"/>
      <c r="AB103" s="117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</row>
    <row r="104" spans="1:114" ht="13.5" customHeight="1" x14ac:dyDescent="0.2">
      <c r="A104" s="114"/>
      <c r="B104" s="115"/>
      <c r="C104" s="114"/>
      <c r="D104" s="116"/>
      <c r="E104" s="116"/>
      <c r="F104" s="116"/>
      <c r="G104" s="116"/>
      <c r="H104" s="116"/>
      <c r="I104" s="116"/>
      <c r="J104" s="117"/>
      <c r="K104" s="116"/>
      <c r="L104" s="116"/>
      <c r="M104" s="116"/>
      <c r="N104" s="116"/>
      <c r="O104" s="116"/>
      <c r="P104" s="116"/>
      <c r="Q104" s="116"/>
      <c r="R104" s="116"/>
      <c r="S104" s="117"/>
      <c r="T104" s="116"/>
      <c r="U104" s="116"/>
      <c r="V104" s="116"/>
      <c r="W104" s="116"/>
      <c r="X104" s="116"/>
      <c r="Y104" s="116"/>
      <c r="Z104" s="116"/>
      <c r="AA104" s="116"/>
      <c r="AB104" s="117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</row>
    <row r="105" spans="1:114" ht="13.5" customHeight="1" x14ac:dyDescent="0.2">
      <c r="A105" s="114"/>
      <c r="B105" s="115"/>
      <c r="C105" s="114"/>
      <c r="D105" s="116"/>
      <c r="E105" s="116"/>
      <c r="F105" s="116"/>
      <c r="G105" s="116"/>
      <c r="H105" s="116"/>
      <c r="I105" s="116"/>
      <c r="J105" s="117"/>
      <c r="K105" s="116"/>
      <c r="L105" s="116"/>
      <c r="M105" s="116"/>
      <c r="N105" s="116"/>
      <c r="O105" s="116"/>
      <c r="P105" s="116"/>
      <c r="Q105" s="116"/>
      <c r="R105" s="116"/>
      <c r="S105" s="117"/>
      <c r="T105" s="116"/>
      <c r="U105" s="116"/>
      <c r="V105" s="116"/>
      <c r="W105" s="116"/>
      <c r="X105" s="116"/>
      <c r="Y105" s="116"/>
      <c r="Z105" s="116"/>
      <c r="AA105" s="116"/>
      <c r="AB105" s="117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</row>
    <row r="106" spans="1:114" ht="13.5" customHeight="1" x14ac:dyDescent="0.2">
      <c r="A106" s="114"/>
      <c r="B106" s="115"/>
      <c r="C106" s="114"/>
      <c r="D106" s="116"/>
      <c r="E106" s="116"/>
      <c r="F106" s="116"/>
      <c r="G106" s="116"/>
      <c r="H106" s="116"/>
      <c r="I106" s="116"/>
      <c r="J106" s="117"/>
      <c r="K106" s="116"/>
      <c r="L106" s="116"/>
      <c r="M106" s="116"/>
      <c r="N106" s="116"/>
      <c r="O106" s="116"/>
      <c r="P106" s="116"/>
      <c r="Q106" s="116"/>
      <c r="R106" s="116"/>
      <c r="S106" s="117"/>
      <c r="T106" s="116"/>
      <c r="U106" s="116"/>
      <c r="V106" s="116"/>
      <c r="W106" s="116"/>
      <c r="X106" s="116"/>
      <c r="Y106" s="116"/>
      <c r="Z106" s="116"/>
      <c r="AA106" s="116"/>
      <c r="AB106" s="117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</row>
    <row r="107" spans="1:114" ht="13.5" customHeight="1" x14ac:dyDescent="0.2">
      <c r="A107" s="114"/>
      <c r="B107" s="115"/>
      <c r="C107" s="114"/>
      <c r="D107" s="116"/>
      <c r="E107" s="116"/>
      <c r="F107" s="116"/>
      <c r="G107" s="116"/>
      <c r="H107" s="116"/>
      <c r="I107" s="116"/>
      <c r="J107" s="117"/>
      <c r="K107" s="116"/>
      <c r="L107" s="116"/>
      <c r="M107" s="116"/>
      <c r="N107" s="116"/>
      <c r="O107" s="116"/>
      <c r="P107" s="116"/>
      <c r="Q107" s="116"/>
      <c r="R107" s="116"/>
      <c r="S107" s="117"/>
      <c r="T107" s="116"/>
      <c r="U107" s="116"/>
      <c r="V107" s="116"/>
      <c r="W107" s="116"/>
      <c r="X107" s="116"/>
      <c r="Y107" s="116"/>
      <c r="Z107" s="116"/>
      <c r="AA107" s="116"/>
      <c r="AB107" s="117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</row>
    <row r="108" spans="1:114" ht="13.5" customHeight="1" x14ac:dyDescent="0.2">
      <c r="A108" s="114"/>
      <c r="B108" s="115"/>
      <c r="C108" s="114"/>
      <c r="D108" s="116"/>
      <c r="E108" s="116"/>
      <c r="F108" s="116"/>
      <c r="G108" s="116"/>
      <c r="H108" s="116"/>
      <c r="I108" s="116"/>
      <c r="J108" s="117"/>
      <c r="K108" s="116"/>
      <c r="L108" s="116"/>
      <c r="M108" s="116"/>
      <c r="N108" s="116"/>
      <c r="O108" s="116"/>
      <c r="P108" s="116"/>
      <c r="Q108" s="116"/>
      <c r="R108" s="116"/>
      <c r="S108" s="117"/>
      <c r="T108" s="116"/>
      <c r="U108" s="116"/>
      <c r="V108" s="116"/>
      <c r="W108" s="116"/>
      <c r="X108" s="116"/>
      <c r="Y108" s="116"/>
      <c r="Z108" s="116"/>
      <c r="AA108" s="116"/>
      <c r="AB108" s="117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</row>
    <row r="109" spans="1:114" ht="13.5" customHeight="1" x14ac:dyDescent="0.2">
      <c r="A109" s="114"/>
      <c r="B109" s="115"/>
      <c r="C109" s="114"/>
      <c r="D109" s="116"/>
      <c r="E109" s="116"/>
      <c r="F109" s="116"/>
      <c r="G109" s="116"/>
      <c r="H109" s="116"/>
      <c r="I109" s="116"/>
      <c r="J109" s="117"/>
      <c r="K109" s="116"/>
      <c r="L109" s="116"/>
      <c r="M109" s="116"/>
      <c r="N109" s="116"/>
      <c r="O109" s="116"/>
      <c r="P109" s="116"/>
      <c r="Q109" s="116"/>
      <c r="R109" s="116"/>
      <c r="S109" s="117"/>
      <c r="T109" s="116"/>
      <c r="U109" s="116"/>
      <c r="V109" s="116"/>
      <c r="W109" s="116"/>
      <c r="X109" s="116"/>
      <c r="Y109" s="116"/>
      <c r="Z109" s="116"/>
      <c r="AA109" s="116"/>
      <c r="AB109" s="117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</row>
    <row r="110" spans="1:114" ht="13.5" customHeight="1" x14ac:dyDescent="0.2">
      <c r="A110" s="114"/>
      <c r="B110" s="115"/>
      <c r="C110" s="114"/>
      <c r="D110" s="116"/>
      <c r="E110" s="116"/>
      <c r="F110" s="116"/>
      <c r="G110" s="116"/>
      <c r="H110" s="116"/>
      <c r="I110" s="116"/>
      <c r="J110" s="117"/>
      <c r="K110" s="116"/>
      <c r="L110" s="116"/>
      <c r="M110" s="116"/>
      <c r="N110" s="116"/>
      <c r="O110" s="116"/>
      <c r="P110" s="116"/>
      <c r="Q110" s="116"/>
      <c r="R110" s="116"/>
      <c r="S110" s="117"/>
      <c r="T110" s="116"/>
      <c r="U110" s="116"/>
      <c r="V110" s="116"/>
      <c r="W110" s="116"/>
      <c r="X110" s="116"/>
      <c r="Y110" s="116"/>
      <c r="Z110" s="116"/>
      <c r="AA110" s="116"/>
      <c r="AB110" s="117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</row>
    <row r="111" spans="1:114" ht="13.5" customHeight="1" x14ac:dyDescent="0.2">
      <c r="A111" s="114"/>
      <c r="B111" s="115"/>
      <c r="C111" s="114"/>
      <c r="D111" s="116"/>
      <c r="E111" s="116"/>
      <c r="F111" s="116"/>
      <c r="G111" s="116"/>
      <c r="H111" s="116"/>
      <c r="I111" s="116"/>
      <c r="J111" s="117"/>
      <c r="K111" s="116"/>
      <c r="L111" s="116"/>
      <c r="M111" s="116"/>
      <c r="N111" s="116"/>
      <c r="O111" s="116"/>
      <c r="P111" s="116"/>
      <c r="Q111" s="116"/>
      <c r="R111" s="116"/>
      <c r="S111" s="117"/>
      <c r="T111" s="116"/>
      <c r="U111" s="116"/>
      <c r="V111" s="116"/>
      <c r="W111" s="116"/>
      <c r="X111" s="116"/>
      <c r="Y111" s="116"/>
      <c r="Z111" s="116"/>
      <c r="AA111" s="116"/>
      <c r="AB111" s="117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</row>
    <row r="112" spans="1:114" ht="13.5" customHeight="1" x14ac:dyDescent="0.2">
      <c r="A112" s="114"/>
      <c r="B112" s="115"/>
      <c r="C112" s="114"/>
      <c r="D112" s="116"/>
      <c r="E112" s="116"/>
      <c r="F112" s="116"/>
      <c r="G112" s="116"/>
      <c r="H112" s="116"/>
      <c r="I112" s="116"/>
      <c r="J112" s="117"/>
      <c r="K112" s="116"/>
      <c r="L112" s="116"/>
      <c r="M112" s="116"/>
      <c r="N112" s="116"/>
      <c r="O112" s="116"/>
      <c r="P112" s="116"/>
      <c r="Q112" s="116"/>
      <c r="R112" s="116"/>
      <c r="S112" s="117"/>
      <c r="T112" s="116"/>
      <c r="U112" s="116"/>
      <c r="V112" s="116"/>
      <c r="W112" s="116"/>
      <c r="X112" s="116"/>
      <c r="Y112" s="116"/>
      <c r="Z112" s="116"/>
      <c r="AA112" s="116"/>
      <c r="AB112" s="117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</row>
    <row r="113" spans="1:114" ht="13.5" customHeight="1" x14ac:dyDescent="0.2">
      <c r="A113" s="114"/>
      <c r="B113" s="115"/>
      <c r="C113" s="114"/>
      <c r="D113" s="116"/>
      <c r="E113" s="116"/>
      <c r="F113" s="116"/>
      <c r="G113" s="116"/>
      <c r="H113" s="116"/>
      <c r="I113" s="116"/>
      <c r="J113" s="117"/>
      <c r="K113" s="116"/>
      <c r="L113" s="116"/>
      <c r="M113" s="116"/>
      <c r="N113" s="116"/>
      <c r="O113" s="116"/>
      <c r="P113" s="116"/>
      <c r="Q113" s="116"/>
      <c r="R113" s="116"/>
      <c r="S113" s="117"/>
      <c r="T113" s="116"/>
      <c r="U113" s="116"/>
      <c r="V113" s="116"/>
      <c r="W113" s="116"/>
      <c r="X113" s="116"/>
      <c r="Y113" s="116"/>
      <c r="Z113" s="116"/>
      <c r="AA113" s="116"/>
      <c r="AB113" s="117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</row>
    <row r="114" spans="1:114" ht="13.5" customHeight="1" x14ac:dyDescent="0.2">
      <c r="A114" s="114"/>
      <c r="B114" s="115"/>
      <c r="C114" s="114"/>
      <c r="D114" s="116"/>
      <c r="E114" s="116"/>
      <c r="F114" s="116"/>
      <c r="G114" s="116"/>
      <c r="H114" s="116"/>
      <c r="I114" s="116"/>
      <c r="J114" s="117"/>
      <c r="K114" s="116"/>
      <c r="L114" s="116"/>
      <c r="M114" s="116"/>
      <c r="N114" s="116"/>
      <c r="O114" s="116"/>
      <c r="P114" s="116"/>
      <c r="Q114" s="116"/>
      <c r="R114" s="116"/>
      <c r="S114" s="117"/>
      <c r="T114" s="116"/>
      <c r="U114" s="116"/>
      <c r="V114" s="116"/>
      <c r="W114" s="116"/>
      <c r="X114" s="116"/>
      <c r="Y114" s="116"/>
      <c r="Z114" s="116"/>
      <c r="AA114" s="116"/>
      <c r="AB114" s="117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</row>
    <row r="115" spans="1:114" ht="13.5" customHeight="1" x14ac:dyDescent="0.2">
      <c r="A115" s="114"/>
      <c r="B115" s="115"/>
      <c r="C115" s="114"/>
      <c r="D115" s="116"/>
      <c r="E115" s="116"/>
      <c r="F115" s="116"/>
      <c r="G115" s="116"/>
      <c r="H115" s="116"/>
      <c r="I115" s="116"/>
      <c r="J115" s="117"/>
      <c r="K115" s="116"/>
      <c r="L115" s="116"/>
      <c r="M115" s="116"/>
      <c r="N115" s="116"/>
      <c r="O115" s="116"/>
      <c r="P115" s="116"/>
      <c r="Q115" s="116"/>
      <c r="R115" s="116"/>
      <c r="S115" s="117"/>
      <c r="T115" s="116"/>
      <c r="U115" s="116"/>
      <c r="V115" s="116"/>
      <c r="W115" s="116"/>
      <c r="X115" s="116"/>
      <c r="Y115" s="116"/>
      <c r="Z115" s="116"/>
      <c r="AA115" s="116"/>
      <c r="AB115" s="117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</row>
    <row r="116" spans="1:114" ht="13.5" customHeight="1" x14ac:dyDescent="0.2">
      <c r="A116" s="114"/>
      <c r="B116" s="115"/>
      <c r="C116" s="114"/>
      <c r="D116" s="116"/>
      <c r="E116" s="116"/>
      <c r="F116" s="116"/>
      <c r="G116" s="116"/>
      <c r="H116" s="116"/>
      <c r="I116" s="116"/>
      <c r="J116" s="117"/>
      <c r="K116" s="116"/>
      <c r="L116" s="116"/>
      <c r="M116" s="116"/>
      <c r="N116" s="116"/>
      <c r="O116" s="116"/>
      <c r="P116" s="116"/>
      <c r="Q116" s="116"/>
      <c r="R116" s="116"/>
      <c r="S116" s="117"/>
      <c r="T116" s="116"/>
      <c r="U116" s="116"/>
      <c r="V116" s="116"/>
      <c r="W116" s="116"/>
      <c r="X116" s="116"/>
      <c r="Y116" s="116"/>
      <c r="Z116" s="116"/>
      <c r="AA116" s="116"/>
      <c r="AB116" s="117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</row>
    <row r="117" spans="1:114" ht="13.5" customHeight="1" x14ac:dyDescent="0.2">
      <c r="A117" s="114"/>
      <c r="B117" s="115"/>
      <c r="C117" s="114"/>
      <c r="D117" s="116"/>
      <c r="E117" s="116"/>
      <c r="F117" s="116"/>
      <c r="G117" s="116"/>
      <c r="H117" s="116"/>
      <c r="I117" s="116"/>
      <c r="J117" s="117"/>
      <c r="K117" s="116"/>
      <c r="L117" s="116"/>
      <c r="M117" s="116"/>
      <c r="N117" s="116"/>
      <c r="O117" s="116"/>
      <c r="P117" s="116"/>
      <c r="Q117" s="116"/>
      <c r="R117" s="116"/>
      <c r="S117" s="117"/>
      <c r="T117" s="116"/>
      <c r="U117" s="116"/>
      <c r="V117" s="116"/>
      <c r="W117" s="116"/>
      <c r="X117" s="116"/>
      <c r="Y117" s="116"/>
      <c r="Z117" s="116"/>
      <c r="AA117" s="116"/>
      <c r="AB117" s="117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</row>
    <row r="118" spans="1:114" ht="13.5" customHeight="1" x14ac:dyDescent="0.2">
      <c r="A118" s="114"/>
      <c r="B118" s="115"/>
      <c r="C118" s="114"/>
      <c r="D118" s="116"/>
      <c r="E118" s="116"/>
      <c r="F118" s="116"/>
      <c r="G118" s="116"/>
      <c r="H118" s="116"/>
      <c r="I118" s="116"/>
      <c r="J118" s="117"/>
      <c r="K118" s="116"/>
      <c r="L118" s="116"/>
      <c r="M118" s="116"/>
      <c r="N118" s="116"/>
      <c r="O118" s="116"/>
      <c r="P118" s="116"/>
      <c r="Q118" s="116"/>
      <c r="R118" s="116"/>
      <c r="S118" s="117"/>
      <c r="T118" s="116"/>
      <c r="U118" s="116"/>
      <c r="V118" s="116"/>
      <c r="W118" s="116"/>
      <c r="X118" s="116"/>
      <c r="Y118" s="116"/>
      <c r="Z118" s="116"/>
      <c r="AA118" s="116"/>
      <c r="AB118" s="117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</row>
    <row r="119" spans="1:114" ht="13.5" customHeight="1" x14ac:dyDescent="0.2">
      <c r="A119" s="114"/>
      <c r="B119" s="115"/>
      <c r="C119" s="114"/>
      <c r="D119" s="116"/>
      <c r="E119" s="116"/>
      <c r="F119" s="116"/>
      <c r="G119" s="116"/>
      <c r="H119" s="116"/>
      <c r="I119" s="116"/>
      <c r="J119" s="117"/>
      <c r="K119" s="116"/>
      <c r="L119" s="116"/>
      <c r="M119" s="116"/>
      <c r="N119" s="116"/>
      <c r="O119" s="116"/>
      <c r="P119" s="116"/>
      <c r="Q119" s="116"/>
      <c r="R119" s="116"/>
      <c r="S119" s="117"/>
      <c r="T119" s="116"/>
      <c r="U119" s="116"/>
      <c r="V119" s="116"/>
      <c r="W119" s="116"/>
      <c r="X119" s="116"/>
      <c r="Y119" s="116"/>
      <c r="Z119" s="116"/>
      <c r="AA119" s="116"/>
      <c r="AB119" s="117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</row>
    <row r="120" spans="1:114" ht="13.5" customHeight="1" x14ac:dyDescent="0.2">
      <c r="A120" s="114"/>
      <c r="B120" s="115"/>
      <c r="C120" s="114"/>
      <c r="D120" s="116"/>
      <c r="E120" s="116"/>
      <c r="F120" s="116"/>
      <c r="G120" s="116"/>
      <c r="H120" s="116"/>
      <c r="I120" s="116"/>
      <c r="J120" s="117"/>
      <c r="K120" s="116"/>
      <c r="L120" s="116"/>
      <c r="M120" s="116"/>
      <c r="N120" s="116"/>
      <c r="O120" s="116"/>
      <c r="P120" s="116"/>
      <c r="Q120" s="116"/>
      <c r="R120" s="116"/>
      <c r="S120" s="117"/>
      <c r="T120" s="116"/>
      <c r="U120" s="116"/>
      <c r="V120" s="116"/>
      <c r="W120" s="116"/>
      <c r="X120" s="116"/>
      <c r="Y120" s="116"/>
      <c r="Z120" s="116"/>
      <c r="AA120" s="116"/>
      <c r="AB120" s="117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</row>
    <row r="121" spans="1:114" ht="13.5" customHeight="1" x14ac:dyDescent="0.2">
      <c r="A121" s="114"/>
      <c r="B121" s="115"/>
      <c r="C121" s="114"/>
      <c r="D121" s="116"/>
      <c r="E121" s="116"/>
      <c r="F121" s="116"/>
      <c r="G121" s="116"/>
      <c r="H121" s="116"/>
      <c r="I121" s="116"/>
      <c r="J121" s="117"/>
      <c r="K121" s="116"/>
      <c r="L121" s="116"/>
      <c r="M121" s="116"/>
      <c r="N121" s="116"/>
      <c r="O121" s="116"/>
      <c r="P121" s="116"/>
      <c r="Q121" s="116"/>
      <c r="R121" s="116"/>
      <c r="S121" s="117"/>
      <c r="T121" s="116"/>
      <c r="U121" s="116"/>
      <c r="V121" s="116"/>
      <c r="W121" s="116"/>
      <c r="X121" s="116"/>
      <c r="Y121" s="116"/>
      <c r="Z121" s="116"/>
      <c r="AA121" s="116"/>
      <c r="AB121" s="117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</row>
    <row r="122" spans="1:114" ht="13.5" customHeight="1" x14ac:dyDescent="0.2">
      <c r="A122" s="114"/>
      <c r="B122" s="115"/>
      <c r="C122" s="114"/>
      <c r="D122" s="116"/>
      <c r="E122" s="116"/>
      <c r="F122" s="116"/>
      <c r="G122" s="116"/>
      <c r="H122" s="116"/>
      <c r="I122" s="116"/>
      <c r="J122" s="117"/>
      <c r="K122" s="116"/>
      <c r="L122" s="116"/>
      <c r="M122" s="116"/>
      <c r="N122" s="116"/>
      <c r="O122" s="116"/>
      <c r="P122" s="116"/>
      <c r="Q122" s="116"/>
      <c r="R122" s="116"/>
      <c r="S122" s="117"/>
      <c r="T122" s="116"/>
      <c r="U122" s="116"/>
      <c r="V122" s="116"/>
      <c r="W122" s="116"/>
      <c r="X122" s="116"/>
      <c r="Y122" s="116"/>
      <c r="Z122" s="116"/>
      <c r="AA122" s="116"/>
      <c r="AB122" s="117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</row>
    <row r="123" spans="1:114" ht="13.5" customHeight="1" x14ac:dyDescent="0.2">
      <c r="A123" s="114"/>
      <c r="B123" s="115"/>
      <c r="C123" s="114"/>
      <c r="D123" s="116"/>
      <c r="E123" s="116"/>
      <c r="F123" s="116"/>
      <c r="G123" s="116"/>
      <c r="H123" s="116"/>
      <c r="I123" s="116"/>
      <c r="J123" s="117"/>
      <c r="K123" s="116"/>
      <c r="L123" s="116"/>
      <c r="M123" s="116"/>
      <c r="N123" s="116"/>
      <c r="O123" s="116"/>
      <c r="P123" s="116"/>
      <c r="Q123" s="116"/>
      <c r="R123" s="116"/>
      <c r="S123" s="117"/>
      <c r="T123" s="116"/>
      <c r="U123" s="116"/>
      <c r="V123" s="116"/>
      <c r="W123" s="116"/>
      <c r="X123" s="116"/>
      <c r="Y123" s="116"/>
      <c r="Z123" s="116"/>
      <c r="AA123" s="116"/>
      <c r="AB123" s="117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</row>
    <row r="124" spans="1:114" ht="13.5" customHeight="1" x14ac:dyDescent="0.2">
      <c r="A124" s="114"/>
      <c r="B124" s="115"/>
      <c r="C124" s="114"/>
      <c r="D124" s="116"/>
      <c r="E124" s="116"/>
      <c r="F124" s="116"/>
      <c r="G124" s="116"/>
      <c r="H124" s="116"/>
      <c r="I124" s="116"/>
      <c r="J124" s="117"/>
      <c r="K124" s="116"/>
      <c r="L124" s="116"/>
      <c r="M124" s="116"/>
      <c r="N124" s="116"/>
      <c r="O124" s="116"/>
      <c r="P124" s="116"/>
      <c r="Q124" s="116"/>
      <c r="R124" s="116"/>
      <c r="S124" s="117"/>
      <c r="T124" s="116"/>
      <c r="U124" s="116"/>
      <c r="V124" s="116"/>
      <c r="W124" s="116"/>
      <c r="X124" s="116"/>
      <c r="Y124" s="116"/>
      <c r="Z124" s="116"/>
      <c r="AA124" s="116"/>
      <c r="AB124" s="117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</row>
    <row r="125" spans="1:114" ht="13.5" customHeight="1" x14ac:dyDescent="0.2">
      <c r="A125" s="114"/>
      <c r="B125" s="115"/>
      <c r="C125" s="114"/>
      <c r="D125" s="116"/>
      <c r="E125" s="116"/>
      <c r="F125" s="116"/>
      <c r="G125" s="116"/>
      <c r="H125" s="116"/>
      <c r="I125" s="116"/>
      <c r="J125" s="117"/>
      <c r="K125" s="116"/>
      <c r="L125" s="116"/>
      <c r="M125" s="116"/>
      <c r="N125" s="116"/>
      <c r="O125" s="116"/>
      <c r="P125" s="116"/>
      <c r="Q125" s="116"/>
      <c r="R125" s="116"/>
      <c r="S125" s="117"/>
      <c r="T125" s="116"/>
      <c r="U125" s="116"/>
      <c r="V125" s="116"/>
      <c r="W125" s="116"/>
      <c r="X125" s="116"/>
      <c r="Y125" s="116"/>
      <c r="Z125" s="116"/>
      <c r="AA125" s="116"/>
      <c r="AB125" s="117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</row>
    <row r="126" spans="1:114" ht="13.5" customHeight="1" x14ac:dyDescent="0.2">
      <c r="A126" s="114"/>
      <c r="B126" s="115"/>
      <c r="C126" s="114"/>
      <c r="D126" s="116"/>
      <c r="E126" s="116"/>
      <c r="F126" s="116"/>
      <c r="G126" s="116"/>
      <c r="H126" s="116"/>
      <c r="I126" s="116"/>
      <c r="J126" s="117"/>
      <c r="K126" s="116"/>
      <c r="L126" s="116"/>
      <c r="M126" s="116"/>
      <c r="N126" s="116"/>
      <c r="O126" s="116"/>
      <c r="P126" s="116"/>
      <c r="Q126" s="116"/>
      <c r="R126" s="116"/>
      <c r="S126" s="117"/>
      <c r="T126" s="116"/>
      <c r="U126" s="116"/>
      <c r="V126" s="116"/>
      <c r="W126" s="116"/>
      <c r="X126" s="116"/>
      <c r="Y126" s="116"/>
      <c r="Z126" s="116"/>
      <c r="AA126" s="116"/>
      <c r="AB126" s="117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</row>
    <row r="127" spans="1:114" ht="13.5" customHeight="1" x14ac:dyDescent="0.2">
      <c r="A127" s="114"/>
      <c r="B127" s="115"/>
      <c r="C127" s="114"/>
      <c r="D127" s="116"/>
      <c r="E127" s="116"/>
      <c r="F127" s="116"/>
      <c r="G127" s="116"/>
      <c r="H127" s="116"/>
      <c r="I127" s="116"/>
      <c r="J127" s="117"/>
      <c r="K127" s="116"/>
      <c r="L127" s="116"/>
      <c r="M127" s="116"/>
      <c r="N127" s="116"/>
      <c r="O127" s="116"/>
      <c r="P127" s="116"/>
      <c r="Q127" s="116"/>
      <c r="R127" s="116"/>
      <c r="S127" s="117"/>
      <c r="T127" s="116"/>
      <c r="U127" s="116"/>
      <c r="V127" s="116"/>
      <c r="W127" s="116"/>
      <c r="X127" s="116"/>
      <c r="Y127" s="116"/>
      <c r="Z127" s="116"/>
      <c r="AA127" s="116"/>
      <c r="AB127" s="117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</row>
    <row r="128" spans="1:114" ht="13.5" customHeight="1" x14ac:dyDescent="0.2">
      <c r="A128" s="114"/>
      <c r="B128" s="115"/>
      <c r="C128" s="114"/>
      <c r="D128" s="116"/>
      <c r="E128" s="116"/>
      <c r="F128" s="116"/>
      <c r="G128" s="116"/>
      <c r="H128" s="116"/>
      <c r="I128" s="116"/>
      <c r="J128" s="117"/>
      <c r="K128" s="116"/>
      <c r="L128" s="116"/>
      <c r="M128" s="116"/>
      <c r="N128" s="116"/>
      <c r="O128" s="116"/>
      <c r="P128" s="116"/>
      <c r="Q128" s="116"/>
      <c r="R128" s="116"/>
      <c r="S128" s="117"/>
      <c r="T128" s="116"/>
      <c r="U128" s="116"/>
      <c r="V128" s="116"/>
      <c r="W128" s="116"/>
      <c r="X128" s="116"/>
      <c r="Y128" s="116"/>
      <c r="Z128" s="116"/>
      <c r="AA128" s="116"/>
      <c r="AB128" s="117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</row>
    <row r="129" spans="1:114" ht="13.5" customHeight="1" x14ac:dyDescent="0.2">
      <c r="A129" s="114"/>
      <c r="B129" s="115"/>
      <c r="C129" s="114"/>
      <c r="D129" s="116"/>
      <c r="E129" s="116"/>
      <c r="F129" s="116"/>
      <c r="G129" s="116"/>
      <c r="H129" s="116"/>
      <c r="I129" s="116"/>
      <c r="J129" s="117"/>
      <c r="K129" s="116"/>
      <c r="L129" s="116"/>
      <c r="M129" s="116"/>
      <c r="N129" s="116"/>
      <c r="O129" s="116"/>
      <c r="P129" s="116"/>
      <c r="Q129" s="116"/>
      <c r="R129" s="116"/>
      <c r="S129" s="117"/>
      <c r="T129" s="116"/>
      <c r="U129" s="116"/>
      <c r="V129" s="116"/>
      <c r="W129" s="116"/>
      <c r="X129" s="116"/>
      <c r="Y129" s="116"/>
      <c r="Z129" s="116"/>
      <c r="AA129" s="116"/>
      <c r="AB129" s="117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</row>
    <row r="130" spans="1:114" ht="13.5" customHeight="1" x14ac:dyDescent="0.2">
      <c r="A130" s="114"/>
      <c r="B130" s="115"/>
      <c r="C130" s="114"/>
      <c r="D130" s="116"/>
      <c r="E130" s="116"/>
      <c r="F130" s="116"/>
      <c r="G130" s="116"/>
      <c r="H130" s="116"/>
      <c r="I130" s="116"/>
      <c r="J130" s="117"/>
      <c r="K130" s="116"/>
      <c r="L130" s="116"/>
      <c r="M130" s="116"/>
      <c r="N130" s="116"/>
      <c r="O130" s="116"/>
      <c r="P130" s="116"/>
      <c r="Q130" s="116"/>
      <c r="R130" s="116"/>
      <c r="S130" s="117"/>
      <c r="T130" s="116"/>
      <c r="U130" s="116"/>
      <c r="V130" s="116"/>
      <c r="W130" s="116"/>
      <c r="X130" s="116"/>
      <c r="Y130" s="116"/>
      <c r="Z130" s="116"/>
      <c r="AA130" s="116"/>
      <c r="AB130" s="117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</row>
    <row r="131" spans="1:114" ht="13.5" customHeight="1" x14ac:dyDescent="0.2">
      <c r="A131" s="114"/>
      <c r="B131" s="115"/>
      <c r="C131" s="114"/>
      <c r="D131" s="116"/>
      <c r="E131" s="116"/>
      <c r="F131" s="116"/>
      <c r="G131" s="116"/>
      <c r="H131" s="116"/>
      <c r="I131" s="116"/>
      <c r="J131" s="117"/>
      <c r="K131" s="116"/>
      <c r="L131" s="116"/>
      <c r="M131" s="116"/>
      <c r="N131" s="116"/>
      <c r="O131" s="116"/>
      <c r="P131" s="116"/>
      <c r="Q131" s="116"/>
      <c r="R131" s="116"/>
      <c r="S131" s="117"/>
      <c r="T131" s="116"/>
      <c r="U131" s="116"/>
      <c r="V131" s="116"/>
      <c r="W131" s="116"/>
      <c r="X131" s="116"/>
      <c r="Y131" s="116"/>
      <c r="Z131" s="116"/>
      <c r="AA131" s="116"/>
      <c r="AB131" s="117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</row>
    <row r="132" spans="1:114" ht="13.5" customHeight="1" x14ac:dyDescent="0.2">
      <c r="A132" s="114"/>
      <c r="B132" s="115"/>
      <c r="C132" s="114"/>
      <c r="D132" s="116"/>
      <c r="E132" s="116"/>
      <c r="F132" s="116"/>
      <c r="G132" s="116"/>
      <c r="H132" s="116"/>
      <c r="I132" s="116"/>
      <c r="J132" s="117"/>
      <c r="K132" s="116"/>
      <c r="L132" s="116"/>
      <c r="M132" s="116"/>
      <c r="N132" s="116"/>
      <c r="O132" s="116"/>
      <c r="P132" s="116"/>
      <c r="Q132" s="116"/>
      <c r="R132" s="116"/>
      <c r="S132" s="117"/>
      <c r="T132" s="116"/>
      <c r="U132" s="116"/>
      <c r="V132" s="116"/>
      <c r="W132" s="116"/>
      <c r="X132" s="116"/>
      <c r="Y132" s="116"/>
      <c r="Z132" s="116"/>
      <c r="AA132" s="116"/>
      <c r="AB132" s="117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</row>
    <row r="133" spans="1:114" ht="13.5" customHeight="1" x14ac:dyDescent="0.2">
      <c r="A133" s="114"/>
      <c r="B133" s="115"/>
      <c r="C133" s="114"/>
      <c r="D133" s="116"/>
      <c r="E133" s="116"/>
      <c r="F133" s="116"/>
      <c r="G133" s="116"/>
      <c r="H133" s="116"/>
      <c r="I133" s="116"/>
      <c r="J133" s="117"/>
      <c r="K133" s="116"/>
      <c r="L133" s="116"/>
      <c r="M133" s="116"/>
      <c r="N133" s="116"/>
      <c r="O133" s="116"/>
      <c r="P133" s="116"/>
      <c r="Q133" s="116"/>
      <c r="R133" s="116"/>
      <c r="S133" s="117"/>
      <c r="T133" s="116"/>
      <c r="U133" s="116"/>
      <c r="V133" s="116"/>
      <c r="W133" s="116"/>
      <c r="X133" s="116"/>
      <c r="Y133" s="116"/>
      <c r="Z133" s="116"/>
      <c r="AA133" s="116"/>
      <c r="AB133" s="117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</row>
    <row r="134" spans="1:114" ht="13.5" customHeight="1" x14ac:dyDescent="0.2">
      <c r="A134" s="114"/>
      <c r="B134" s="115"/>
      <c r="C134" s="114"/>
      <c r="D134" s="116"/>
      <c r="E134" s="116"/>
      <c r="F134" s="116"/>
      <c r="G134" s="116"/>
      <c r="H134" s="116"/>
      <c r="I134" s="116"/>
      <c r="J134" s="117"/>
      <c r="K134" s="116"/>
      <c r="L134" s="116"/>
      <c r="M134" s="116"/>
      <c r="N134" s="116"/>
      <c r="O134" s="116"/>
      <c r="P134" s="116"/>
      <c r="Q134" s="116"/>
      <c r="R134" s="116"/>
      <c r="S134" s="117"/>
      <c r="T134" s="116"/>
      <c r="U134" s="116"/>
      <c r="V134" s="116"/>
      <c r="W134" s="116"/>
      <c r="X134" s="116"/>
      <c r="Y134" s="116"/>
      <c r="Z134" s="116"/>
      <c r="AA134" s="116"/>
      <c r="AB134" s="117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</row>
    <row r="135" spans="1:114" ht="13.5" customHeight="1" x14ac:dyDescent="0.2">
      <c r="A135" s="114"/>
      <c r="B135" s="115"/>
      <c r="C135" s="114"/>
      <c r="D135" s="116"/>
      <c r="E135" s="116"/>
      <c r="F135" s="116"/>
      <c r="G135" s="116"/>
      <c r="H135" s="116"/>
      <c r="I135" s="116"/>
      <c r="J135" s="117"/>
      <c r="K135" s="116"/>
      <c r="L135" s="116"/>
      <c r="M135" s="116"/>
      <c r="N135" s="116"/>
      <c r="O135" s="116"/>
      <c r="P135" s="116"/>
      <c r="Q135" s="116"/>
      <c r="R135" s="116"/>
      <c r="S135" s="117"/>
      <c r="T135" s="116"/>
      <c r="U135" s="116"/>
      <c r="V135" s="116"/>
      <c r="W135" s="116"/>
      <c r="X135" s="116"/>
      <c r="Y135" s="116"/>
      <c r="Z135" s="116"/>
      <c r="AA135" s="116"/>
      <c r="AB135" s="117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</row>
    <row r="136" spans="1:114" ht="13.5" customHeight="1" x14ac:dyDescent="0.2">
      <c r="A136" s="114"/>
      <c r="B136" s="115"/>
      <c r="C136" s="114"/>
      <c r="D136" s="116"/>
      <c r="E136" s="116"/>
      <c r="F136" s="116"/>
      <c r="G136" s="116"/>
      <c r="H136" s="116"/>
      <c r="I136" s="116"/>
      <c r="J136" s="117"/>
      <c r="K136" s="116"/>
      <c r="L136" s="116"/>
      <c r="M136" s="116"/>
      <c r="N136" s="116"/>
      <c r="O136" s="116"/>
      <c r="P136" s="116"/>
      <c r="Q136" s="116"/>
      <c r="R136" s="116"/>
      <c r="S136" s="117"/>
      <c r="T136" s="116"/>
      <c r="U136" s="116"/>
      <c r="V136" s="116"/>
      <c r="W136" s="116"/>
      <c r="X136" s="116"/>
      <c r="Y136" s="116"/>
      <c r="Z136" s="116"/>
      <c r="AA136" s="116"/>
      <c r="AB136" s="117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</row>
    <row r="137" spans="1:114" ht="13.5" customHeight="1" x14ac:dyDescent="0.2">
      <c r="A137" s="114"/>
      <c r="B137" s="115"/>
      <c r="C137" s="114"/>
      <c r="D137" s="116"/>
      <c r="E137" s="116"/>
      <c r="F137" s="116"/>
      <c r="G137" s="116"/>
      <c r="H137" s="116"/>
      <c r="I137" s="116"/>
      <c r="J137" s="117"/>
      <c r="K137" s="116"/>
      <c r="L137" s="116"/>
      <c r="M137" s="116"/>
      <c r="N137" s="116"/>
      <c r="O137" s="116"/>
      <c r="P137" s="116"/>
      <c r="Q137" s="116"/>
      <c r="R137" s="116"/>
      <c r="S137" s="117"/>
      <c r="T137" s="116"/>
      <c r="U137" s="116"/>
      <c r="V137" s="116"/>
      <c r="W137" s="116"/>
      <c r="X137" s="116"/>
      <c r="Y137" s="116"/>
      <c r="Z137" s="116"/>
      <c r="AA137" s="116"/>
      <c r="AB137" s="117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</row>
    <row r="138" spans="1:114" ht="13.5" customHeight="1" x14ac:dyDescent="0.2">
      <c r="A138" s="114"/>
      <c r="B138" s="115"/>
      <c r="C138" s="114"/>
      <c r="D138" s="116"/>
      <c r="E138" s="116"/>
      <c r="F138" s="116"/>
      <c r="G138" s="116"/>
      <c r="H138" s="116"/>
      <c r="I138" s="116"/>
      <c r="J138" s="117"/>
      <c r="K138" s="116"/>
      <c r="L138" s="116"/>
      <c r="M138" s="116"/>
      <c r="N138" s="116"/>
      <c r="O138" s="116"/>
      <c r="P138" s="116"/>
      <c r="Q138" s="116"/>
      <c r="R138" s="116"/>
      <c r="S138" s="117"/>
      <c r="T138" s="116"/>
      <c r="U138" s="116"/>
      <c r="V138" s="116"/>
      <c r="W138" s="116"/>
      <c r="X138" s="116"/>
      <c r="Y138" s="116"/>
      <c r="Z138" s="116"/>
      <c r="AA138" s="116"/>
      <c r="AB138" s="117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</row>
    <row r="139" spans="1:114" ht="13.5" customHeight="1" x14ac:dyDescent="0.2">
      <c r="A139" s="114"/>
      <c r="B139" s="115"/>
      <c r="C139" s="114"/>
      <c r="D139" s="116"/>
      <c r="E139" s="116"/>
      <c r="F139" s="116"/>
      <c r="G139" s="116"/>
      <c r="H139" s="116"/>
      <c r="I139" s="116"/>
      <c r="J139" s="117"/>
      <c r="K139" s="116"/>
      <c r="L139" s="116"/>
      <c r="M139" s="116"/>
      <c r="N139" s="116"/>
      <c r="O139" s="116"/>
      <c r="P139" s="116"/>
      <c r="Q139" s="116"/>
      <c r="R139" s="116"/>
      <c r="S139" s="117"/>
      <c r="T139" s="116"/>
      <c r="U139" s="116"/>
      <c r="V139" s="116"/>
      <c r="W139" s="116"/>
      <c r="X139" s="116"/>
      <c r="Y139" s="116"/>
      <c r="Z139" s="116"/>
      <c r="AA139" s="116"/>
      <c r="AB139" s="117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</row>
    <row r="140" spans="1:114" ht="13.5" customHeight="1" x14ac:dyDescent="0.2">
      <c r="A140" s="114"/>
      <c r="B140" s="115"/>
      <c r="C140" s="114"/>
      <c r="D140" s="116"/>
      <c r="E140" s="116"/>
      <c r="F140" s="116"/>
      <c r="G140" s="116"/>
      <c r="H140" s="116"/>
      <c r="I140" s="116"/>
      <c r="J140" s="117"/>
      <c r="K140" s="116"/>
      <c r="L140" s="116"/>
      <c r="M140" s="116"/>
      <c r="N140" s="116"/>
      <c r="O140" s="116"/>
      <c r="P140" s="116"/>
      <c r="Q140" s="116"/>
      <c r="R140" s="116"/>
      <c r="S140" s="117"/>
      <c r="T140" s="116"/>
      <c r="U140" s="116"/>
      <c r="V140" s="116"/>
      <c r="W140" s="116"/>
      <c r="X140" s="116"/>
      <c r="Y140" s="116"/>
      <c r="Z140" s="116"/>
      <c r="AA140" s="116"/>
      <c r="AB140" s="117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</row>
    <row r="141" spans="1:114" ht="13.5" customHeight="1" x14ac:dyDescent="0.2">
      <c r="A141" s="114"/>
      <c r="B141" s="115"/>
      <c r="C141" s="114"/>
      <c r="D141" s="116"/>
      <c r="E141" s="116"/>
      <c r="F141" s="116"/>
      <c r="G141" s="116"/>
      <c r="H141" s="116"/>
      <c r="I141" s="116"/>
      <c r="J141" s="117"/>
      <c r="K141" s="116"/>
      <c r="L141" s="116"/>
      <c r="M141" s="116"/>
      <c r="N141" s="116"/>
      <c r="O141" s="116"/>
      <c r="P141" s="116"/>
      <c r="Q141" s="116"/>
      <c r="R141" s="116"/>
      <c r="S141" s="117"/>
      <c r="T141" s="116"/>
      <c r="U141" s="116"/>
      <c r="V141" s="116"/>
      <c r="W141" s="116"/>
      <c r="X141" s="116"/>
      <c r="Y141" s="116"/>
      <c r="Z141" s="116"/>
      <c r="AA141" s="116"/>
      <c r="AB141" s="117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</row>
    <row r="142" spans="1:114" ht="13.5" customHeight="1" x14ac:dyDescent="0.2">
      <c r="A142" s="114"/>
      <c r="B142" s="115"/>
      <c r="C142" s="114"/>
      <c r="D142" s="116"/>
      <c r="E142" s="116"/>
      <c r="F142" s="116"/>
      <c r="G142" s="116"/>
      <c r="H142" s="116"/>
      <c r="I142" s="116"/>
      <c r="J142" s="117"/>
      <c r="K142" s="116"/>
      <c r="L142" s="116"/>
      <c r="M142" s="116"/>
      <c r="N142" s="116"/>
      <c r="O142" s="116"/>
      <c r="P142" s="116"/>
      <c r="Q142" s="116"/>
      <c r="R142" s="116"/>
      <c r="S142" s="117"/>
      <c r="T142" s="116"/>
      <c r="U142" s="116"/>
      <c r="V142" s="116"/>
      <c r="W142" s="116"/>
      <c r="X142" s="116"/>
      <c r="Y142" s="116"/>
      <c r="Z142" s="116"/>
      <c r="AA142" s="116"/>
      <c r="AB142" s="117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</row>
    <row r="143" spans="1:114" ht="13.5" customHeight="1" x14ac:dyDescent="0.2">
      <c r="A143" s="114"/>
      <c r="B143" s="115"/>
      <c r="C143" s="114"/>
      <c r="D143" s="116"/>
      <c r="E143" s="116"/>
      <c r="F143" s="116"/>
      <c r="G143" s="116"/>
      <c r="H143" s="116"/>
      <c r="I143" s="116"/>
      <c r="J143" s="117"/>
      <c r="K143" s="116"/>
      <c r="L143" s="116"/>
      <c r="M143" s="116"/>
      <c r="N143" s="116"/>
      <c r="O143" s="116"/>
      <c r="P143" s="116"/>
      <c r="Q143" s="116"/>
      <c r="R143" s="116"/>
      <c r="S143" s="117"/>
      <c r="T143" s="116"/>
      <c r="U143" s="116"/>
      <c r="V143" s="116"/>
      <c r="W143" s="116"/>
      <c r="X143" s="116"/>
      <c r="Y143" s="116"/>
      <c r="Z143" s="116"/>
      <c r="AA143" s="116"/>
      <c r="AB143" s="117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</row>
    <row r="144" spans="1:114" ht="13.5" customHeight="1" x14ac:dyDescent="0.2">
      <c r="A144" s="114"/>
      <c r="B144" s="115"/>
      <c r="C144" s="114"/>
      <c r="D144" s="116"/>
      <c r="E144" s="116"/>
      <c r="F144" s="116"/>
      <c r="G144" s="116"/>
      <c r="H144" s="116"/>
      <c r="I144" s="116"/>
      <c r="J144" s="117"/>
      <c r="K144" s="116"/>
      <c r="L144" s="116"/>
      <c r="M144" s="116"/>
      <c r="N144" s="116"/>
      <c r="O144" s="116"/>
      <c r="P144" s="116"/>
      <c r="Q144" s="116"/>
      <c r="R144" s="116"/>
      <c r="S144" s="117"/>
      <c r="T144" s="116"/>
      <c r="U144" s="116"/>
      <c r="V144" s="116"/>
      <c r="W144" s="116"/>
      <c r="X144" s="116"/>
      <c r="Y144" s="116"/>
      <c r="Z144" s="116"/>
      <c r="AA144" s="116"/>
      <c r="AB144" s="117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</row>
    <row r="145" spans="1:114" ht="13.5" customHeight="1" x14ac:dyDescent="0.2">
      <c r="A145" s="114"/>
      <c r="B145" s="115"/>
      <c r="C145" s="114"/>
      <c r="D145" s="116"/>
      <c r="E145" s="116"/>
      <c r="F145" s="116"/>
      <c r="G145" s="116"/>
      <c r="H145" s="116"/>
      <c r="I145" s="116"/>
      <c r="J145" s="117"/>
      <c r="K145" s="116"/>
      <c r="L145" s="116"/>
      <c r="M145" s="116"/>
      <c r="N145" s="116"/>
      <c r="O145" s="116"/>
      <c r="P145" s="116"/>
      <c r="Q145" s="116"/>
      <c r="R145" s="116"/>
      <c r="S145" s="117"/>
      <c r="T145" s="116"/>
      <c r="U145" s="116"/>
      <c r="V145" s="116"/>
      <c r="W145" s="116"/>
      <c r="X145" s="116"/>
      <c r="Y145" s="116"/>
      <c r="Z145" s="116"/>
      <c r="AA145" s="116"/>
      <c r="AB145" s="117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</row>
    <row r="146" spans="1:114" ht="13.5" customHeight="1" x14ac:dyDescent="0.2">
      <c r="A146" s="114"/>
      <c r="B146" s="115"/>
      <c r="C146" s="114"/>
      <c r="D146" s="116"/>
      <c r="E146" s="116"/>
      <c r="F146" s="116"/>
      <c r="G146" s="116"/>
      <c r="H146" s="116"/>
      <c r="I146" s="116"/>
      <c r="J146" s="117"/>
      <c r="K146" s="116"/>
      <c r="L146" s="116"/>
      <c r="M146" s="116"/>
      <c r="N146" s="116"/>
      <c r="O146" s="116"/>
      <c r="P146" s="116"/>
      <c r="Q146" s="116"/>
      <c r="R146" s="116"/>
      <c r="S146" s="117"/>
      <c r="T146" s="116"/>
      <c r="U146" s="116"/>
      <c r="V146" s="116"/>
      <c r="W146" s="116"/>
      <c r="X146" s="116"/>
      <c r="Y146" s="116"/>
      <c r="Z146" s="116"/>
      <c r="AA146" s="116"/>
      <c r="AB146" s="117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</row>
    <row r="147" spans="1:114" ht="13.5" customHeight="1" x14ac:dyDescent="0.2">
      <c r="A147" s="114"/>
      <c r="B147" s="115"/>
      <c r="C147" s="114"/>
      <c r="D147" s="116"/>
      <c r="E147" s="116"/>
      <c r="F147" s="116"/>
      <c r="G147" s="116"/>
      <c r="H147" s="116"/>
      <c r="I147" s="116"/>
      <c r="J147" s="117"/>
      <c r="K147" s="116"/>
      <c r="L147" s="116"/>
      <c r="M147" s="116"/>
      <c r="N147" s="116"/>
      <c r="O147" s="116"/>
      <c r="P147" s="116"/>
      <c r="Q147" s="116"/>
      <c r="R147" s="116"/>
      <c r="S147" s="117"/>
      <c r="T147" s="116"/>
      <c r="U147" s="116"/>
      <c r="V147" s="116"/>
      <c r="W147" s="116"/>
      <c r="X147" s="116"/>
      <c r="Y147" s="116"/>
      <c r="Z147" s="116"/>
      <c r="AA147" s="116"/>
      <c r="AB147" s="117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</row>
    <row r="148" spans="1:114" ht="13.5" customHeight="1" x14ac:dyDescent="0.2">
      <c r="A148" s="114"/>
      <c r="B148" s="115"/>
      <c r="C148" s="114"/>
      <c r="D148" s="116"/>
      <c r="E148" s="116"/>
      <c r="F148" s="116"/>
      <c r="G148" s="116"/>
      <c r="H148" s="116"/>
      <c r="I148" s="116"/>
      <c r="J148" s="117"/>
      <c r="K148" s="116"/>
      <c r="L148" s="116"/>
      <c r="M148" s="116"/>
      <c r="N148" s="116"/>
      <c r="O148" s="116"/>
      <c r="P148" s="116"/>
      <c r="Q148" s="116"/>
      <c r="R148" s="116"/>
      <c r="S148" s="117"/>
      <c r="T148" s="116"/>
      <c r="U148" s="116"/>
      <c r="V148" s="116"/>
      <c r="W148" s="116"/>
      <c r="X148" s="116"/>
      <c r="Y148" s="116"/>
      <c r="Z148" s="116"/>
      <c r="AA148" s="116"/>
      <c r="AB148" s="117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</row>
    <row r="149" spans="1:114" ht="13.5" customHeight="1" x14ac:dyDescent="0.2">
      <c r="A149" s="114"/>
      <c r="B149" s="115"/>
      <c r="C149" s="114"/>
      <c r="D149" s="116"/>
      <c r="E149" s="116"/>
      <c r="F149" s="116"/>
      <c r="G149" s="116"/>
      <c r="H149" s="116"/>
      <c r="I149" s="116"/>
      <c r="J149" s="117"/>
      <c r="K149" s="116"/>
      <c r="L149" s="116"/>
      <c r="M149" s="116"/>
      <c r="N149" s="116"/>
      <c r="O149" s="116"/>
      <c r="P149" s="116"/>
      <c r="Q149" s="116"/>
      <c r="R149" s="116"/>
      <c r="S149" s="117"/>
      <c r="T149" s="116"/>
      <c r="U149" s="116"/>
      <c r="V149" s="116"/>
      <c r="W149" s="116"/>
      <c r="X149" s="116"/>
      <c r="Y149" s="116"/>
      <c r="Z149" s="116"/>
      <c r="AA149" s="116"/>
      <c r="AB149" s="117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</row>
    <row r="150" spans="1:114" ht="13.5" customHeight="1" x14ac:dyDescent="0.2">
      <c r="A150" s="114"/>
      <c r="B150" s="115"/>
      <c r="C150" s="114"/>
      <c r="D150" s="116"/>
      <c r="E150" s="116"/>
      <c r="F150" s="116"/>
      <c r="G150" s="116"/>
      <c r="H150" s="116"/>
      <c r="I150" s="116"/>
      <c r="J150" s="117"/>
      <c r="K150" s="116"/>
      <c r="L150" s="116"/>
      <c r="M150" s="116"/>
      <c r="N150" s="116"/>
      <c r="O150" s="116"/>
      <c r="P150" s="116"/>
      <c r="Q150" s="116"/>
      <c r="R150" s="116"/>
      <c r="S150" s="117"/>
      <c r="T150" s="116"/>
      <c r="U150" s="116"/>
      <c r="V150" s="116"/>
      <c r="W150" s="116"/>
      <c r="X150" s="116"/>
      <c r="Y150" s="116"/>
      <c r="Z150" s="116"/>
      <c r="AA150" s="116"/>
      <c r="AB150" s="117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</row>
    <row r="151" spans="1:114" ht="13.5" customHeight="1" x14ac:dyDescent="0.2">
      <c r="A151" s="114"/>
      <c r="B151" s="115"/>
      <c r="C151" s="114"/>
      <c r="D151" s="116"/>
      <c r="E151" s="116"/>
      <c r="F151" s="116"/>
      <c r="G151" s="116"/>
      <c r="H151" s="116"/>
      <c r="I151" s="116"/>
      <c r="J151" s="117"/>
      <c r="K151" s="116"/>
      <c r="L151" s="116"/>
      <c r="M151" s="116"/>
      <c r="N151" s="116"/>
      <c r="O151" s="116"/>
      <c r="P151" s="116"/>
      <c r="Q151" s="116"/>
      <c r="R151" s="116"/>
      <c r="S151" s="117"/>
      <c r="T151" s="116"/>
      <c r="U151" s="116"/>
      <c r="V151" s="116"/>
      <c r="W151" s="116"/>
      <c r="X151" s="116"/>
      <c r="Y151" s="116"/>
      <c r="Z151" s="116"/>
      <c r="AA151" s="116"/>
      <c r="AB151" s="117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</row>
    <row r="152" spans="1:114" ht="13.5" customHeight="1" x14ac:dyDescent="0.2">
      <c r="A152" s="114"/>
      <c r="B152" s="115"/>
      <c r="C152" s="114"/>
      <c r="D152" s="116"/>
      <c r="E152" s="116"/>
      <c r="F152" s="116"/>
      <c r="G152" s="116"/>
      <c r="H152" s="116"/>
      <c r="I152" s="116"/>
      <c r="J152" s="117"/>
      <c r="K152" s="116"/>
      <c r="L152" s="116"/>
      <c r="M152" s="116"/>
      <c r="N152" s="116"/>
      <c r="O152" s="116"/>
      <c r="P152" s="116"/>
      <c r="Q152" s="116"/>
      <c r="R152" s="116"/>
      <c r="S152" s="117"/>
      <c r="T152" s="116"/>
      <c r="U152" s="116"/>
      <c r="V152" s="116"/>
      <c r="W152" s="116"/>
      <c r="X152" s="116"/>
      <c r="Y152" s="116"/>
      <c r="Z152" s="116"/>
      <c r="AA152" s="116"/>
      <c r="AB152" s="117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  <c r="CJ152" s="116"/>
      <c r="CK152" s="116"/>
      <c r="CL152" s="116"/>
      <c r="CM152" s="116"/>
      <c r="CN152" s="116"/>
      <c r="CO152" s="116"/>
      <c r="CP152" s="116"/>
      <c r="CQ152" s="116"/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</row>
    <row r="153" spans="1:114" ht="13.5" customHeight="1" x14ac:dyDescent="0.2">
      <c r="A153" s="114"/>
      <c r="B153" s="115"/>
      <c r="C153" s="114"/>
      <c r="D153" s="116"/>
      <c r="E153" s="116"/>
      <c r="F153" s="116"/>
      <c r="G153" s="116"/>
      <c r="H153" s="116"/>
      <c r="I153" s="116"/>
      <c r="J153" s="117"/>
      <c r="K153" s="116"/>
      <c r="L153" s="116"/>
      <c r="M153" s="116"/>
      <c r="N153" s="116"/>
      <c r="O153" s="116"/>
      <c r="P153" s="116"/>
      <c r="Q153" s="116"/>
      <c r="R153" s="116"/>
      <c r="S153" s="117"/>
      <c r="T153" s="116"/>
      <c r="U153" s="116"/>
      <c r="V153" s="116"/>
      <c r="W153" s="116"/>
      <c r="X153" s="116"/>
      <c r="Y153" s="116"/>
      <c r="Z153" s="116"/>
      <c r="AA153" s="116"/>
      <c r="AB153" s="117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  <c r="CJ153" s="116"/>
      <c r="CK153" s="116"/>
      <c r="CL153" s="116"/>
      <c r="CM153" s="116"/>
      <c r="CN153" s="116"/>
      <c r="CO153" s="116"/>
      <c r="CP153" s="116"/>
      <c r="CQ153" s="116"/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</row>
    <row r="154" spans="1:114" ht="13.5" customHeight="1" x14ac:dyDescent="0.2">
      <c r="A154" s="114"/>
      <c r="B154" s="115"/>
      <c r="C154" s="114"/>
      <c r="D154" s="116"/>
      <c r="E154" s="116"/>
      <c r="F154" s="116"/>
      <c r="G154" s="116"/>
      <c r="H154" s="116"/>
      <c r="I154" s="116"/>
      <c r="J154" s="117"/>
      <c r="K154" s="116"/>
      <c r="L154" s="116"/>
      <c r="M154" s="116"/>
      <c r="N154" s="116"/>
      <c r="O154" s="116"/>
      <c r="P154" s="116"/>
      <c r="Q154" s="116"/>
      <c r="R154" s="116"/>
      <c r="S154" s="117"/>
      <c r="T154" s="116"/>
      <c r="U154" s="116"/>
      <c r="V154" s="116"/>
      <c r="W154" s="116"/>
      <c r="X154" s="116"/>
      <c r="Y154" s="116"/>
      <c r="Z154" s="116"/>
      <c r="AA154" s="116"/>
      <c r="AB154" s="117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  <c r="CJ154" s="116"/>
      <c r="CK154" s="116"/>
      <c r="CL154" s="116"/>
      <c r="CM154" s="116"/>
      <c r="CN154" s="116"/>
      <c r="CO154" s="116"/>
      <c r="CP154" s="116"/>
      <c r="CQ154" s="116"/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</row>
    <row r="155" spans="1:114" ht="13.5" customHeight="1" x14ac:dyDescent="0.2">
      <c r="A155" s="114"/>
      <c r="B155" s="115"/>
      <c r="C155" s="114"/>
      <c r="D155" s="116"/>
      <c r="E155" s="116"/>
      <c r="F155" s="116"/>
      <c r="G155" s="116"/>
      <c r="H155" s="116"/>
      <c r="I155" s="116"/>
      <c r="J155" s="117"/>
      <c r="K155" s="116"/>
      <c r="L155" s="116"/>
      <c r="M155" s="116"/>
      <c r="N155" s="116"/>
      <c r="O155" s="116"/>
      <c r="P155" s="116"/>
      <c r="Q155" s="116"/>
      <c r="R155" s="116"/>
      <c r="S155" s="117"/>
      <c r="T155" s="116"/>
      <c r="U155" s="116"/>
      <c r="V155" s="116"/>
      <c r="W155" s="116"/>
      <c r="X155" s="116"/>
      <c r="Y155" s="116"/>
      <c r="Z155" s="116"/>
      <c r="AA155" s="116"/>
      <c r="AB155" s="117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  <c r="CJ155" s="116"/>
      <c r="CK155" s="116"/>
      <c r="CL155" s="116"/>
      <c r="CM155" s="116"/>
      <c r="CN155" s="116"/>
      <c r="CO155" s="116"/>
      <c r="CP155" s="116"/>
      <c r="CQ155" s="116"/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</row>
    <row r="156" spans="1:114" ht="13.5" customHeight="1" x14ac:dyDescent="0.2">
      <c r="A156" s="114"/>
      <c r="B156" s="115"/>
      <c r="C156" s="114"/>
      <c r="D156" s="116"/>
      <c r="E156" s="116"/>
      <c r="F156" s="116"/>
      <c r="G156" s="116"/>
      <c r="H156" s="116"/>
      <c r="I156" s="116"/>
      <c r="J156" s="117"/>
      <c r="K156" s="116"/>
      <c r="L156" s="116"/>
      <c r="M156" s="116"/>
      <c r="N156" s="116"/>
      <c r="O156" s="116"/>
      <c r="P156" s="116"/>
      <c r="Q156" s="116"/>
      <c r="R156" s="116"/>
      <c r="S156" s="117"/>
      <c r="T156" s="116"/>
      <c r="U156" s="116"/>
      <c r="V156" s="116"/>
      <c r="W156" s="116"/>
      <c r="X156" s="116"/>
      <c r="Y156" s="116"/>
      <c r="Z156" s="116"/>
      <c r="AA156" s="116"/>
      <c r="AB156" s="117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  <c r="CJ156" s="116"/>
      <c r="CK156" s="116"/>
      <c r="CL156" s="116"/>
      <c r="CM156" s="116"/>
      <c r="CN156" s="116"/>
      <c r="CO156" s="116"/>
      <c r="CP156" s="116"/>
      <c r="CQ156" s="116"/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</row>
    <row r="157" spans="1:114" ht="13.5" customHeight="1" x14ac:dyDescent="0.2">
      <c r="A157" s="114"/>
      <c r="B157" s="115"/>
      <c r="C157" s="114"/>
      <c r="D157" s="116"/>
      <c r="E157" s="116"/>
      <c r="F157" s="116"/>
      <c r="G157" s="116"/>
      <c r="H157" s="116"/>
      <c r="I157" s="116"/>
      <c r="J157" s="117"/>
      <c r="K157" s="116"/>
      <c r="L157" s="116"/>
      <c r="M157" s="116"/>
      <c r="N157" s="116"/>
      <c r="O157" s="116"/>
      <c r="P157" s="116"/>
      <c r="Q157" s="116"/>
      <c r="R157" s="116"/>
      <c r="S157" s="117"/>
      <c r="T157" s="116"/>
      <c r="U157" s="116"/>
      <c r="V157" s="116"/>
      <c r="W157" s="116"/>
      <c r="X157" s="116"/>
      <c r="Y157" s="116"/>
      <c r="Z157" s="116"/>
      <c r="AA157" s="116"/>
      <c r="AB157" s="117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  <c r="CJ157" s="116"/>
      <c r="CK157" s="116"/>
      <c r="CL157" s="116"/>
      <c r="CM157" s="116"/>
      <c r="CN157" s="116"/>
      <c r="CO157" s="116"/>
      <c r="CP157" s="116"/>
      <c r="CQ157" s="116"/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</row>
    <row r="158" spans="1:114" ht="13.5" customHeight="1" x14ac:dyDescent="0.2">
      <c r="A158" s="114"/>
      <c r="B158" s="115"/>
      <c r="C158" s="114"/>
      <c r="D158" s="116"/>
      <c r="E158" s="116"/>
      <c r="F158" s="116"/>
      <c r="G158" s="116"/>
      <c r="H158" s="116"/>
      <c r="I158" s="116"/>
      <c r="J158" s="117"/>
      <c r="K158" s="116"/>
      <c r="L158" s="116"/>
      <c r="M158" s="116"/>
      <c r="N158" s="116"/>
      <c r="O158" s="116"/>
      <c r="P158" s="116"/>
      <c r="Q158" s="116"/>
      <c r="R158" s="116"/>
      <c r="S158" s="117"/>
      <c r="T158" s="116"/>
      <c r="U158" s="116"/>
      <c r="V158" s="116"/>
      <c r="W158" s="116"/>
      <c r="X158" s="116"/>
      <c r="Y158" s="116"/>
      <c r="Z158" s="116"/>
      <c r="AA158" s="116"/>
      <c r="AB158" s="117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  <c r="CJ158" s="116"/>
      <c r="CK158" s="116"/>
      <c r="CL158" s="116"/>
      <c r="CM158" s="116"/>
      <c r="CN158" s="116"/>
      <c r="CO158" s="116"/>
      <c r="CP158" s="116"/>
      <c r="CQ158" s="116"/>
      <c r="CR158" s="116"/>
      <c r="CS158" s="116"/>
      <c r="CT158" s="116"/>
      <c r="CU158" s="116"/>
      <c r="CV158" s="116"/>
      <c r="CW158" s="116"/>
      <c r="CX158" s="116"/>
      <c r="CY158" s="116"/>
      <c r="CZ158" s="116"/>
      <c r="DA158" s="116"/>
      <c r="DB158" s="116"/>
      <c r="DC158" s="116"/>
      <c r="DD158" s="116"/>
      <c r="DE158" s="116"/>
      <c r="DF158" s="116"/>
      <c r="DG158" s="116"/>
      <c r="DH158" s="116"/>
      <c r="DI158" s="116"/>
      <c r="DJ158" s="116"/>
    </row>
    <row r="159" spans="1:114" ht="13.5" customHeight="1" x14ac:dyDescent="0.2">
      <c r="A159" s="114"/>
      <c r="B159" s="115"/>
      <c r="C159" s="114"/>
      <c r="D159" s="116"/>
      <c r="E159" s="116"/>
      <c r="F159" s="116"/>
      <c r="G159" s="116"/>
      <c r="H159" s="116"/>
      <c r="I159" s="116"/>
      <c r="J159" s="117"/>
      <c r="K159" s="116"/>
      <c r="L159" s="116"/>
      <c r="M159" s="116"/>
      <c r="N159" s="116"/>
      <c r="O159" s="116"/>
      <c r="P159" s="116"/>
      <c r="Q159" s="116"/>
      <c r="R159" s="116"/>
      <c r="S159" s="117"/>
      <c r="T159" s="116"/>
      <c r="U159" s="116"/>
      <c r="V159" s="116"/>
      <c r="W159" s="116"/>
      <c r="X159" s="116"/>
      <c r="Y159" s="116"/>
      <c r="Z159" s="116"/>
      <c r="AA159" s="116"/>
      <c r="AB159" s="117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</row>
    <row r="160" spans="1:114" ht="13.5" customHeight="1" x14ac:dyDescent="0.2">
      <c r="A160" s="114"/>
      <c r="B160" s="115"/>
      <c r="C160" s="114"/>
      <c r="D160" s="116"/>
      <c r="E160" s="116"/>
      <c r="F160" s="116"/>
      <c r="G160" s="116"/>
      <c r="H160" s="116"/>
      <c r="I160" s="116"/>
      <c r="J160" s="117"/>
      <c r="K160" s="116"/>
      <c r="L160" s="116"/>
      <c r="M160" s="116"/>
      <c r="N160" s="116"/>
      <c r="O160" s="116"/>
      <c r="P160" s="116"/>
      <c r="Q160" s="116"/>
      <c r="R160" s="116"/>
      <c r="S160" s="117"/>
      <c r="T160" s="116"/>
      <c r="U160" s="116"/>
      <c r="V160" s="116"/>
      <c r="W160" s="116"/>
      <c r="X160" s="116"/>
      <c r="Y160" s="116"/>
      <c r="Z160" s="116"/>
      <c r="AA160" s="116"/>
      <c r="AB160" s="117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</row>
    <row r="161" spans="1:114" ht="13.5" customHeight="1" x14ac:dyDescent="0.2">
      <c r="A161" s="114"/>
      <c r="B161" s="115"/>
      <c r="C161" s="114"/>
      <c r="D161" s="116"/>
      <c r="E161" s="116"/>
      <c r="F161" s="116"/>
      <c r="G161" s="116"/>
      <c r="H161" s="116"/>
      <c r="I161" s="116"/>
      <c r="J161" s="117"/>
      <c r="K161" s="116"/>
      <c r="L161" s="116"/>
      <c r="M161" s="116"/>
      <c r="N161" s="116"/>
      <c r="O161" s="116"/>
      <c r="P161" s="116"/>
      <c r="Q161" s="116"/>
      <c r="R161" s="116"/>
      <c r="S161" s="117"/>
      <c r="T161" s="116"/>
      <c r="U161" s="116"/>
      <c r="V161" s="116"/>
      <c r="W161" s="116"/>
      <c r="X161" s="116"/>
      <c r="Y161" s="116"/>
      <c r="Z161" s="116"/>
      <c r="AA161" s="116"/>
      <c r="AB161" s="117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</row>
    <row r="162" spans="1:114" ht="13.5" customHeight="1" x14ac:dyDescent="0.2">
      <c r="A162" s="114"/>
      <c r="B162" s="115"/>
      <c r="C162" s="114"/>
      <c r="D162" s="116"/>
      <c r="E162" s="116"/>
      <c r="F162" s="116"/>
      <c r="G162" s="116"/>
      <c r="H162" s="116"/>
      <c r="I162" s="116"/>
      <c r="J162" s="117"/>
      <c r="K162" s="116"/>
      <c r="L162" s="116"/>
      <c r="M162" s="116"/>
      <c r="N162" s="116"/>
      <c r="O162" s="116"/>
      <c r="P162" s="116"/>
      <c r="Q162" s="116"/>
      <c r="R162" s="116"/>
      <c r="S162" s="117"/>
      <c r="T162" s="116"/>
      <c r="U162" s="116"/>
      <c r="V162" s="116"/>
      <c r="W162" s="116"/>
      <c r="X162" s="116"/>
      <c r="Y162" s="116"/>
      <c r="Z162" s="116"/>
      <c r="AA162" s="116"/>
      <c r="AB162" s="117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</row>
    <row r="163" spans="1:114" ht="13.5" customHeight="1" x14ac:dyDescent="0.2">
      <c r="A163" s="114"/>
      <c r="B163" s="115"/>
      <c r="C163" s="114"/>
      <c r="D163" s="116"/>
      <c r="E163" s="116"/>
      <c r="F163" s="116"/>
      <c r="G163" s="116"/>
      <c r="H163" s="116"/>
      <c r="I163" s="116"/>
      <c r="J163" s="117"/>
      <c r="K163" s="116"/>
      <c r="L163" s="116"/>
      <c r="M163" s="116"/>
      <c r="N163" s="116"/>
      <c r="O163" s="116"/>
      <c r="P163" s="116"/>
      <c r="Q163" s="116"/>
      <c r="R163" s="116"/>
      <c r="S163" s="117"/>
      <c r="T163" s="116"/>
      <c r="U163" s="116"/>
      <c r="V163" s="116"/>
      <c r="W163" s="116"/>
      <c r="X163" s="116"/>
      <c r="Y163" s="116"/>
      <c r="Z163" s="116"/>
      <c r="AA163" s="116"/>
      <c r="AB163" s="117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</row>
    <row r="164" spans="1:114" ht="13.5" customHeight="1" x14ac:dyDescent="0.2">
      <c r="A164" s="114"/>
      <c r="B164" s="115"/>
      <c r="C164" s="114"/>
      <c r="D164" s="116"/>
      <c r="E164" s="116"/>
      <c r="F164" s="116"/>
      <c r="G164" s="116"/>
      <c r="H164" s="116"/>
      <c r="I164" s="116"/>
      <c r="J164" s="117"/>
      <c r="K164" s="116"/>
      <c r="L164" s="116"/>
      <c r="M164" s="116"/>
      <c r="N164" s="116"/>
      <c r="O164" s="116"/>
      <c r="P164" s="116"/>
      <c r="Q164" s="116"/>
      <c r="R164" s="116"/>
      <c r="S164" s="117"/>
      <c r="T164" s="116"/>
      <c r="U164" s="116"/>
      <c r="V164" s="116"/>
      <c r="W164" s="116"/>
      <c r="X164" s="116"/>
      <c r="Y164" s="116"/>
      <c r="Z164" s="116"/>
      <c r="AA164" s="116"/>
      <c r="AB164" s="117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</row>
    <row r="165" spans="1:114" ht="13.5" customHeight="1" x14ac:dyDescent="0.2">
      <c r="A165" s="114"/>
      <c r="B165" s="115"/>
      <c r="C165" s="114"/>
      <c r="D165" s="116"/>
      <c r="E165" s="116"/>
      <c r="F165" s="116"/>
      <c r="G165" s="116"/>
      <c r="H165" s="116"/>
      <c r="I165" s="116"/>
      <c r="J165" s="117"/>
      <c r="K165" s="116"/>
      <c r="L165" s="116"/>
      <c r="M165" s="116"/>
      <c r="N165" s="116"/>
      <c r="O165" s="116"/>
      <c r="P165" s="116"/>
      <c r="Q165" s="116"/>
      <c r="R165" s="116"/>
      <c r="S165" s="117"/>
      <c r="T165" s="116"/>
      <c r="U165" s="116"/>
      <c r="V165" s="116"/>
      <c r="W165" s="116"/>
      <c r="X165" s="116"/>
      <c r="Y165" s="116"/>
      <c r="Z165" s="116"/>
      <c r="AA165" s="116"/>
      <c r="AB165" s="117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  <c r="CJ165" s="116"/>
      <c r="CK165" s="116"/>
      <c r="CL165" s="116"/>
      <c r="CM165" s="116"/>
      <c r="CN165" s="116"/>
      <c r="CO165" s="116"/>
      <c r="CP165" s="116"/>
      <c r="CQ165" s="116"/>
      <c r="CR165" s="116"/>
      <c r="CS165" s="116"/>
      <c r="CT165" s="116"/>
      <c r="CU165" s="116"/>
      <c r="CV165" s="116"/>
      <c r="CW165" s="116"/>
      <c r="CX165" s="116"/>
      <c r="CY165" s="116"/>
      <c r="CZ165" s="116"/>
      <c r="DA165" s="116"/>
      <c r="DB165" s="116"/>
      <c r="DC165" s="116"/>
      <c r="DD165" s="116"/>
      <c r="DE165" s="116"/>
      <c r="DF165" s="116"/>
      <c r="DG165" s="116"/>
      <c r="DH165" s="116"/>
      <c r="DI165" s="116"/>
      <c r="DJ165" s="116"/>
    </row>
    <row r="166" spans="1:114" ht="13.5" customHeight="1" x14ac:dyDescent="0.2">
      <c r="A166" s="114"/>
      <c r="B166" s="115"/>
      <c r="C166" s="114"/>
      <c r="D166" s="116"/>
      <c r="E166" s="116"/>
      <c r="F166" s="116"/>
      <c r="G166" s="116"/>
      <c r="H166" s="116"/>
      <c r="I166" s="116"/>
      <c r="J166" s="117"/>
      <c r="K166" s="116"/>
      <c r="L166" s="116"/>
      <c r="M166" s="116"/>
      <c r="N166" s="116"/>
      <c r="O166" s="116"/>
      <c r="P166" s="116"/>
      <c r="Q166" s="116"/>
      <c r="R166" s="116"/>
      <c r="S166" s="117"/>
      <c r="T166" s="116"/>
      <c r="U166" s="116"/>
      <c r="V166" s="116"/>
      <c r="W166" s="116"/>
      <c r="X166" s="116"/>
      <c r="Y166" s="116"/>
      <c r="Z166" s="116"/>
      <c r="AA166" s="116"/>
      <c r="AB166" s="117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</row>
    <row r="167" spans="1:114" ht="13.5" customHeight="1" x14ac:dyDescent="0.2">
      <c r="A167" s="114"/>
      <c r="B167" s="115"/>
      <c r="C167" s="114"/>
      <c r="D167" s="116"/>
      <c r="E167" s="116"/>
      <c r="F167" s="116"/>
      <c r="G167" s="116"/>
      <c r="H167" s="116"/>
      <c r="I167" s="116"/>
      <c r="J167" s="117"/>
      <c r="K167" s="116"/>
      <c r="L167" s="116"/>
      <c r="M167" s="116"/>
      <c r="N167" s="116"/>
      <c r="O167" s="116"/>
      <c r="P167" s="116"/>
      <c r="Q167" s="116"/>
      <c r="R167" s="116"/>
      <c r="S167" s="117"/>
      <c r="T167" s="116"/>
      <c r="U167" s="116"/>
      <c r="V167" s="116"/>
      <c r="W167" s="116"/>
      <c r="X167" s="116"/>
      <c r="Y167" s="116"/>
      <c r="Z167" s="116"/>
      <c r="AA167" s="116"/>
      <c r="AB167" s="117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</row>
    <row r="168" spans="1:114" ht="13.5" customHeight="1" x14ac:dyDescent="0.2">
      <c r="A168" s="114"/>
      <c r="B168" s="115"/>
      <c r="C168" s="114"/>
      <c r="D168" s="116"/>
      <c r="E168" s="116"/>
      <c r="F168" s="116"/>
      <c r="G168" s="116"/>
      <c r="H168" s="116"/>
      <c r="I168" s="116"/>
      <c r="J168" s="117"/>
      <c r="K168" s="116"/>
      <c r="L168" s="116"/>
      <c r="M168" s="116"/>
      <c r="N168" s="116"/>
      <c r="O168" s="116"/>
      <c r="P168" s="116"/>
      <c r="Q168" s="116"/>
      <c r="R168" s="116"/>
      <c r="S168" s="117"/>
      <c r="T168" s="116"/>
      <c r="U168" s="116"/>
      <c r="V168" s="116"/>
      <c r="W168" s="116"/>
      <c r="X168" s="116"/>
      <c r="Y168" s="116"/>
      <c r="Z168" s="116"/>
      <c r="AA168" s="116"/>
      <c r="AB168" s="117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</row>
    <row r="169" spans="1:114" ht="13.5" customHeight="1" x14ac:dyDescent="0.2">
      <c r="A169" s="114"/>
      <c r="B169" s="115"/>
      <c r="C169" s="114"/>
      <c r="D169" s="116"/>
      <c r="E169" s="116"/>
      <c r="F169" s="116"/>
      <c r="G169" s="116"/>
      <c r="H169" s="116"/>
      <c r="I169" s="116"/>
      <c r="J169" s="117"/>
      <c r="K169" s="116"/>
      <c r="L169" s="116"/>
      <c r="M169" s="116"/>
      <c r="N169" s="116"/>
      <c r="O169" s="116"/>
      <c r="P169" s="116"/>
      <c r="Q169" s="116"/>
      <c r="R169" s="116"/>
      <c r="S169" s="117"/>
      <c r="T169" s="116"/>
      <c r="U169" s="116"/>
      <c r="V169" s="116"/>
      <c r="W169" s="116"/>
      <c r="X169" s="116"/>
      <c r="Y169" s="116"/>
      <c r="Z169" s="116"/>
      <c r="AA169" s="116"/>
      <c r="AB169" s="117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</row>
    <row r="170" spans="1:114" ht="13.5" customHeight="1" x14ac:dyDescent="0.2">
      <c r="A170" s="114"/>
      <c r="B170" s="115"/>
      <c r="C170" s="114"/>
      <c r="D170" s="116"/>
      <c r="E170" s="116"/>
      <c r="F170" s="116"/>
      <c r="G170" s="116"/>
      <c r="H170" s="116"/>
      <c r="I170" s="116"/>
      <c r="J170" s="117"/>
      <c r="K170" s="116"/>
      <c r="L170" s="116"/>
      <c r="M170" s="116"/>
      <c r="N170" s="116"/>
      <c r="O170" s="116"/>
      <c r="P170" s="116"/>
      <c r="Q170" s="116"/>
      <c r="R170" s="116"/>
      <c r="S170" s="117"/>
      <c r="T170" s="116"/>
      <c r="U170" s="116"/>
      <c r="V170" s="116"/>
      <c r="W170" s="116"/>
      <c r="X170" s="116"/>
      <c r="Y170" s="116"/>
      <c r="Z170" s="116"/>
      <c r="AA170" s="116"/>
      <c r="AB170" s="117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</row>
    <row r="171" spans="1:114" ht="13.5" customHeight="1" x14ac:dyDescent="0.2">
      <c r="A171" s="114"/>
      <c r="B171" s="115"/>
      <c r="C171" s="114"/>
      <c r="D171" s="116"/>
      <c r="E171" s="116"/>
      <c r="F171" s="116"/>
      <c r="G171" s="116"/>
      <c r="H171" s="116"/>
      <c r="I171" s="116"/>
      <c r="J171" s="117"/>
      <c r="K171" s="116"/>
      <c r="L171" s="116"/>
      <c r="M171" s="116"/>
      <c r="N171" s="116"/>
      <c r="O171" s="116"/>
      <c r="P171" s="116"/>
      <c r="Q171" s="116"/>
      <c r="R171" s="116"/>
      <c r="S171" s="117"/>
      <c r="T171" s="116"/>
      <c r="U171" s="116"/>
      <c r="V171" s="116"/>
      <c r="W171" s="116"/>
      <c r="X171" s="116"/>
      <c r="Y171" s="116"/>
      <c r="Z171" s="116"/>
      <c r="AA171" s="116"/>
      <c r="AB171" s="117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</row>
    <row r="172" spans="1:114" ht="13.5" customHeight="1" x14ac:dyDescent="0.2">
      <c r="A172" s="114"/>
      <c r="B172" s="115"/>
      <c r="C172" s="114"/>
      <c r="D172" s="116"/>
      <c r="E172" s="116"/>
      <c r="F172" s="116"/>
      <c r="G172" s="116"/>
      <c r="H172" s="116"/>
      <c r="I172" s="116"/>
      <c r="J172" s="117"/>
      <c r="K172" s="116"/>
      <c r="L172" s="116"/>
      <c r="M172" s="116"/>
      <c r="N172" s="116"/>
      <c r="O172" s="116"/>
      <c r="P172" s="116"/>
      <c r="Q172" s="116"/>
      <c r="R172" s="116"/>
      <c r="S172" s="117"/>
      <c r="T172" s="116"/>
      <c r="U172" s="116"/>
      <c r="V172" s="116"/>
      <c r="W172" s="116"/>
      <c r="X172" s="116"/>
      <c r="Y172" s="116"/>
      <c r="Z172" s="116"/>
      <c r="AA172" s="116"/>
      <c r="AB172" s="117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</row>
    <row r="173" spans="1:114" ht="13.5" customHeight="1" x14ac:dyDescent="0.2">
      <c r="A173" s="114"/>
      <c r="B173" s="115"/>
      <c r="C173" s="114"/>
      <c r="D173" s="116"/>
      <c r="E173" s="116"/>
      <c r="F173" s="116"/>
      <c r="G173" s="116"/>
      <c r="H173" s="116"/>
      <c r="I173" s="116"/>
      <c r="J173" s="117"/>
      <c r="K173" s="116"/>
      <c r="L173" s="116"/>
      <c r="M173" s="116"/>
      <c r="N173" s="116"/>
      <c r="O173" s="116"/>
      <c r="P173" s="116"/>
      <c r="Q173" s="116"/>
      <c r="R173" s="116"/>
      <c r="S173" s="117"/>
      <c r="T173" s="116"/>
      <c r="U173" s="116"/>
      <c r="V173" s="116"/>
      <c r="W173" s="116"/>
      <c r="X173" s="116"/>
      <c r="Y173" s="116"/>
      <c r="Z173" s="116"/>
      <c r="AA173" s="116"/>
      <c r="AB173" s="117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</row>
    <row r="174" spans="1:114" ht="13.5" customHeight="1" x14ac:dyDescent="0.2">
      <c r="A174" s="114"/>
      <c r="B174" s="115"/>
      <c r="C174" s="114"/>
      <c r="D174" s="116"/>
      <c r="E174" s="116"/>
      <c r="F174" s="116"/>
      <c r="G174" s="116"/>
      <c r="H174" s="116"/>
      <c r="I174" s="116"/>
      <c r="J174" s="117"/>
      <c r="K174" s="116"/>
      <c r="L174" s="116"/>
      <c r="M174" s="116"/>
      <c r="N174" s="116"/>
      <c r="O174" s="116"/>
      <c r="P174" s="116"/>
      <c r="Q174" s="116"/>
      <c r="R174" s="116"/>
      <c r="S174" s="117"/>
      <c r="T174" s="116"/>
      <c r="U174" s="116"/>
      <c r="V174" s="116"/>
      <c r="W174" s="116"/>
      <c r="X174" s="116"/>
      <c r="Y174" s="116"/>
      <c r="Z174" s="116"/>
      <c r="AA174" s="116"/>
      <c r="AB174" s="117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</row>
    <row r="175" spans="1:114" ht="13.5" customHeight="1" x14ac:dyDescent="0.2">
      <c r="A175" s="114"/>
      <c r="B175" s="115"/>
      <c r="C175" s="114"/>
      <c r="D175" s="116"/>
      <c r="E175" s="116"/>
      <c r="F175" s="116"/>
      <c r="G175" s="116"/>
      <c r="H175" s="116"/>
      <c r="I175" s="116"/>
      <c r="J175" s="117"/>
      <c r="K175" s="116"/>
      <c r="L175" s="116"/>
      <c r="M175" s="116"/>
      <c r="N175" s="116"/>
      <c r="O175" s="116"/>
      <c r="P175" s="116"/>
      <c r="Q175" s="116"/>
      <c r="R175" s="116"/>
      <c r="S175" s="117"/>
      <c r="T175" s="116"/>
      <c r="U175" s="116"/>
      <c r="V175" s="116"/>
      <c r="W175" s="116"/>
      <c r="X175" s="116"/>
      <c r="Y175" s="116"/>
      <c r="Z175" s="116"/>
      <c r="AA175" s="116"/>
      <c r="AB175" s="117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</row>
    <row r="176" spans="1:114" ht="13.5" customHeight="1" x14ac:dyDescent="0.2">
      <c r="A176" s="114"/>
      <c r="B176" s="115"/>
      <c r="C176" s="114"/>
      <c r="D176" s="116"/>
      <c r="E176" s="116"/>
      <c r="F176" s="116"/>
      <c r="G176" s="116"/>
      <c r="H176" s="116"/>
      <c r="I176" s="116"/>
      <c r="J176" s="117"/>
      <c r="K176" s="116"/>
      <c r="L176" s="116"/>
      <c r="M176" s="116"/>
      <c r="N176" s="116"/>
      <c r="O176" s="116"/>
      <c r="P176" s="116"/>
      <c r="Q176" s="116"/>
      <c r="R176" s="116"/>
      <c r="S176" s="117"/>
      <c r="T176" s="116"/>
      <c r="U176" s="116"/>
      <c r="V176" s="116"/>
      <c r="W176" s="116"/>
      <c r="X176" s="116"/>
      <c r="Y176" s="116"/>
      <c r="Z176" s="116"/>
      <c r="AA176" s="116"/>
      <c r="AB176" s="117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</row>
    <row r="177" spans="1:114" ht="13.5" customHeight="1" x14ac:dyDescent="0.2">
      <c r="A177" s="114"/>
      <c r="B177" s="115"/>
      <c r="C177" s="114"/>
      <c r="D177" s="116"/>
      <c r="E177" s="116"/>
      <c r="F177" s="116"/>
      <c r="G177" s="116"/>
      <c r="H177" s="116"/>
      <c r="I177" s="116"/>
      <c r="J177" s="117"/>
      <c r="K177" s="116"/>
      <c r="L177" s="116"/>
      <c r="M177" s="116"/>
      <c r="N177" s="116"/>
      <c r="O177" s="116"/>
      <c r="P177" s="116"/>
      <c r="Q177" s="116"/>
      <c r="R177" s="116"/>
      <c r="S177" s="117"/>
      <c r="T177" s="116"/>
      <c r="U177" s="116"/>
      <c r="V177" s="116"/>
      <c r="W177" s="116"/>
      <c r="X177" s="116"/>
      <c r="Y177" s="116"/>
      <c r="Z177" s="116"/>
      <c r="AA177" s="116"/>
      <c r="AB177" s="117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</row>
    <row r="178" spans="1:114" ht="13.5" customHeight="1" x14ac:dyDescent="0.2">
      <c r="A178" s="114"/>
      <c r="B178" s="115"/>
      <c r="C178" s="114"/>
      <c r="D178" s="116"/>
      <c r="E178" s="116"/>
      <c r="F178" s="116"/>
      <c r="G178" s="116"/>
      <c r="H178" s="116"/>
      <c r="I178" s="116"/>
      <c r="J178" s="117"/>
      <c r="K178" s="116"/>
      <c r="L178" s="116"/>
      <c r="M178" s="116"/>
      <c r="N178" s="116"/>
      <c r="O178" s="116"/>
      <c r="P178" s="116"/>
      <c r="Q178" s="116"/>
      <c r="R178" s="116"/>
      <c r="S178" s="117"/>
      <c r="T178" s="116"/>
      <c r="U178" s="116"/>
      <c r="V178" s="116"/>
      <c r="W178" s="116"/>
      <c r="X178" s="116"/>
      <c r="Y178" s="116"/>
      <c r="Z178" s="116"/>
      <c r="AA178" s="116"/>
      <c r="AB178" s="117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</row>
    <row r="179" spans="1:114" ht="13.5" customHeight="1" x14ac:dyDescent="0.2">
      <c r="A179" s="114"/>
      <c r="B179" s="115"/>
      <c r="C179" s="114"/>
      <c r="D179" s="116"/>
      <c r="E179" s="116"/>
      <c r="F179" s="116"/>
      <c r="G179" s="116"/>
      <c r="H179" s="116"/>
      <c r="I179" s="116"/>
      <c r="J179" s="117"/>
      <c r="K179" s="116"/>
      <c r="L179" s="116"/>
      <c r="M179" s="116"/>
      <c r="N179" s="116"/>
      <c r="O179" s="116"/>
      <c r="P179" s="116"/>
      <c r="Q179" s="116"/>
      <c r="R179" s="116"/>
      <c r="S179" s="117"/>
      <c r="T179" s="116"/>
      <c r="U179" s="116"/>
      <c r="V179" s="116"/>
      <c r="W179" s="116"/>
      <c r="X179" s="116"/>
      <c r="Y179" s="116"/>
      <c r="Z179" s="116"/>
      <c r="AA179" s="116"/>
      <c r="AB179" s="117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</row>
    <row r="180" spans="1:114" ht="13.5" customHeight="1" x14ac:dyDescent="0.2">
      <c r="A180" s="114"/>
      <c r="B180" s="115"/>
      <c r="C180" s="114"/>
      <c r="D180" s="116"/>
      <c r="E180" s="116"/>
      <c r="F180" s="116"/>
      <c r="G180" s="116"/>
      <c r="H180" s="116"/>
      <c r="I180" s="116"/>
      <c r="J180" s="117"/>
      <c r="K180" s="116"/>
      <c r="L180" s="116"/>
      <c r="M180" s="116"/>
      <c r="N180" s="116"/>
      <c r="O180" s="116"/>
      <c r="P180" s="116"/>
      <c r="Q180" s="116"/>
      <c r="R180" s="116"/>
      <c r="S180" s="117"/>
      <c r="T180" s="116"/>
      <c r="U180" s="116"/>
      <c r="V180" s="116"/>
      <c r="W180" s="116"/>
      <c r="X180" s="116"/>
      <c r="Y180" s="116"/>
      <c r="Z180" s="116"/>
      <c r="AA180" s="116"/>
      <c r="AB180" s="117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</row>
    <row r="181" spans="1:114" ht="13.5" customHeight="1" x14ac:dyDescent="0.2">
      <c r="A181" s="114"/>
      <c r="B181" s="115"/>
      <c r="C181" s="114"/>
      <c r="D181" s="116"/>
      <c r="E181" s="116"/>
      <c r="F181" s="116"/>
      <c r="G181" s="116"/>
      <c r="H181" s="116"/>
      <c r="I181" s="116"/>
      <c r="J181" s="117"/>
      <c r="K181" s="116"/>
      <c r="L181" s="116"/>
      <c r="M181" s="116"/>
      <c r="N181" s="116"/>
      <c r="O181" s="116"/>
      <c r="P181" s="116"/>
      <c r="Q181" s="116"/>
      <c r="R181" s="116"/>
      <c r="S181" s="117"/>
      <c r="T181" s="116"/>
      <c r="U181" s="116"/>
      <c r="V181" s="116"/>
      <c r="W181" s="116"/>
      <c r="X181" s="116"/>
      <c r="Y181" s="116"/>
      <c r="Z181" s="116"/>
      <c r="AA181" s="116"/>
      <c r="AB181" s="117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</row>
    <row r="182" spans="1:114" ht="13.5" customHeight="1" x14ac:dyDescent="0.2">
      <c r="A182" s="114"/>
      <c r="B182" s="115"/>
      <c r="C182" s="114"/>
      <c r="D182" s="116"/>
      <c r="E182" s="116"/>
      <c r="F182" s="116"/>
      <c r="G182" s="116"/>
      <c r="H182" s="116"/>
      <c r="I182" s="116"/>
      <c r="J182" s="117"/>
      <c r="K182" s="116"/>
      <c r="L182" s="116"/>
      <c r="M182" s="116"/>
      <c r="N182" s="116"/>
      <c r="O182" s="116"/>
      <c r="P182" s="116"/>
      <c r="Q182" s="116"/>
      <c r="R182" s="116"/>
      <c r="S182" s="117"/>
      <c r="T182" s="116"/>
      <c r="U182" s="116"/>
      <c r="V182" s="116"/>
      <c r="W182" s="116"/>
      <c r="X182" s="116"/>
      <c r="Y182" s="116"/>
      <c r="Z182" s="116"/>
      <c r="AA182" s="116"/>
      <c r="AB182" s="117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</row>
    <row r="183" spans="1:114" ht="13.5" customHeight="1" x14ac:dyDescent="0.2">
      <c r="A183" s="114"/>
      <c r="B183" s="115"/>
      <c r="C183" s="114"/>
      <c r="D183" s="116"/>
      <c r="E183" s="116"/>
      <c r="F183" s="116"/>
      <c r="G183" s="116"/>
      <c r="H183" s="116"/>
      <c r="I183" s="116"/>
      <c r="J183" s="117"/>
      <c r="K183" s="116"/>
      <c r="L183" s="116"/>
      <c r="M183" s="116"/>
      <c r="N183" s="116"/>
      <c r="O183" s="116"/>
      <c r="P183" s="116"/>
      <c r="Q183" s="116"/>
      <c r="R183" s="116"/>
      <c r="S183" s="117"/>
      <c r="T183" s="116"/>
      <c r="U183" s="116"/>
      <c r="V183" s="116"/>
      <c r="W183" s="116"/>
      <c r="X183" s="116"/>
      <c r="Y183" s="116"/>
      <c r="Z183" s="116"/>
      <c r="AA183" s="116"/>
      <c r="AB183" s="117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</row>
    <row r="184" spans="1:114" ht="13.5" customHeight="1" x14ac:dyDescent="0.2">
      <c r="A184" s="114"/>
      <c r="B184" s="115"/>
      <c r="C184" s="114"/>
      <c r="D184" s="116"/>
      <c r="E184" s="116"/>
      <c r="F184" s="116"/>
      <c r="G184" s="116"/>
      <c r="H184" s="116"/>
      <c r="I184" s="116"/>
      <c r="J184" s="117"/>
      <c r="K184" s="116"/>
      <c r="L184" s="116"/>
      <c r="M184" s="116"/>
      <c r="N184" s="116"/>
      <c r="O184" s="116"/>
      <c r="P184" s="116"/>
      <c r="Q184" s="116"/>
      <c r="R184" s="116"/>
      <c r="S184" s="117"/>
      <c r="T184" s="116"/>
      <c r="U184" s="116"/>
      <c r="V184" s="116"/>
      <c r="W184" s="116"/>
      <c r="X184" s="116"/>
      <c r="Y184" s="116"/>
      <c r="Z184" s="116"/>
      <c r="AA184" s="116"/>
      <c r="AB184" s="117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</row>
    <row r="185" spans="1:114" ht="13.5" customHeight="1" x14ac:dyDescent="0.2">
      <c r="A185" s="114"/>
      <c r="B185" s="115"/>
      <c r="C185" s="114"/>
      <c r="D185" s="116"/>
      <c r="E185" s="116"/>
      <c r="F185" s="116"/>
      <c r="G185" s="116"/>
      <c r="H185" s="116"/>
      <c r="I185" s="116"/>
      <c r="J185" s="117"/>
      <c r="K185" s="116"/>
      <c r="L185" s="116"/>
      <c r="M185" s="116"/>
      <c r="N185" s="116"/>
      <c r="O185" s="116"/>
      <c r="P185" s="116"/>
      <c r="Q185" s="116"/>
      <c r="R185" s="116"/>
      <c r="S185" s="117"/>
      <c r="T185" s="116"/>
      <c r="U185" s="116"/>
      <c r="V185" s="116"/>
      <c r="W185" s="116"/>
      <c r="X185" s="116"/>
      <c r="Y185" s="116"/>
      <c r="Z185" s="116"/>
      <c r="AA185" s="116"/>
      <c r="AB185" s="117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</row>
    <row r="186" spans="1:114" ht="13.5" customHeight="1" x14ac:dyDescent="0.2">
      <c r="A186" s="114"/>
      <c r="B186" s="115"/>
      <c r="C186" s="114"/>
      <c r="D186" s="116"/>
      <c r="E186" s="116"/>
      <c r="F186" s="116"/>
      <c r="G186" s="116"/>
      <c r="H186" s="116"/>
      <c r="I186" s="116"/>
      <c r="J186" s="117"/>
      <c r="K186" s="116"/>
      <c r="L186" s="116"/>
      <c r="M186" s="116"/>
      <c r="N186" s="116"/>
      <c r="O186" s="116"/>
      <c r="P186" s="116"/>
      <c r="Q186" s="116"/>
      <c r="R186" s="116"/>
      <c r="S186" s="117"/>
      <c r="T186" s="116"/>
      <c r="U186" s="116"/>
      <c r="V186" s="116"/>
      <c r="W186" s="116"/>
      <c r="X186" s="116"/>
      <c r="Y186" s="116"/>
      <c r="Z186" s="116"/>
      <c r="AA186" s="116"/>
      <c r="AB186" s="117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</row>
    <row r="187" spans="1:114" ht="13.5" customHeight="1" x14ac:dyDescent="0.2">
      <c r="A187" s="114"/>
      <c r="B187" s="115"/>
      <c r="C187" s="114"/>
      <c r="D187" s="116"/>
      <c r="E187" s="116"/>
      <c r="F187" s="116"/>
      <c r="G187" s="116"/>
      <c r="H187" s="116"/>
      <c r="I187" s="116"/>
      <c r="J187" s="117"/>
      <c r="K187" s="116"/>
      <c r="L187" s="116"/>
      <c r="M187" s="116"/>
      <c r="N187" s="116"/>
      <c r="O187" s="116"/>
      <c r="P187" s="116"/>
      <c r="Q187" s="116"/>
      <c r="R187" s="116"/>
      <c r="S187" s="117"/>
      <c r="T187" s="116"/>
      <c r="U187" s="116"/>
      <c r="V187" s="116"/>
      <c r="W187" s="116"/>
      <c r="X187" s="116"/>
      <c r="Y187" s="116"/>
      <c r="Z187" s="116"/>
      <c r="AA187" s="116"/>
      <c r="AB187" s="117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</row>
    <row r="188" spans="1:114" ht="13.5" customHeight="1" x14ac:dyDescent="0.2">
      <c r="A188" s="114"/>
      <c r="B188" s="115"/>
      <c r="C188" s="114"/>
      <c r="D188" s="116"/>
      <c r="E188" s="116"/>
      <c r="F188" s="116"/>
      <c r="G188" s="116"/>
      <c r="H188" s="116"/>
      <c r="I188" s="116"/>
      <c r="J188" s="117"/>
      <c r="K188" s="116"/>
      <c r="L188" s="116"/>
      <c r="M188" s="116"/>
      <c r="N188" s="116"/>
      <c r="O188" s="116"/>
      <c r="P188" s="116"/>
      <c r="Q188" s="116"/>
      <c r="R188" s="116"/>
      <c r="S188" s="117"/>
      <c r="T188" s="116"/>
      <c r="U188" s="116"/>
      <c r="V188" s="116"/>
      <c r="W188" s="116"/>
      <c r="X188" s="116"/>
      <c r="Y188" s="116"/>
      <c r="Z188" s="116"/>
      <c r="AA188" s="116"/>
      <c r="AB188" s="117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</row>
    <row r="189" spans="1:114" ht="13.5" customHeight="1" x14ac:dyDescent="0.2">
      <c r="A189" s="114"/>
      <c r="B189" s="115"/>
      <c r="C189" s="114"/>
      <c r="D189" s="116"/>
      <c r="E189" s="116"/>
      <c r="F189" s="116"/>
      <c r="G189" s="116"/>
      <c r="H189" s="116"/>
      <c r="I189" s="116"/>
      <c r="J189" s="117"/>
      <c r="K189" s="116"/>
      <c r="L189" s="116"/>
      <c r="M189" s="116"/>
      <c r="N189" s="116"/>
      <c r="O189" s="116"/>
      <c r="P189" s="116"/>
      <c r="Q189" s="116"/>
      <c r="R189" s="116"/>
      <c r="S189" s="117"/>
      <c r="T189" s="116"/>
      <c r="U189" s="116"/>
      <c r="V189" s="116"/>
      <c r="W189" s="116"/>
      <c r="X189" s="116"/>
      <c r="Y189" s="116"/>
      <c r="Z189" s="116"/>
      <c r="AA189" s="116"/>
      <c r="AB189" s="117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</row>
    <row r="190" spans="1:114" ht="13.5" customHeight="1" x14ac:dyDescent="0.2">
      <c r="A190" s="114"/>
      <c r="B190" s="115"/>
      <c r="C190" s="114"/>
      <c r="D190" s="116"/>
      <c r="E190" s="116"/>
      <c r="F190" s="116"/>
      <c r="G190" s="116"/>
      <c r="H190" s="116"/>
      <c r="I190" s="116"/>
      <c r="J190" s="117"/>
      <c r="K190" s="116"/>
      <c r="L190" s="116"/>
      <c r="M190" s="116"/>
      <c r="N190" s="116"/>
      <c r="O190" s="116"/>
      <c r="P190" s="116"/>
      <c r="Q190" s="116"/>
      <c r="R190" s="116"/>
      <c r="S190" s="117"/>
      <c r="T190" s="116"/>
      <c r="U190" s="116"/>
      <c r="V190" s="116"/>
      <c r="W190" s="116"/>
      <c r="X190" s="116"/>
      <c r="Y190" s="116"/>
      <c r="Z190" s="116"/>
      <c r="AA190" s="116"/>
      <c r="AB190" s="117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</row>
    <row r="191" spans="1:114" ht="13.5" customHeight="1" x14ac:dyDescent="0.2">
      <c r="A191" s="114"/>
      <c r="B191" s="115"/>
      <c r="C191" s="114"/>
      <c r="D191" s="116"/>
      <c r="E191" s="116"/>
      <c r="F191" s="116"/>
      <c r="G191" s="116"/>
      <c r="H191" s="116"/>
      <c r="I191" s="116"/>
      <c r="J191" s="117"/>
      <c r="K191" s="116"/>
      <c r="L191" s="116"/>
      <c r="M191" s="116"/>
      <c r="N191" s="116"/>
      <c r="O191" s="116"/>
      <c r="P191" s="116"/>
      <c r="Q191" s="116"/>
      <c r="R191" s="116"/>
      <c r="S191" s="117"/>
      <c r="T191" s="116"/>
      <c r="U191" s="116"/>
      <c r="V191" s="116"/>
      <c r="W191" s="116"/>
      <c r="X191" s="116"/>
      <c r="Y191" s="116"/>
      <c r="Z191" s="116"/>
      <c r="AA191" s="116"/>
      <c r="AB191" s="117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</row>
    <row r="192" spans="1:114" ht="13.5" customHeight="1" x14ac:dyDescent="0.2">
      <c r="A192" s="114"/>
      <c r="B192" s="115"/>
      <c r="C192" s="114"/>
      <c r="D192" s="116"/>
      <c r="E192" s="116"/>
      <c r="F192" s="116"/>
      <c r="G192" s="116"/>
      <c r="H192" s="116"/>
      <c r="I192" s="116"/>
      <c r="J192" s="117"/>
      <c r="K192" s="116"/>
      <c r="L192" s="116"/>
      <c r="M192" s="116"/>
      <c r="N192" s="116"/>
      <c r="O192" s="116"/>
      <c r="P192" s="116"/>
      <c r="Q192" s="116"/>
      <c r="R192" s="116"/>
      <c r="S192" s="117"/>
      <c r="T192" s="116"/>
      <c r="U192" s="116"/>
      <c r="V192" s="116"/>
      <c r="W192" s="116"/>
      <c r="X192" s="116"/>
      <c r="Y192" s="116"/>
      <c r="Z192" s="116"/>
      <c r="AA192" s="116"/>
      <c r="AB192" s="117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</row>
    <row r="193" spans="1:114" ht="13.5" customHeight="1" x14ac:dyDescent="0.2">
      <c r="A193" s="114"/>
      <c r="B193" s="115"/>
      <c r="C193" s="114"/>
      <c r="D193" s="116"/>
      <c r="E193" s="116"/>
      <c r="F193" s="116"/>
      <c r="G193" s="116"/>
      <c r="H193" s="116"/>
      <c r="I193" s="116"/>
      <c r="J193" s="117"/>
      <c r="K193" s="116"/>
      <c r="L193" s="116"/>
      <c r="M193" s="116"/>
      <c r="N193" s="116"/>
      <c r="O193" s="116"/>
      <c r="P193" s="116"/>
      <c r="Q193" s="116"/>
      <c r="R193" s="116"/>
      <c r="S193" s="117"/>
      <c r="T193" s="116"/>
      <c r="U193" s="116"/>
      <c r="V193" s="116"/>
      <c r="W193" s="116"/>
      <c r="X193" s="116"/>
      <c r="Y193" s="116"/>
      <c r="Z193" s="116"/>
      <c r="AA193" s="116"/>
      <c r="AB193" s="117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</row>
    <row r="194" spans="1:114" ht="13.5" customHeight="1" x14ac:dyDescent="0.2">
      <c r="A194" s="114"/>
      <c r="B194" s="115"/>
      <c r="C194" s="114"/>
      <c r="D194" s="116"/>
      <c r="E194" s="116"/>
      <c r="F194" s="116"/>
      <c r="G194" s="116"/>
      <c r="H194" s="116"/>
      <c r="I194" s="116"/>
      <c r="J194" s="117"/>
      <c r="K194" s="116"/>
      <c r="L194" s="116"/>
      <c r="M194" s="116"/>
      <c r="N194" s="116"/>
      <c r="O194" s="116"/>
      <c r="P194" s="116"/>
      <c r="Q194" s="116"/>
      <c r="R194" s="116"/>
      <c r="S194" s="117"/>
      <c r="T194" s="116"/>
      <c r="U194" s="116"/>
      <c r="V194" s="116"/>
      <c r="W194" s="116"/>
      <c r="X194" s="116"/>
      <c r="Y194" s="116"/>
      <c r="Z194" s="116"/>
      <c r="AA194" s="116"/>
      <c r="AB194" s="117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</row>
    <row r="195" spans="1:114" ht="13.5" customHeight="1" x14ac:dyDescent="0.2">
      <c r="A195" s="114"/>
      <c r="B195" s="115"/>
      <c r="C195" s="114"/>
      <c r="D195" s="116"/>
      <c r="E195" s="116"/>
      <c r="F195" s="116"/>
      <c r="G195" s="116"/>
      <c r="H195" s="116"/>
      <c r="I195" s="116"/>
      <c r="J195" s="117"/>
      <c r="K195" s="116"/>
      <c r="L195" s="116"/>
      <c r="M195" s="116"/>
      <c r="N195" s="116"/>
      <c r="O195" s="116"/>
      <c r="P195" s="116"/>
      <c r="Q195" s="116"/>
      <c r="R195" s="116"/>
      <c r="S195" s="117"/>
      <c r="T195" s="116"/>
      <c r="U195" s="116"/>
      <c r="V195" s="116"/>
      <c r="W195" s="116"/>
      <c r="X195" s="116"/>
      <c r="Y195" s="116"/>
      <c r="Z195" s="116"/>
      <c r="AA195" s="116"/>
      <c r="AB195" s="117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</row>
    <row r="196" spans="1:114" ht="13.5" customHeight="1" x14ac:dyDescent="0.2">
      <c r="A196" s="114"/>
      <c r="B196" s="115"/>
      <c r="C196" s="114"/>
      <c r="D196" s="116"/>
      <c r="E196" s="116"/>
      <c r="F196" s="116"/>
      <c r="G196" s="116"/>
      <c r="H196" s="116"/>
      <c r="I196" s="116"/>
      <c r="J196" s="117"/>
      <c r="K196" s="116"/>
      <c r="L196" s="116"/>
      <c r="M196" s="116"/>
      <c r="N196" s="116"/>
      <c r="O196" s="116"/>
      <c r="P196" s="116"/>
      <c r="Q196" s="116"/>
      <c r="R196" s="116"/>
      <c r="S196" s="117"/>
      <c r="T196" s="116"/>
      <c r="U196" s="116"/>
      <c r="V196" s="116"/>
      <c r="W196" s="116"/>
      <c r="X196" s="116"/>
      <c r="Y196" s="116"/>
      <c r="Z196" s="116"/>
      <c r="AA196" s="116"/>
      <c r="AB196" s="117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</row>
    <row r="197" spans="1:114" ht="13.5" customHeight="1" x14ac:dyDescent="0.2">
      <c r="A197" s="114"/>
      <c r="B197" s="115"/>
      <c r="C197" s="114"/>
      <c r="D197" s="116"/>
      <c r="E197" s="116"/>
      <c r="F197" s="116"/>
      <c r="G197" s="116"/>
      <c r="H197" s="116"/>
      <c r="I197" s="116"/>
      <c r="J197" s="117"/>
      <c r="K197" s="116"/>
      <c r="L197" s="116"/>
      <c r="M197" s="116"/>
      <c r="N197" s="116"/>
      <c r="O197" s="116"/>
      <c r="P197" s="116"/>
      <c r="Q197" s="116"/>
      <c r="R197" s="116"/>
      <c r="S197" s="117"/>
      <c r="T197" s="116"/>
      <c r="U197" s="116"/>
      <c r="V197" s="116"/>
      <c r="W197" s="116"/>
      <c r="X197" s="116"/>
      <c r="Y197" s="116"/>
      <c r="Z197" s="116"/>
      <c r="AA197" s="116"/>
      <c r="AB197" s="117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</row>
    <row r="198" spans="1:114" ht="13.5" customHeight="1" x14ac:dyDescent="0.2">
      <c r="A198" s="114"/>
      <c r="B198" s="115"/>
      <c r="C198" s="114"/>
      <c r="D198" s="116"/>
      <c r="E198" s="116"/>
      <c r="F198" s="116"/>
      <c r="G198" s="116"/>
      <c r="H198" s="116"/>
      <c r="I198" s="116"/>
      <c r="J198" s="117"/>
      <c r="K198" s="116"/>
      <c r="L198" s="116"/>
      <c r="M198" s="116"/>
      <c r="N198" s="116"/>
      <c r="O198" s="116"/>
      <c r="P198" s="116"/>
      <c r="Q198" s="116"/>
      <c r="R198" s="116"/>
      <c r="S198" s="117"/>
      <c r="T198" s="116"/>
      <c r="U198" s="116"/>
      <c r="V198" s="116"/>
      <c r="W198" s="116"/>
      <c r="X198" s="116"/>
      <c r="Y198" s="116"/>
      <c r="Z198" s="116"/>
      <c r="AA198" s="116"/>
      <c r="AB198" s="117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</row>
    <row r="199" spans="1:114" ht="13.5" customHeight="1" x14ac:dyDescent="0.2">
      <c r="A199" s="114"/>
      <c r="B199" s="115"/>
      <c r="C199" s="114"/>
      <c r="D199" s="116"/>
      <c r="E199" s="116"/>
      <c r="F199" s="116"/>
      <c r="G199" s="116"/>
      <c r="H199" s="116"/>
      <c r="I199" s="116"/>
      <c r="J199" s="117"/>
      <c r="K199" s="116"/>
      <c r="L199" s="116"/>
      <c r="M199" s="116"/>
      <c r="N199" s="116"/>
      <c r="O199" s="116"/>
      <c r="P199" s="116"/>
      <c r="Q199" s="116"/>
      <c r="R199" s="116"/>
      <c r="S199" s="117"/>
      <c r="T199" s="116"/>
      <c r="U199" s="116"/>
      <c r="V199" s="116"/>
      <c r="W199" s="116"/>
      <c r="X199" s="116"/>
      <c r="Y199" s="116"/>
      <c r="Z199" s="116"/>
      <c r="AA199" s="116"/>
      <c r="AB199" s="117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</row>
    <row r="200" spans="1:114" ht="13.5" customHeight="1" x14ac:dyDescent="0.2">
      <c r="A200" s="114"/>
      <c r="B200" s="115"/>
      <c r="C200" s="114"/>
      <c r="D200" s="116"/>
      <c r="E200" s="116"/>
      <c r="F200" s="116"/>
      <c r="G200" s="116"/>
      <c r="H200" s="116"/>
      <c r="I200" s="116"/>
      <c r="J200" s="117"/>
      <c r="K200" s="116"/>
      <c r="L200" s="116"/>
      <c r="M200" s="116"/>
      <c r="N200" s="116"/>
      <c r="O200" s="116"/>
      <c r="P200" s="116"/>
      <c r="Q200" s="116"/>
      <c r="R200" s="116"/>
      <c r="S200" s="117"/>
      <c r="T200" s="116"/>
      <c r="U200" s="116"/>
      <c r="V200" s="116"/>
      <c r="W200" s="116"/>
      <c r="X200" s="116"/>
      <c r="Y200" s="116"/>
      <c r="Z200" s="116"/>
      <c r="AA200" s="116"/>
      <c r="AB200" s="117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</row>
    <row r="201" spans="1:114" ht="13.5" customHeight="1" x14ac:dyDescent="0.2">
      <c r="A201" s="114"/>
      <c r="B201" s="115"/>
      <c r="C201" s="114"/>
      <c r="D201" s="116"/>
      <c r="E201" s="116"/>
      <c r="F201" s="116"/>
      <c r="G201" s="116"/>
      <c r="H201" s="116"/>
      <c r="I201" s="116"/>
      <c r="J201" s="117"/>
      <c r="K201" s="116"/>
      <c r="L201" s="116"/>
      <c r="M201" s="116"/>
      <c r="N201" s="116"/>
      <c r="O201" s="116"/>
      <c r="P201" s="116"/>
      <c r="Q201" s="116"/>
      <c r="R201" s="116"/>
      <c r="S201" s="117"/>
      <c r="T201" s="116"/>
      <c r="U201" s="116"/>
      <c r="V201" s="116"/>
      <c r="W201" s="116"/>
      <c r="X201" s="116"/>
      <c r="Y201" s="116"/>
      <c r="Z201" s="116"/>
      <c r="AA201" s="116"/>
      <c r="AB201" s="117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</row>
    <row r="202" spans="1:114" ht="13.5" customHeight="1" x14ac:dyDescent="0.2">
      <c r="A202" s="114"/>
      <c r="B202" s="115"/>
      <c r="C202" s="114"/>
      <c r="D202" s="116"/>
      <c r="E202" s="116"/>
      <c r="F202" s="116"/>
      <c r="G202" s="116"/>
      <c r="H202" s="116"/>
      <c r="I202" s="116"/>
      <c r="J202" s="117"/>
      <c r="K202" s="116"/>
      <c r="L202" s="116"/>
      <c r="M202" s="116"/>
      <c r="N202" s="116"/>
      <c r="O202" s="116"/>
      <c r="P202" s="116"/>
      <c r="Q202" s="116"/>
      <c r="R202" s="116"/>
      <c r="S202" s="117"/>
      <c r="T202" s="116"/>
      <c r="U202" s="116"/>
      <c r="V202" s="116"/>
      <c r="W202" s="116"/>
      <c r="X202" s="116"/>
      <c r="Y202" s="116"/>
      <c r="Z202" s="116"/>
      <c r="AA202" s="116"/>
      <c r="AB202" s="117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</row>
    <row r="203" spans="1:114" ht="13.5" customHeight="1" x14ac:dyDescent="0.2">
      <c r="A203" s="114"/>
      <c r="B203" s="115"/>
      <c r="C203" s="114"/>
      <c r="D203" s="116"/>
      <c r="E203" s="116"/>
      <c r="F203" s="116"/>
      <c r="G203" s="116"/>
      <c r="H203" s="116"/>
      <c r="I203" s="116"/>
      <c r="J203" s="117"/>
      <c r="K203" s="116"/>
      <c r="L203" s="116"/>
      <c r="M203" s="116"/>
      <c r="N203" s="116"/>
      <c r="O203" s="116"/>
      <c r="P203" s="116"/>
      <c r="Q203" s="116"/>
      <c r="R203" s="116"/>
      <c r="S203" s="117"/>
      <c r="T203" s="116"/>
      <c r="U203" s="116"/>
      <c r="V203" s="116"/>
      <c r="W203" s="116"/>
      <c r="X203" s="116"/>
      <c r="Y203" s="116"/>
      <c r="Z203" s="116"/>
      <c r="AA203" s="116"/>
      <c r="AB203" s="117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</row>
    <row r="204" spans="1:114" ht="13.5" customHeight="1" x14ac:dyDescent="0.2">
      <c r="A204" s="114"/>
      <c r="B204" s="115"/>
      <c r="C204" s="114"/>
      <c r="D204" s="116"/>
      <c r="E204" s="116"/>
      <c r="F204" s="116"/>
      <c r="G204" s="116"/>
      <c r="H204" s="116"/>
      <c r="I204" s="116"/>
      <c r="J204" s="117"/>
      <c r="K204" s="116"/>
      <c r="L204" s="116"/>
      <c r="M204" s="116"/>
      <c r="N204" s="116"/>
      <c r="O204" s="116"/>
      <c r="P204" s="116"/>
      <c r="Q204" s="116"/>
      <c r="R204" s="116"/>
      <c r="S204" s="117"/>
      <c r="T204" s="116"/>
      <c r="U204" s="116"/>
      <c r="V204" s="116"/>
      <c r="W204" s="116"/>
      <c r="X204" s="116"/>
      <c r="Y204" s="116"/>
      <c r="Z204" s="116"/>
      <c r="AA204" s="116"/>
      <c r="AB204" s="117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</row>
    <row r="205" spans="1:114" ht="13.5" customHeight="1" x14ac:dyDescent="0.2">
      <c r="A205" s="114"/>
      <c r="B205" s="115"/>
      <c r="C205" s="114"/>
      <c r="D205" s="116"/>
      <c r="E205" s="116"/>
      <c r="F205" s="116"/>
      <c r="G205" s="116"/>
      <c r="H205" s="116"/>
      <c r="I205" s="116"/>
      <c r="J205" s="117"/>
      <c r="K205" s="116"/>
      <c r="L205" s="116"/>
      <c r="M205" s="116"/>
      <c r="N205" s="116"/>
      <c r="O205" s="116"/>
      <c r="P205" s="116"/>
      <c r="Q205" s="116"/>
      <c r="R205" s="116"/>
      <c r="S205" s="117"/>
      <c r="T205" s="116"/>
      <c r="U205" s="116"/>
      <c r="V205" s="116"/>
      <c r="W205" s="116"/>
      <c r="X205" s="116"/>
      <c r="Y205" s="116"/>
      <c r="Z205" s="116"/>
      <c r="AA205" s="116"/>
      <c r="AB205" s="117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</row>
    <row r="206" spans="1:114" ht="13.5" customHeight="1" x14ac:dyDescent="0.2">
      <c r="A206" s="114"/>
      <c r="B206" s="115"/>
      <c r="C206" s="114"/>
      <c r="D206" s="116"/>
      <c r="E206" s="116"/>
      <c r="F206" s="116"/>
      <c r="G206" s="116"/>
      <c r="H206" s="116"/>
      <c r="I206" s="116"/>
      <c r="J206" s="117"/>
      <c r="K206" s="116"/>
      <c r="L206" s="116"/>
      <c r="M206" s="116"/>
      <c r="N206" s="116"/>
      <c r="O206" s="116"/>
      <c r="P206" s="116"/>
      <c r="Q206" s="116"/>
      <c r="R206" s="116"/>
      <c r="S206" s="117"/>
      <c r="T206" s="116"/>
      <c r="U206" s="116"/>
      <c r="V206" s="116"/>
      <c r="W206" s="116"/>
      <c r="X206" s="116"/>
      <c r="Y206" s="116"/>
      <c r="Z206" s="116"/>
      <c r="AA206" s="116"/>
      <c r="AB206" s="117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</row>
    <row r="207" spans="1:114" ht="13.5" customHeight="1" x14ac:dyDescent="0.2">
      <c r="A207" s="114"/>
      <c r="B207" s="115"/>
      <c r="C207" s="114"/>
      <c r="D207" s="116"/>
      <c r="E207" s="116"/>
      <c r="F207" s="116"/>
      <c r="G207" s="116"/>
      <c r="H207" s="116"/>
      <c r="I207" s="116"/>
      <c r="J207" s="117"/>
      <c r="K207" s="116"/>
      <c r="L207" s="116"/>
      <c r="M207" s="116"/>
      <c r="N207" s="116"/>
      <c r="O207" s="116"/>
      <c r="P207" s="116"/>
      <c r="Q207" s="116"/>
      <c r="R207" s="116"/>
      <c r="S207" s="117"/>
      <c r="T207" s="116"/>
      <c r="U207" s="116"/>
      <c r="V207" s="116"/>
      <c r="W207" s="116"/>
      <c r="X207" s="116"/>
      <c r="Y207" s="116"/>
      <c r="Z207" s="116"/>
      <c r="AA207" s="116"/>
      <c r="AB207" s="117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</row>
  </sheetData>
  <sortState ref="A8:XFD61">
    <sortCondition ref="A8:A61"/>
    <sortCondition ref="B8:B61"/>
    <sortCondition ref="C8:C61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&amp;L廃棄物処理事業経費（市区町村の合計）（令和4年度実績）</oddHeader>
  </headerFooter>
  <colBreaks count="5" manualBreakCount="5">
    <brk id="21" min="1" max="60" man="1"/>
    <brk id="30" min="1" max="60" man="1"/>
    <brk id="38" min="1" max="60" man="1"/>
    <brk id="66" min="1" max="60" man="1"/>
    <brk id="94" min="1" max="6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25.33203125" style="44" customWidth="1"/>
    <col min="4" max="37" width="14.77734375" style="49" customWidth="1"/>
    <col min="38" max="38" width="14.77734375" style="118" customWidth="1"/>
    <col min="39" max="54" width="14.77734375" style="49" customWidth="1"/>
    <col min="55" max="55" width="14.77734375" style="118" customWidth="1"/>
    <col min="56" max="65" width="14.77734375" style="49" customWidth="1"/>
    <col min="66" max="66" width="14.77734375" style="118" customWidth="1"/>
    <col min="67" max="82" width="14.77734375" style="49" customWidth="1"/>
    <col min="83" max="83" width="14.77734375" style="118" customWidth="1"/>
    <col min="84" max="93" width="14.77734375" style="49" customWidth="1"/>
    <col min="94" max="94" width="14.77734375" style="118" customWidth="1"/>
    <col min="95" max="110" width="14.77734375" style="49" customWidth="1"/>
    <col min="111" max="111" width="14.77734375" style="118" customWidth="1"/>
    <col min="112" max="114" width="14.77734375" style="49" customWidth="1"/>
    <col min="115" max="16384" width="9" style="44"/>
  </cols>
  <sheetData>
    <row r="1" spans="1:114" ht="16.2" x14ac:dyDescent="0.2">
      <c r="A1" s="38" t="s">
        <v>318</v>
      </c>
      <c r="B1" s="199"/>
      <c r="C1" s="199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141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141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141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141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2">
      <c r="A2" s="149" t="s">
        <v>53</v>
      </c>
      <c r="B2" s="149" t="s">
        <v>54</v>
      </c>
      <c r="C2" s="151" t="s">
        <v>107</v>
      </c>
      <c r="D2" s="50" t="s">
        <v>32</v>
      </c>
      <c r="E2" s="51"/>
      <c r="F2" s="51"/>
      <c r="G2" s="51"/>
      <c r="H2" s="51"/>
      <c r="I2" s="51"/>
      <c r="J2" s="51"/>
      <c r="K2" s="51"/>
      <c r="L2" s="52"/>
      <c r="M2" s="50" t="s">
        <v>58</v>
      </c>
      <c r="N2" s="51"/>
      <c r="O2" s="51"/>
      <c r="P2" s="51"/>
      <c r="Q2" s="51"/>
      <c r="R2" s="51"/>
      <c r="S2" s="51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142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14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142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14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2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61"/>
      <c r="K3" s="61"/>
      <c r="L3" s="62"/>
      <c r="M3" s="60" t="s">
        <v>62</v>
      </c>
      <c r="N3" s="61"/>
      <c r="O3" s="61"/>
      <c r="P3" s="61"/>
      <c r="Q3" s="61"/>
      <c r="R3" s="61"/>
      <c r="S3" s="61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143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145"/>
      <c r="BD3" s="67"/>
      <c r="BE3" s="68" t="s">
        <v>65</v>
      </c>
      <c r="BF3" s="69" t="s">
        <v>33</v>
      </c>
      <c r="BG3" s="63" t="s">
        <v>63</v>
      </c>
      <c r="BH3" s="54"/>
      <c r="BI3" s="54"/>
      <c r="BJ3" s="54"/>
      <c r="BK3" s="54"/>
      <c r="BL3" s="54"/>
      <c r="BM3" s="54"/>
      <c r="BN3" s="143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145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2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7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7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53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53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7"/>
      <c r="CC4" s="78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2">
      <c r="A5" s="150"/>
      <c r="B5" s="150"/>
      <c r="C5" s="152"/>
      <c r="D5" s="59"/>
      <c r="E5" s="59" t="s">
        <v>33</v>
      </c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 t="s">
        <v>33</v>
      </c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 t="s">
        <v>33</v>
      </c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 t="s">
        <v>33</v>
      </c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 t="s">
        <v>33</v>
      </c>
      <c r="AY5" s="68" t="s">
        <v>101</v>
      </c>
      <c r="AZ5" s="68" t="s">
        <v>103</v>
      </c>
      <c r="BA5" s="68" t="s">
        <v>105</v>
      </c>
      <c r="BB5" s="76" t="s">
        <v>65</v>
      </c>
      <c r="BC5" s="146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 t="s">
        <v>33</v>
      </c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 t="s">
        <v>33</v>
      </c>
      <c r="CA5" s="68" t="s">
        <v>101</v>
      </c>
      <c r="CB5" s="68" t="s">
        <v>103</v>
      </c>
      <c r="CC5" s="68" t="s">
        <v>105</v>
      </c>
      <c r="CD5" s="76" t="s">
        <v>65</v>
      </c>
      <c r="CE5" s="146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 t="s">
        <v>33</v>
      </c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 t="s">
        <v>33</v>
      </c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2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2">
      <c r="A7" s="131" t="str">
        <f>'廃棄物事業経費（市町村）'!A7</f>
        <v>愛知県</v>
      </c>
      <c r="B7" s="132" t="str">
        <f>'廃棄物事業経費（市町村）'!B7</f>
        <v>23000</v>
      </c>
      <c r="C7" s="131" t="s">
        <v>33</v>
      </c>
      <c r="D7" s="133">
        <f>SUM(E7,+L7)</f>
        <v>9595958</v>
      </c>
      <c r="E7" s="133">
        <f>SUM(F7:I7)+K7</f>
        <v>7253737</v>
      </c>
      <c r="F7" s="133">
        <f t="shared" ref="F7:L7" si="0">SUM(F$8:F$57)</f>
        <v>1290047</v>
      </c>
      <c r="G7" s="133">
        <f t="shared" si="0"/>
        <v>0</v>
      </c>
      <c r="H7" s="133">
        <f t="shared" si="0"/>
        <v>2536500</v>
      </c>
      <c r="I7" s="133">
        <f t="shared" si="0"/>
        <v>2353166</v>
      </c>
      <c r="J7" s="133">
        <f t="shared" si="0"/>
        <v>10188820</v>
      </c>
      <c r="K7" s="133">
        <f t="shared" si="0"/>
        <v>1074024</v>
      </c>
      <c r="L7" s="133">
        <f t="shared" si="0"/>
        <v>2342221</v>
      </c>
      <c r="M7" s="133">
        <f>SUM(N7,+U7)</f>
        <v>1087295</v>
      </c>
      <c r="N7" s="133">
        <f>SUM(O7:R7,T7)</f>
        <v>971092</v>
      </c>
      <c r="O7" s="133">
        <f t="shared" ref="O7:U7" si="1">SUM(O$8:O$57)</f>
        <v>139251</v>
      </c>
      <c r="P7" s="133">
        <f t="shared" si="1"/>
        <v>0</v>
      </c>
      <c r="Q7" s="133">
        <f t="shared" si="1"/>
        <v>620000</v>
      </c>
      <c r="R7" s="133">
        <f t="shared" si="1"/>
        <v>127458</v>
      </c>
      <c r="S7" s="133">
        <f t="shared" si="1"/>
        <v>2028271</v>
      </c>
      <c r="T7" s="133">
        <f t="shared" si="1"/>
        <v>84383</v>
      </c>
      <c r="U7" s="133">
        <f t="shared" si="1"/>
        <v>116203</v>
      </c>
      <c r="V7" s="133">
        <f t="shared" ref="V7:AD7" si="2">+SUM(D7,M7)</f>
        <v>10683253</v>
      </c>
      <c r="W7" s="133">
        <f t="shared" si="2"/>
        <v>8224829</v>
      </c>
      <c r="X7" s="133">
        <f t="shared" si="2"/>
        <v>1429298</v>
      </c>
      <c r="Y7" s="133">
        <f t="shared" si="2"/>
        <v>0</v>
      </c>
      <c r="Z7" s="133">
        <f t="shared" si="2"/>
        <v>3156500</v>
      </c>
      <c r="AA7" s="133">
        <f t="shared" si="2"/>
        <v>2480624</v>
      </c>
      <c r="AB7" s="133">
        <f t="shared" si="2"/>
        <v>12217091</v>
      </c>
      <c r="AC7" s="133">
        <f t="shared" si="2"/>
        <v>1158407</v>
      </c>
      <c r="AD7" s="133">
        <f t="shared" si="2"/>
        <v>2458424</v>
      </c>
      <c r="AE7" s="133">
        <f>SUM(AF7,+AK7)</f>
        <v>5225339</v>
      </c>
      <c r="AF7" s="133">
        <f>SUM(AG7:AJ7)</f>
        <v>5183258</v>
      </c>
      <c r="AG7" s="133">
        <f>SUM(AG$8:AG$57)</f>
        <v>0</v>
      </c>
      <c r="AH7" s="133">
        <f>SUM(AH$8:AH$57)</f>
        <v>5165149</v>
      </c>
      <c r="AI7" s="133">
        <f>SUM(AI$8:AI$57)</f>
        <v>18109</v>
      </c>
      <c r="AJ7" s="133">
        <f>SUM(AJ$8:AJ$57)</f>
        <v>0</v>
      </c>
      <c r="AK7" s="133">
        <f>SUM(AK$8:AK$57)</f>
        <v>42081</v>
      </c>
      <c r="AL7" s="136" t="s">
        <v>311</v>
      </c>
      <c r="AM7" s="133">
        <f>SUM(AN7,AS7,AW7,AX7,BD7)</f>
        <v>11883437</v>
      </c>
      <c r="AN7" s="133">
        <f>SUM(AO7:AR7)</f>
        <v>1555170</v>
      </c>
      <c r="AO7" s="133">
        <f>SUM(AO$8:AO$57)</f>
        <v>1130160</v>
      </c>
      <c r="AP7" s="133">
        <f>SUM(AP$8:AP$57)</f>
        <v>0</v>
      </c>
      <c r="AQ7" s="133">
        <f>SUM(AQ$8:AQ$57)</f>
        <v>407394</v>
      </c>
      <c r="AR7" s="133">
        <f>SUM(AR$8:AR$57)</f>
        <v>17616</v>
      </c>
      <c r="AS7" s="133">
        <f>SUM(AT7:AV7)</f>
        <v>3593348</v>
      </c>
      <c r="AT7" s="133">
        <f>SUM(AT$8:AT$57)</f>
        <v>0</v>
      </c>
      <c r="AU7" s="133">
        <f>SUM(AU$8:AU$57)</f>
        <v>3365164</v>
      </c>
      <c r="AV7" s="133">
        <f>SUM(AV$8:AV$57)</f>
        <v>228184</v>
      </c>
      <c r="AW7" s="133">
        <f>SUM(AW$8:AW$57)</f>
        <v>10238</v>
      </c>
      <c r="AX7" s="133">
        <f>SUM(AY7:BB7)</f>
        <v>6724681</v>
      </c>
      <c r="AY7" s="133">
        <f>SUM(AY$8:AY$57)</f>
        <v>403668</v>
      </c>
      <c r="AZ7" s="133">
        <f>SUM(AZ$8:AZ$57)</f>
        <v>5081949</v>
      </c>
      <c r="BA7" s="133">
        <f>SUM(BA$8:BA$57)</f>
        <v>1136596</v>
      </c>
      <c r="BB7" s="133">
        <f>SUM(BB$8:BB$57)</f>
        <v>102468</v>
      </c>
      <c r="BC7" s="136" t="s">
        <v>312</v>
      </c>
      <c r="BD7" s="133">
        <f>SUM(BD$8:BD$57)</f>
        <v>0</v>
      </c>
      <c r="BE7" s="133">
        <f>SUM(BE$8:BE$57)</f>
        <v>2676002</v>
      </c>
      <c r="BF7" s="133">
        <f>SUM(AE7,+AM7,+BE7)</f>
        <v>19784778</v>
      </c>
      <c r="BG7" s="133">
        <f>SUM(BH7,+BM7)</f>
        <v>598539</v>
      </c>
      <c r="BH7" s="133">
        <f>SUM(BI7:BL7)</f>
        <v>598539</v>
      </c>
      <c r="BI7" s="133">
        <f>SUM(BI$8:BI$57)</f>
        <v>0</v>
      </c>
      <c r="BJ7" s="133">
        <f>SUM(BJ$8:BJ$57)</f>
        <v>598539</v>
      </c>
      <c r="BK7" s="133">
        <f>SUM(BK$8:BK$57)</f>
        <v>0</v>
      </c>
      <c r="BL7" s="133">
        <f>SUM(BL$8:BL$57)</f>
        <v>0</v>
      </c>
      <c r="BM7" s="133">
        <f>SUM(BM$8:BM$57)</f>
        <v>0</v>
      </c>
      <c r="BN7" s="136" t="s">
        <v>311</v>
      </c>
      <c r="BO7" s="133">
        <f>SUM(BP7,BU7,BY7,BZ7,CF7)</f>
        <v>2392701</v>
      </c>
      <c r="BP7" s="133">
        <f>SUM(BQ7:BT7)</f>
        <v>325487</v>
      </c>
      <c r="BQ7" s="133">
        <f>SUM(BQ$8:BQ$57)</f>
        <v>228406</v>
      </c>
      <c r="BR7" s="133">
        <f>SUM(BR$8:BR$57)</f>
        <v>0</v>
      </c>
      <c r="BS7" s="133">
        <f>SUM(BS$8:BS$57)</f>
        <v>97081</v>
      </c>
      <c r="BT7" s="133">
        <f>SUM(BT$8:BT$57)</f>
        <v>0</v>
      </c>
      <c r="BU7" s="133">
        <f>SUM(BV7:BX7)</f>
        <v>1350953</v>
      </c>
      <c r="BV7" s="133">
        <f>SUM(BV$8:BV$57)</f>
        <v>0</v>
      </c>
      <c r="BW7" s="133">
        <f>SUM(BW$8:BW$57)</f>
        <v>1327890</v>
      </c>
      <c r="BX7" s="133">
        <f>SUM(BX$8:BX$57)</f>
        <v>23063</v>
      </c>
      <c r="BY7" s="133">
        <f>SUM(BY$8:BY$57)</f>
        <v>0</v>
      </c>
      <c r="BZ7" s="133">
        <f>SUM(CA7:CD7)</f>
        <v>716261</v>
      </c>
      <c r="CA7" s="133">
        <f>SUM(CA$8:CA$57)</f>
        <v>3207</v>
      </c>
      <c r="CB7" s="133">
        <f>SUM(CB$8:CB$57)</f>
        <v>443176</v>
      </c>
      <c r="CC7" s="133">
        <f>SUM(CC$8:CC$57)</f>
        <v>75628</v>
      </c>
      <c r="CD7" s="133">
        <f>SUM(CD$8:CD$57)</f>
        <v>194250</v>
      </c>
      <c r="CE7" s="136" t="s">
        <v>311</v>
      </c>
      <c r="CF7" s="133">
        <f>SUM(CF$8:CF$57)</f>
        <v>0</v>
      </c>
      <c r="CG7" s="133">
        <f>SUM(CG$8:CG$57)</f>
        <v>124326</v>
      </c>
      <c r="CH7" s="133">
        <f>SUM(BG7,+BO7,+CG7)</f>
        <v>3115566</v>
      </c>
      <c r="CI7" s="133">
        <f t="shared" ref="CI7:CO7" si="3">SUM(AE7,+BG7)</f>
        <v>5823878</v>
      </c>
      <c r="CJ7" s="133">
        <f>SUM(AF7,+BH7)</f>
        <v>5781797</v>
      </c>
      <c r="CK7" s="133">
        <f t="shared" si="3"/>
        <v>0</v>
      </c>
      <c r="CL7" s="133">
        <f t="shared" si="3"/>
        <v>5763688</v>
      </c>
      <c r="CM7" s="133">
        <f t="shared" si="3"/>
        <v>18109</v>
      </c>
      <c r="CN7" s="133">
        <f t="shared" si="3"/>
        <v>0</v>
      </c>
      <c r="CO7" s="133">
        <f t="shared" si="3"/>
        <v>42081</v>
      </c>
      <c r="CP7" s="136" t="s">
        <v>311</v>
      </c>
      <c r="CQ7" s="133">
        <f t="shared" ref="CQ7:DF7" si="4">SUM(AM7,+BO7)</f>
        <v>14276138</v>
      </c>
      <c r="CR7" s="133">
        <f t="shared" si="4"/>
        <v>1880657</v>
      </c>
      <c r="CS7" s="133">
        <f t="shared" si="4"/>
        <v>1358566</v>
      </c>
      <c r="CT7" s="133">
        <f t="shared" si="4"/>
        <v>0</v>
      </c>
      <c r="CU7" s="133">
        <f t="shared" si="4"/>
        <v>504475</v>
      </c>
      <c r="CV7" s="133">
        <f t="shared" si="4"/>
        <v>17616</v>
      </c>
      <c r="CW7" s="133">
        <f t="shared" si="4"/>
        <v>4944301</v>
      </c>
      <c r="CX7" s="133">
        <f t="shared" si="4"/>
        <v>0</v>
      </c>
      <c r="CY7" s="133">
        <f t="shared" si="4"/>
        <v>4693054</v>
      </c>
      <c r="CZ7" s="133">
        <f t="shared" si="4"/>
        <v>251247</v>
      </c>
      <c r="DA7" s="133">
        <f t="shared" si="4"/>
        <v>10238</v>
      </c>
      <c r="DB7" s="133">
        <f t="shared" si="4"/>
        <v>7440942</v>
      </c>
      <c r="DC7" s="133">
        <f t="shared" si="4"/>
        <v>406875</v>
      </c>
      <c r="DD7" s="133">
        <f t="shared" si="4"/>
        <v>5525125</v>
      </c>
      <c r="DE7" s="133">
        <f t="shared" si="4"/>
        <v>1212224</v>
      </c>
      <c r="DF7" s="133">
        <f t="shared" si="4"/>
        <v>296718</v>
      </c>
      <c r="DG7" s="136" t="s">
        <v>311</v>
      </c>
      <c r="DH7" s="133">
        <f>SUM(BD7,+CF7)</f>
        <v>0</v>
      </c>
      <c r="DI7" s="133">
        <f>SUM(BE7,+CG7)</f>
        <v>2800328</v>
      </c>
      <c r="DJ7" s="133">
        <f>SUM(BF7,+CH7)</f>
        <v>22900344</v>
      </c>
    </row>
    <row r="8" spans="1:114" ht="13.5" customHeight="1" x14ac:dyDescent="0.2">
      <c r="A8" s="114" t="s">
        <v>25</v>
      </c>
      <c r="B8" s="115" t="s">
        <v>370</v>
      </c>
      <c r="C8" s="114" t="s">
        <v>371</v>
      </c>
      <c r="D8" s="116">
        <f>SUM(E8,+L8)</f>
        <v>0</v>
      </c>
      <c r="E8" s="116">
        <f>SUM(F8:I8)+K8</f>
        <v>0</v>
      </c>
      <c r="F8" s="116">
        <v>0</v>
      </c>
      <c r="G8" s="116">
        <v>0</v>
      </c>
      <c r="H8" s="116">
        <v>0</v>
      </c>
      <c r="I8" s="116">
        <v>0</v>
      </c>
      <c r="J8" s="116">
        <v>0</v>
      </c>
      <c r="K8" s="116">
        <v>0</v>
      </c>
      <c r="L8" s="116">
        <v>0</v>
      </c>
      <c r="M8" s="116">
        <f>SUM(N8,+U8)</f>
        <v>20954</v>
      </c>
      <c r="N8" s="116">
        <f>SUM(O8:R8,T8)</f>
        <v>0</v>
      </c>
      <c r="O8" s="116">
        <v>0</v>
      </c>
      <c r="P8" s="116">
        <v>0</v>
      </c>
      <c r="Q8" s="116">
        <v>0</v>
      </c>
      <c r="R8" s="116">
        <v>0</v>
      </c>
      <c r="S8" s="116">
        <v>333931</v>
      </c>
      <c r="T8" s="116">
        <v>0</v>
      </c>
      <c r="U8" s="116">
        <v>20954</v>
      </c>
      <c r="V8" s="116">
        <f>+SUM(D8,M8)</f>
        <v>20954</v>
      </c>
      <c r="W8" s="116">
        <f>+SUM(E8,N8)</f>
        <v>0</v>
      </c>
      <c r="X8" s="116">
        <f>+SUM(F8,O8)</f>
        <v>0</v>
      </c>
      <c r="Y8" s="116">
        <f>+SUM(G8,P8)</f>
        <v>0</v>
      </c>
      <c r="Z8" s="116">
        <f>+SUM(H8,Q8)</f>
        <v>0</v>
      </c>
      <c r="AA8" s="116">
        <f>+SUM(I8,R8)</f>
        <v>0</v>
      </c>
      <c r="AB8" s="116">
        <f>+SUM(J8,S8)</f>
        <v>333931</v>
      </c>
      <c r="AC8" s="116">
        <f>+SUM(K8,T8)</f>
        <v>0</v>
      </c>
      <c r="AD8" s="116">
        <f>+SUM(L8,U8)</f>
        <v>20954</v>
      </c>
      <c r="AE8" s="116">
        <f>SUM(AF8,+AK8)</f>
        <v>0</v>
      </c>
      <c r="AF8" s="116">
        <f>SUM(AG8:AJ8)</f>
        <v>0</v>
      </c>
      <c r="AG8" s="116">
        <v>0</v>
      </c>
      <c r="AH8" s="116">
        <v>0</v>
      </c>
      <c r="AI8" s="116">
        <v>0</v>
      </c>
      <c r="AJ8" s="116">
        <v>0</v>
      </c>
      <c r="AK8" s="116">
        <v>0</v>
      </c>
      <c r="AL8" s="117" t="s">
        <v>472</v>
      </c>
      <c r="AM8" s="116">
        <f>SUM(AN8,AS8,AW8,AX8,BD8)</f>
        <v>0</v>
      </c>
      <c r="AN8" s="116">
        <f>SUM(AO8:AR8)</f>
        <v>0</v>
      </c>
      <c r="AO8" s="116">
        <v>0</v>
      </c>
      <c r="AP8" s="116">
        <v>0</v>
      </c>
      <c r="AQ8" s="116">
        <v>0</v>
      </c>
      <c r="AR8" s="116">
        <v>0</v>
      </c>
      <c r="AS8" s="116">
        <f>SUM(AT8:AV8)</f>
        <v>0</v>
      </c>
      <c r="AT8" s="116">
        <v>0</v>
      </c>
      <c r="AU8" s="116">
        <v>0</v>
      </c>
      <c r="AV8" s="116">
        <v>0</v>
      </c>
      <c r="AW8" s="116">
        <v>0</v>
      </c>
      <c r="AX8" s="116">
        <f>SUM(AY8:BB8)</f>
        <v>0</v>
      </c>
      <c r="AY8" s="116">
        <v>0</v>
      </c>
      <c r="AZ8" s="116">
        <v>0</v>
      </c>
      <c r="BA8" s="116">
        <v>0</v>
      </c>
      <c r="BB8" s="116">
        <v>0</v>
      </c>
      <c r="BC8" s="117" t="s">
        <v>472</v>
      </c>
      <c r="BD8" s="116">
        <v>0</v>
      </c>
      <c r="BE8" s="116">
        <v>0</v>
      </c>
      <c r="BF8" s="116">
        <f>SUM(AE8,+AM8,+BE8)</f>
        <v>0</v>
      </c>
      <c r="BG8" s="116">
        <f>SUM(BH8,+BM8)</f>
        <v>0</v>
      </c>
      <c r="BH8" s="116">
        <f>SUM(BI8:BL8)</f>
        <v>0</v>
      </c>
      <c r="BI8" s="116">
        <v>0</v>
      </c>
      <c r="BJ8" s="116">
        <v>0</v>
      </c>
      <c r="BK8" s="116">
        <v>0</v>
      </c>
      <c r="BL8" s="116">
        <v>0</v>
      </c>
      <c r="BM8" s="116">
        <v>0</v>
      </c>
      <c r="BN8" s="117" t="s">
        <v>472</v>
      </c>
      <c r="BO8" s="116">
        <f>SUM(BP8,BU8,BY8,BZ8,CF8)</f>
        <v>337182</v>
      </c>
      <c r="BP8" s="116">
        <f>SUM(BQ8:BT8)</f>
        <v>104958</v>
      </c>
      <c r="BQ8" s="116">
        <v>51969</v>
      </c>
      <c r="BR8" s="116">
        <v>0</v>
      </c>
      <c r="BS8" s="116">
        <v>52989</v>
      </c>
      <c r="BT8" s="116">
        <v>0</v>
      </c>
      <c r="BU8" s="116">
        <f>SUM(BV8:BX8)</f>
        <v>0</v>
      </c>
      <c r="BV8" s="116">
        <v>0</v>
      </c>
      <c r="BW8" s="116">
        <v>0</v>
      </c>
      <c r="BX8" s="116">
        <v>0</v>
      </c>
      <c r="BY8" s="116">
        <v>0</v>
      </c>
      <c r="BZ8" s="116">
        <f>SUM(CA8:CD8)</f>
        <v>232224</v>
      </c>
      <c r="CA8" s="116">
        <v>0</v>
      </c>
      <c r="CB8" s="116">
        <v>67960</v>
      </c>
      <c r="CC8" s="116">
        <v>1464</v>
      </c>
      <c r="CD8" s="116">
        <v>162800</v>
      </c>
      <c r="CE8" s="117" t="s">
        <v>472</v>
      </c>
      <c r="CF8" s="116">
        <v>0</v>
      </c>
      <c r="CG8" s="116">
        <v>17703</v>
      </c>
      <c r="CH8" s="116">
        <f>SUM(BG8,+BO8,+CG8)</f>
        <v>354885</v>
      </c>
      <c r="CI8" s="116">
        <f>SUM(AE8,+BG8)</f>
        <v>0</v>
      </c>
      <c r="CJ8" s="116">
        <f>SUM(AF8,+BH8)</f>
        <v>0</v>
      </c>
      <c r="CK8" s="116">
        <f>SUM(AG8,+BI8)</f>
        <v>0</v>
      </c>
      <c r="CL8" s="116">
        <f>SUM(AH8,+BJ8)</f>
        <v>0</v>
      </c>
      <c r="CM8" s="116">
        <f>SUM(AI8,+BK8)</f>
        <v>0</v>
      </c>
      <c r="CN8" s="116">
        <f>SUM(AJ8,+BL8)</f>
        <v>0</v>
      </c>
      <c r="CO8" s="116">
        <f>SUM(AK8,+BM8)</f>
        <v>0</v>
      </c>
      <c r="CP8" s="117" t="s">
        <v>472</v>
      </c>
      <c r="CQ8" s="116">
        <f>SUM(AM8,+BO8)</f>
        <v>337182</v>
      </c>
      <c r="CR8" s="116">
        <f>SUM(AN8,+BP8)</f>
        <v>104958</v>
      </c>
      <c r="CS8" s="116">
        <f>SUM(AO8,+BQ8)</f>
        <v>51969</v>
      </c>
      <c r="CT8" s="116">
        <f>SUM(AP8,+BR8)</f>
        <v>0</v>
      </c>
      <c r="CU8" s="116">
        <f>SUM(AQ8,+BS8)</f>
        <v>52989</v>
      </c>
      <c r="CV8" s="116">
        <f>SUM(AR8,+BT8)</f>
        <v>0</v>
      </c>
      <c r="CW8" s="116">
        <f>SUM(AS8,+BU8)</f>
        <v>0</v>
      </c>
      <c r="CX8" s="116">
        <f>SUM(AT8,+BV8)</f>
        <v>0</v>
      </c>
      <c r="CY8" s="116">
        <f>SUM(AU8,+BW8)</f>
        <v>0</v>
      </c>
      <c r="CZ8" s="116">
        <f>SUM(AV8,+BX8)</f>
        <v>0</v>
      </c>
      <c r="DA8" s="116">
        <f>SUM(AW8,+BY8)</f>
        <v>0</v>
      </c>
      <c r="DB8" s="116">
        <f>SUM(AX8,+BZ8)</f>
        <v>232224</v>
      </c>
      <c r="DC8" s="116">
        <f>SUM(AY8,+CA8)</f>
        <v>0</v>
      </c>
      <c r="DD8" s="116">
        <f>SUM(AZ8,+CB8)</f>
        <v>67960</v>
      </c>
      <c r="DE8" s="116">
        <f>SUM(BA8,+CC8)</f>
        <v>1464</v>
      </c>
      <c r="DF8" s="116">
        <f>SUM(BB8,+CD8)</f>
        <v>162800</v>
      </c>
      <c r="DG8" s="117" t="s">
        <v>472</v>
      </c>
      <c r="DH8" s="116">
        <f>SUM(BD8,+CF8)</f>
        <v>0</v>
      </c>
      <c r="DI8" s="116">
        <f>SUM(BE8,+CG8)</f>
        <v>17703</v>
      </c>
      <c r="DJ8" s="116">
        <f>SUM(BF8,+CH8)</f>
        <v>354885</v>
      </c>
    </row>
    <row r="9" spans="1:114" ht="13.5" customHeight="1" x14ac:dyDescent="0.2">
      <c r="A9" s="114" t="s">
        <v>25</v>
      </c>
      <c r="B9" s="115" t="s">
        <v>338</v>
      </c>
      <c r="C9" s="114" t="s">
        <v>339</v>
      </c>
      <c r="D9" s="116">
        <f>SUM(E9,+L9)</f>
        <v>0</v>
      </c>
      <c r="E9" s="116">
        <f>SUM(F9:I9)+K9</f>
        <v>0</v>
      </c>
      <c r="F9" s="116">
        <v>0</v>
      </c>
      <c r="G9" s="116">
        <v>0</v>
      </c>
      <c r="H9" s="116">
        <v>0</v>
      </c>
      <c r="I9" s="116">
        <v>0</v>
      </c>
      <c r="J9" s="116">
        <v>0</v>
      </c>
      <c r="K9" s="116">
        <v>0</v>
      </c>
      <c r="L9" s="116">
        <v>0</v>
      </c>
      <c r="M9" s="116">
        <f>SUM(N9,+U9)</f>
        <v>570162</v>
      </c>
      <c r="N9" s="116">
        <f>SUM(O9:R9,T9)</f>
        <v>570162</v>
      </c>
      <c r="O9" s="116">
        <v>139251</v>
      </c>
      <c r="P9" s="116">
        <v>0</v>
      </c>
      <c r="Q9" s="116">
        <v>359100</v>
      </c>
      <c r="R9" s="116">
        <v>0</v>
      </c>
      <c r="S9" s="116">
        <v>246463</v>
      </c>
      <c r="T9" s="116">
        <v>71811</v>
      </c>
      <c r="U9" s="116">
        <v>0</v>
      </c>
      <c r="V9" s="116">
        <f>+SUM(D9,M9)</f>
        <v>570162</v>
      </c>
      <c r="W9" s="116">
        <f>+SUM(E9,N9)</f>
        <v>570162</v>
      </c>
      <c r="X9" s="116">
        <f>+SUM(F9,O9)</f>
        <v>139251</v>
      </c>
      <c r="Y9" s="116">
        <f>+SUM(G9,P9)</f>
        <v>0</v>
      </c>
      <c r="Z9" s="116">
        <f>+SUM(H9,Q9)</f>
        <v>359100</v>
      </c>
      <c r="AA9" s="116">
        <f>+SUM(I9,R9)</f>
        <v>0</v>
      </c>
      <c r="AB9" s="116">
        <f>+SUM(J9,S9)</f>
        <v>246463</v>
      </c>
      <c r="AC9" s="116">
        <f>+SUM(K9,T9)</f>
        <v>71811</v>
      </c>
      <c r="AD9" s="116">
        <f>+SUM(L9,U9)</f>
        <v>0</v>
      </c>
      <c r="AE9" s="116">
        <f>SUM(AF9,+AK9)</f>
        <v>0</v>
      </c>
      <c r="AF9" s="116">
        <f>SUM(AG9:AJ9)</f>
        <v>0</v>
      </c>
      <c r="AG9" s="116">
        <v>0</v>
      </c>
      <c r="AH9" s="116">
        <v>0</v>
      </c>
      <c r="AI9" s="116">
        <v>0</v>
      </c>
      <c r="AJ9" s="116">
        <v>0</v>
      </c>
      <c r="AK9" s="116">
        <v>0</v>
      </c>
      <c r="AL9" s="117" t="s">
        <v>472</v>
      </c>
      <c r="AM9" s="116">
        <f>SUM(AN9,AS9,AW9,AX9,BD9)</f>
        <v>0</v>
      </c>
      <c r="AN9" s="116">
        <f>SUM(AO9:AR9)</f>
        <v>0</v>
      </c>
      <c r="AO9" s="116">
        <v>0</v>
      </c>
      <c r="AP9" s="116">
        <v>0</v>
      </c>
      <c r="AQ9" s="116">
        <v>0</v>
      </c>
      <c r="AR9" s="116">
        <v>0</v>
      </c>
      <c r="AS9" s="116">
        <f>SUM(AT9:AV9)</f>
        <v>0</v>
      </c>
      <c r="AT9" s="116">
        <v>0</v>
      </c>
      <c r="AU9" s="116">
        <v>0</v>
      </c>
      <c r="AV9" s="116">
        <v>0</v>
      </c>
      <c r="AW9" s="116">
        <v>0</v>
      </c>
      <c r="AX9" s="116">
        <f>SUM(AY9:BB9)</f>
        <v>0</v>
      </c>
      <c r="AY9" s="116">
        <v>0</v>
      </c>
      <c r="AZ9" s="116">
        <v>0</v>
      </c>
      <c r="BA9" s="116">
        <v>0</v>
      </c>
      <c r="BB9" s="116">
        <v>0</v>
      </c>
      <c r="BC9" s="117" t="s">
        <v>472</v>
      </c>
      <c r="BD9" s="116">
        <v>0</v>
      </c>
      <c r="BE9" s="116">
        <v>0</v>
      </c>
      <c r="BF9" s="116">
        <f>SUM(AE9,+AM9,+BE9)</f>
        <v>0</v>
      </c>
      <c r="BG9" s="116">
        <f>SUM(BH9,+BM9)</f>
        <v>562518</v>
      </c>
      <c r="BH9" s="116">
        <f>SUM(BI9:BL9)</f>
        <v>562518</v>
      </c>
      <c r="BI9" s="116">
        <v>0</v>
      </c>
      <c r="BJ9" s="116">
        <v>562518</v>
      </c>
      <c r="BK9" s="116">
        <v>0</v>
      </c>
      <c r="BL9" s="116">
        <v>0</v>
      </c>
      <c r="BM9" s="116">
        <v>0</v>
      </c>
      <c r="BN9" s="117" t="s">
        <v>472</v>
      </c>
      <c r="BO9" s="116">
        <f>SUM(BP9,BU9,BY9,BZ9,CF9)</f>
        <v>225468</v>
      </c>
      <c r="BP9" s="116">
        <f>SUM(BQ9:BT9)</f>
        <v>27306</v>
      </c>
      <c r="BQ9" s="116">
        <v>27306</v>
      </c>
      <c r="BR9" s="116">
        <v>0</v>
      </c>
      <c r="BS9" s="116">
        <v>0</v>
      </c>
      <c r="BT9" s="116">
        <v>0</v>
      </c>
      <c r="BU9" s="116">
        <f>SUM(BV9:BX9)</f>
        <v>153183</v>
      </c>
      <c r="BV9" s="116">
        <v>0</v>
      </c>
      <c r="BW9" s="116">
        <v>130856</v>
      </c>
      <c r="BX9" s="116">
        <v>22327</v>
      </c>
      <c r="BY9" s="116">
        <v>0</v>
      </c>
      <c r="BZ9" s="116">
        <f>SUM(CA9:CD9)</f>
        <v>44979</v>
      </c>
      <c r="CA9" s="116">
        <v>0</v>
      </c>
      <c r="CB9" s="116">
        <v>43549</v>
      </c>
      <c r="CC9" s="116">
        <v>1430</v>
      </c>
      <c r="CD9" s="116">
        <v>0</v>
      </c>
      <c r="CE9" s="117" t="s">
        <v>472</v>
      </c>
      <c r="CF9" s="116">
        <v>0</v>
      </c>
      <c r="CG9" s="116">
        <v>28639</v>
      </c>
      <c r="CH9" s="116">
        <f>SUM(BG9,+BO9,+CG9)</f>
        <v>816625</v>
      </c>
      <c r="CI9" s="116">
        <f>SUM(AE9,+BG9)</f>
        <v>562518</v>
      </c>
      <c r="CJ9" s="116">
        <f>SUM(AF9,+BH9)</f>
        <v>562518</v>
      </c>
      <c r="CK9" s="116">
        <f>SUM(AG9,+BI9)</f>
        <v>0</v>
      </c>
      <c r="CL9" s="116">
        <f>SUM(AH9,+BJ9)</f>
        <v>562518</v>
      </c>
      <c r="CM9" s="116">
        <f>SUM(AI9,+BK9)</f>
        <v>0</v>
      </c>
      <c r="CN9" s="116">
        <f>SUM(AJ9,+BL9)</f>
        <v>0</v>
      </c>
      <c r="CO9" s="116">
        <f>SUM(AK9,+BM9)</f>
        <v>0</v>
      </c>
      <c r="CP9" s="117" t="s">
        <v>472</v>
      </c>
      <c r="CQ9" s="116">
        <f>SUM(AM9,+BO9)</f>
        <v>225468</v>
      </c>
      <c r="CR9" s="116">
        <f>SUM(AN9,+BP9)</f>
        <v>27306</v>
      </c>
      <c r="CS9" s="116">
        <f>SUM(AO9,+BQ9)</f>
        <v>27306</v>
      </c>
      <c r="CT9" s="116">
        <f>SUM(AP9,+BR9)</f>
        <v>0</v>
      </c>
      <c r="CU9" s="116">
        <f>SUM(AQ9,+BS9)</f>
        <v>0</v>
      </c>
      <c r="CV9" s="116">
        <f>SUM(AR9,+BT9)</f>
        <v>0</v>
      </c>
      <c r="CW9" s="116">
        <f>SUM(AS9,+BU9)</f>
        <v>153183</v>
      </c>
      <c r="CX9" s="116">
        <f>SUM(AT9,+BV9)</f>
        <v>0</v>
      </c>
      <c r="CY9" s="116">
        <f>SUM(AU9,+BW9)</f>
        <v>130856</v>
      </c>
      <c r="CZ9" s="116">
        <f>SUM(AV9,+BX9)</f>
        <v>22327</v>
      </c>
      <c r="DA9" s="116">
        <f>SUM(AW9,+BY9)</f>
        <v>0</v>
      </c>
      <c r="DB9" s="116">
        <f>SUM(AX9,+BZ9)</f>
        <v>44979</v>
      </c>
      <c r="DC9" s="116">
        <f>SUM(AY9,+CA9)</f>
        <v>0</v>
      </c>
      <c r="DD9" s="116">
        <f>SUM(AZ9,+CB9)</f>
        <v>43549</v>
      </c>
      <c r="DE9" s="116">
        <f>SUM(BA9,+CC9)</f>
        <v>1430</v>
      </c>
      <c r="DF9" s="116">
        <f>SUM(BB9,+CD9)</f>
        <v>0</v>
      </c>
      <c r="DG9" s="117" t="s">
        <v>472</v>
      </c>
      <c r="DH9" s="116">
        <f>SUM(BD9,+CF9)</f>
        <v>0</v>
      </c>
      <c r="DI9" s="116">
        <f>SUM(BE9,+CG9)</f>
        <v>28639</v>
      </c>
      <c r="DJ9" s="116">
        <f>SUM(BF9,+CH9)</f>
        <v>816625</v>
      </c>
    </row>
    <row r="10" spans="1:114" ht="13.5" customHeight="1" x14ac:dyDescent="0.2">
      <c r="A10" s="114" t="s">
        <v>25</v>
      </c>
      <c r="B10" s="115" t="s">
        <v>396</v>
      </c>
      <c r="C10" s="114" t="s">
        <v>397</v>
      </c>
      <c r="D10" s="116">
        <f>SUM(E10,+L10)</f>
        <v>445884</v>
      </c>
      <c r="E10" s="116">
        <f>SUM(F10:I10)+K10</f>
        <v>233986</v>
      </c>
      <c r="F10" s="116">
        <v>0</v>
      </c>
      <c r="G10" s="116">
        <v>0</v>
      </c>
      <c r="H10" s="116">
        <v>0</v>
      </c>
      <c r="I10" s="116">
        <v>233986</v>
      </c>
      <c r="J10" s="116">
        <v>1066812</v>
      </c>
      <c r="K10" s="116">
        <v>0</v>
      </c>
      <c r="L10" s="116">
        <v>211898</v>
      </c>
      <c r="M10" s="116">
        <f>SUM(N10,+U10)</f>
        <v>4325</v>
      </c>
      <c r="N10" s="116">
        <f>SUM(O10:R10,T10)</f>
        <v>0</v>
      </c>
      <c r="O10" s="116">
        <v>0</v>
      </c>
      <c r="P10" s="116">
        <v>0</v>
      </c>
      <c r="Q10" s="116">
        <v>0</v>
      </c>
      <c r="R10" s="116">
        <v>0</v>
      </c>
      <c r="S10" s="116">
        <v>92825</v>
      </c>
      <c r="T10" s="116">
        <v>0</v>
      </c>
      <c r="U10" s="116">
        <v>4325</v>
      </c>
      <c r="V10" s="116">
        <f>+SUM(D10,M10)</f>
        <v>450209</v>
      </c>
      <c r="W10" s="116">
        <f>+SUM(E10,N10)</f>
        <v>233986</v>
      </c>
      <c r="X10" s="116">
        <f>+SUM(F10,O10)</f>
        <v>0</v>
      </c>
      <c r="Y10" s="116">
        <f>+SUM(G10,P10)</f>
        <v>0</v>
      </c>
      <c r="Z10" s="116">
        <f>+SUM(H10,Q10)</f>
        <v>0</v>
      </c>
      <c r="AA10" s="116">
        <f>+SUM(I10,R10)</f>
        <v>233986</v>
      </c>
      <c r="AB10" s="116">
        <f>+SUM(J10,S10)</f>
        <v>1159637</v>
      </c>
      <c r="AC10" s="116">
        <f>+SUM(K10,T10)</f>
        <v>0</v>
      </c>
      <c r="AD10" s="116">
        <f>+SUM(L10,U10)</f>
        <v>216223</v>
      </c>
      <c r="AE10" s="116">
        <f>SUM(AF10,+AK10)</f>
        <v>0</v>
      </c>
      <c r="AF10" s="116">
        <f>SUM(AG10:AJ10)</f>
        <v>0</v>
      </c>
      <c r="AG10" s="116">
        <v>0</v>
      </c>
      <c r="AH10" s="116">
        <v>0</v>
      </c>
      <c r="AI10" s="116">
        <v>0</v>
      </c>
      <c r="AJ10" s="116">
        <v>0</v>
      </c>
      <c r="AK10" s="116">
        <v>0</v>
      </c>
      <c r="AL10" s="117" t="s">
        <v>472</v>
      </c>
      <c r="AM10" s="116">
        <f>SUM(AN10,AS10,AW10,AX10,BD10)</f>
        <v>1512696</v>
      </c>
      <c r="AN10" s="116">
        <f>SUM(AO10:AR10)</f>
        <v>60946</v>
      </c>
      <c r="AO10" s="116">
        <v>54851</v>
      </c>
      <c r="AP10" s="116">
        <v>0</v>
      </c>
      <c r="AQ10" s="116">
        <v>6095</v>
      </c>
      <c r="AR10" s="116">
        <v>0</v>
      </c>
      <c r="AS10" s="116">
        <f>SUM(AT10:AV10)</f>
        <v>216887</v>
      </c>
      <c r="AT10" s="116">
        <v>0</v>
      </c>
      <c r="AU10" s="116">
        <v>209696</v>
      </c>
      <c r="AV10" s="116">
        <v>7191</v>
      </c>
      <c r="AW10" s="116">
        <v>0</v>
      </c>
      <c r="AX10" s="116">
        <f>SUM(AY10:BB10)</f>
        <v>1234863</v>
      </c>
      <c r="AY10" s="116">
        <v>0</v>
      </c>
      <c r="AZ10" s="116">
        <v>1207161</v>
      </c>
      <c r="BA10" s="116">
        <v>27702</v>
      </c>
      <c r="BB10" s="116">
        <v>0</v>
      </c>
      <c r="BC10" s="117" t="s">
        <v>472</v>
      </c>
      <c r="BD10" s="116">
        <v>0</v>
      </c>
      <c r="BE10" s="116">
        <v>0</v>
      </c>
      <c r="BF10" s="116">
        <f>SUM(AE10,+AM10,+BE10)</f>
        <v>1512696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7" t="s">
        <v>472</v>
      </c>
      <c r="BO10" s="116">
        <f>SUM(BP10,BU10,BY10,BZ10,CF10)</f>
        <v>97150</v>
      </c>
      <c r="BP10" s="116">
        <f>SUM(BQ10:BT10)</f>
        <v>18283</v>
      </c>
      <c r="BQ10" s="116">
        <v>12189</v>
      </c>
      <c r="BR10" s="116">
        <v>0</v>
      </c>
      <c r="BS10" s="116">
        <v>6094</v>
      </c>
      <c r="BT10" s="116">
        <v>0</v>
      </c>
      <c r="BU10" s="116">
        <f>SUM(BV10:BX10)</f>
        <v>34336</v>
      </c>
      <c r="BV10" s="116">
        <v>0</v>
      </c>
      <c r="BW10" s="116">
        <v>34115</v>
      </c>
      <c r="BX10" s="116">
        <v>221</v>
      </c>
      <c r="BY10" s="116">
        <v>0</v>
      </c>
      <c r="BZ10" s="116">
        <f>SUM(CA10:CD10)</f>
        <v>44531</v>
      </c>
      <c r="CA10" s="116">
        <v>0</v>
      </c>
      <c r="CB10" s="116">
        <v>44531</v>
      </c>
      <c r="CC10" s="116">
        <v>0</v>
      </c>
      <c r="CD10" s="116">
        <v>0</v>
      </c>
      <c r="CE10" s="117" t="s">
        <v>472</v>
      </c>
      <c r="CF10" s="116">
        <v>0</v>
      </c>
      <c r="CG10" s="116">
        <v>0</v>
      </c>
      <c r="CH10" s="116">
        <f>SUM(BG10,+BO10,+CG10)</f>
        <v>97150</v>
      </c>
      <c r="CI10" s="116">
        <f>SUM(AE10,+BG10)</f>
        <v>0</v>
      </c>
      <c r="CJ10" s="116">
        <f>SUM(AF10,+BH10)</f>
        <v>0</v>
      </c>
      <c r="CK10" s="116">
        <f>SUM(AG10,+BI10)</f>
        <v>0</v>
      </c>
      <c r="CL10" s="116">
        <f>SUM(AH10,+BJ10)</f>
        <v>0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7" t="s">
        <v>472</v>
      </c>
      <c r="CQ10" s="116">
        <f>SUM(AM10,+BO10)</f>
        <v>1609846</v>
      </c>
      <c r="CR10" s="116">
        <f>SUM(AN10,+BP10)</f>
        <v>79229</v>
      </c>
      <c r="CS10" s="116">
        <f>SUM(AO10,+BQ10)</f>
        <v>67040</v>
      </c>
      <c r="CT10" s="116">
        <f>SUM(AP10,+BR10)</f>
        <v>0</v>
      </c>
      <c r="CU10" s="116">
        <f>SUM(AQ10,+BS10)</f>
        <v>12189</v>
      </c>
      <c r="CV10" s="116">
        <f>SUM(AR10,+BT10)</f>
        <v>0</v>
      </c>
      <c r="CW10" s="116">
        <f>SUM(AS10,+BU10)</f>
        <v>251223</v>
      </c>
      <c r="CX10" s="116">
        <f>SUM(AT10,+BV10)</f>
        <v>0</v>
      </c>
      <c r="CY10" s="116">
        <f>SUM(AU10,+BW10)</f>
        <v>243811</v>
      </c>
      <c r="CZ10" s="116">
        <f>SUM(AV10,+BX10)</f>
        <v>7412</v>
      </c>
      <c r="DA10" s="116">
        <f>SUM(AW10,+BY10)</f>
        <v>0</v>
      </c>
      <c r="DB10" s="116">
        <f>SUM(AX10,+BZ10)</f>
        <v>1279394</v>
      </c>
      <c r="DC10" s="116">
        <f>SUM(AY10,+CA10)</f>
        <v>0</v>
      </c>
      <c r="DD10" s="116">
        <f>SUM(AZ10,+CB10)</f>
        <v>1251692</v>
      </c>
      <c r="DE10" s="116">
        <f>SUM(BA10,+CC10)</f>
        <v>27702</v>
      </c>
      <c r="DF10" s="116">
        <f>SUM(BB10,+CD10)</f>
        <v>0</v>
      </c>
      <c r="DG10" s="117" t="s">
        <v>472</v>
      </c>
      <c r="DH10" s="116">
        <f>SUM(BD10,+CF10)</f>
        <v>0</v>
      </c>
      <c r="DI10" s="116">
        <f>SUM(BE10,+CG10)</f>
        <v>0</v>
      </c>
      <c r="DJ10" s="116">
        <f>SUM(BF10,+CH10)</f>
        <v>1609846</v>
      </c>
    </row>
    <row r="11" spans="1:114" ht="13.5" customHeight="1" x14ac:dyDescent="0.2">
      <c r="A11" s="114" t="s">
        <v>25</v>
      </c>
      <c r="B11" s="115" t="s">
        <v>352</v>
      </c>
      <c r="C11" s="114" t="s">
        <v>353</v>
      </c>
      <c r="D11" s="116">
        <f>SUM(E11,+L11)</f>
        <v>531311</v>
      </c>
      <c r="E11" s="116">
        <f>SUM(F11:I11)+K11</f>
        <v>476608</v>
      </c>
      <c r="F11" s="116">
        <v>0</v>
      </c>
      <c r="G11" s="116">
        <v>0</v>
      </c>
      <c r="H11" s="116">
        <v>170400</v>
      </c>
      <c r="I11" s="116">
        <v>182663</v>
      </c>
      <c r="J11" s="116">
        <v>1280756</v>
      </c>
      <c r="K11" s="116">
        <v>123545</v>
      </c>
      <c r="L11" s="116">
        <v>54703</v>
      </c>
      <c r="M11" s="116">
        <f>SUM(N11,+U11)</f>
        <v>0</v>
      </c>
      <c r="N11" s="116">
        <f>SUM(O11:R11,T11)</f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  <c r="T11" s="116">
        <v>0</v>
      </c>
      <c r="U11" s="116">
        <v>0</v>
      </c>
      <c r="V11" s="116">
        <f>+SUM(D11,M11)</f>
        <v>531311</v>
      </c>
      <c r="W11" s="116">
        <f>+SUM(E11,N11)</f>
        <v>476608</v>
      </c>
      <c r="X11" s="116">
        <f>+SUM(F11,O11)</f>
        <v>0</v>
      </c>
      <c r="Y11" s="116">
        <f>+SUM(G11,P11)</f>
        <v>0</v>
      </c>
      <c r="Z11" s="116">
        <f>+SUM(H11,Q11)</f>
        <v>170400</v>
      </c>
      <c r="AA11" s="116">
        <f>+SUM(I11,R11)</f>
        <v>182663</v>
      </c>
      <c r="AB11" s="116">
        <f>+SUM(J11,S11)</f>
        <v>1280756</v>
      </c>
      <c r="AC11" s="116">
        <f>+SUM(K11,T11)</f>
        <v>123545</v>
      </c>
      <c r="AD11" s="116">
        <f>+SUM(L11,U11)</f>
        <v>54703</v>
      </c>
      <c r="AE11" s="116">
        <f>SUM(AF11,+AK11)</f>
        <v>341230</v>
      </c>
      <c r="AF11" s="116">
        <f>SUM(AG11:AJ11)</f>
        <v>341230</v>
      </c>
      <c r="AG11" s="116">
        <v>0</v>
      </c>
      <c r="AH11" s="116">
        <v>341230</v>
      </c>
      <c r="AI11" s="116">
        <v>0</v>
      </c>
      <c r="AJ11" s="116">
        <v>0</v>
      </c>
      <c r="AK11" s="116">
        <v>0</v>
      </c>
      <c r="AL11" s="117" t="s">
        <v>472</v>
      </c>
      <c r="AM11" s="116">
        <f>SUM(AN11,AS11,AW11,AX11,BD11)</f>
        <v>1228376</v>
      </c>
      <c r="AN11" s="116">
        <f>SUM(AO11:AR11)</f>
        <v>91703</v>
      </c>
      <c r="AO11" s="116">
        <v>91703</v>
      </c>
      <c r="AP11" s="116">
        <v>0</v>
      </c>
      <c r="AQ11" s="116">
        <v>0</v>
      </c>
      <c r="AR11" s="116">
        <v>0</v>
      </c>
      <c r="AS11" s="116">
        <f>SUM(AT11:AV11)</f>
        <v>594031</v>
      </c>
      <c r="AT11" s="116">
        <v>0</v>
      </c>
      <c r="AU11" s="116">
        <v>594031</v>
      </c>
      <c r="AV11" s="116">
        <v>0</v>
      </c>
      <c r="AW11" s="116">
        <v>0</v>
      </c>
      <c r="AX11" s="116">
        <f>SUM(AY11:BB11)</f>
        <v>542642</v>
      </c>
      <c r="AY11" s="116">
        <v>0</v>
      </c>
      <c r="AZ11" s="116">
        <v>450468</v>
      </c>
      <c r="BA11" s="116">
        <v>92174</v>
      </c>
      <c r="BB11" s="116">
        <v>0</v>
      </c>
      <c r="BC11" s="117" t="s">
        <v>472</v>
      </c>
      <c r="BD11" s="116">
        <v>0</v>
      </c>
      <c r="BE11" s="116">
        <v>242461</v>
      </c>
      <c r="BF11" s="116">
        <f>SUM(AE11,+AM11,+BE11)</f>
        <v>1812067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7" t="s">
        <v>472</v>
      </c>
      <c r="BO11" s="116">
        <f>SUM(BP11,BU11,BY11,BZ11,CF11)</f>
        <v>0</v>
      </c>
      <c r="BP11" s="116">
        <f>SUM(BQ11:BT11)</f>
        <v>0</v>
      </c>
      <c r="BQ11" s="116">
        <v>0</v>
      </c>
      <c r="BR11" s="116">
        <v>0</v>
      </c>
      <c r="BS11" s="116">
        <v>0</v>
      </c>
      <c r="BT11" s="116">
        <v>0</v>
      </c>
      <c r="BU11" s="116">
        <f>SUM(BV11:BX11)</f>
        <v>0</v>
      </c>
      <c r="BV11" s="116">
        <v>0</v>
      </c>
      <c r="BW11" s="116">
        <v>0</v>
      </c>
      <c r="BX11" s="116">
        <v>0</v>
      </c>
      <c r="BY11" s="116">
        <v>0</v>
      </c>
      <c r="BZ11" s="116">
        <f>SUM(CA11:CD11)</f>
        <v>0</v>
      </c>
      <c r="CA11" s="116">
        <v>0</v>
      </c>
      <c r="CB11" s="116">
        <v>0</v>
      </c>
      <c r="CC11" s="116">
        <v>0</v>
      </c>
      <c r="CD11" s="116">
        <v>0</v>
      </c>
      <c r="CE11" s="117" t="s">
        <v>472</v>
      </c>
      <c r="CF11" s="116">
        <v>0</v>
      </c>
      <c r="CG11" s="116">
        <v>0</v>
      </c>
      <c r="CH11" s="116">
        <f>SUM(BG11,+BO11,+CG11)</f>
        <v>0</v>
      </c>
      <c r="CI11" s="116">
        <f>SUM(AE11,+BG11)</f>
        <v>341230</v>
      </c>
      <c r="CJ11" s="116">
        <f>SUM(AF11,+BH11)</f>
        <v>341230</v>
      </c>
      <c r="CK11" s="116">
        <f>SUM(AG11,+BI11)</f>
        <v>0</v>
      </c>
      <c r="CL11" s="116">
        <f>SUM(AH11,+BJ11)</f>
        <v>341230</v>
      </c>
      <c r="CM11" s="116">
        <f>SUM(AI11,+BK11)</f>
        <v>0</v>
      </c>
      <c r="CN11" s="116">
        <f>SUM(AJ11,+BL11)</f>
        <v>0</v>
      </c>
      <c r="CO11" s="116">
        <f>SUM(AK11,+BM11)</f>
        <v>0</v>
      </c>
      <c r="CP11" s="117" t="s">
        <v>472</v>
      </c>
      <c r="CQ11" s="116">
        <f>SUM(AM11,+BO11)</f>
        <v>1228376</v>
      </c>
      <c r="CR11" s="116">
        <f>SUM(AN11,+BP11)</f>
        <v>91703</v>
      </c>
      <c r="CS11" s="116">
        <f>SUM(AO11,+BQ11)</f>
        <v>91703</v>
      </c>
      <c r="CT11" s="116">
        <f>SUM(AP11,+BR11)</f>
        <v>0</v>
      </c>
      <c r="CU11" s="116">
        <f>SUM(AQ11,+BS11)</f>
        <v>0</v>
      </c>
      <c r="CV11" s="116">
        <f>SUM(AR11,+BT11)</f>
        <v>0</v>
      </c>
      <c r="CW11" s="116">
        <f>SUM(AS11,+BU11)</f>
        <v>594031</v>
      </c>
      <c r="CX11" s="116">
        <f>SUM(AT11,+BV11)</f>
        <v>0</v>
      </c>
      <c r="CY11" s="116">
        <f>SUM(AU11,+BW11)</f>
        <v>594031</v>
      </c>
      <c r="CZ11" s="116">
        <f>SUM(AV11,+BX11)</f>
        <v>0</v>
      </c>
      <c r="DA11" s="116">
        <f>SUM(AW11,+BY11)</f>
        <v>0</v>
      </c>
      <c r="DB11" s="116">
        <f>SUM(AX11,+BZ11)</f>
        <v>542642</v>
      </c>
      <c r="DC11" s="116">
        <f>SUM(AY11,+CA11)</f>
        <v>0</v>
      </c>
      <c r="DD11" s="116">
        <f>SUM(AZ11,+CB11)</f>
        <v>450468</v>
      </c>
      <c r="DE11" s="116">
        <f>SUM(BA11,+CC11)</f>
        <v>92174</v>
      </c>
      <c r="DF11" s="116">
        <f>SUM(BB11,+CD11)</f>
        <v>0</v>
      </c>
      <c r="DG11" s="117" t="s">
        <v>472</v>
      </c>
      <c r="DH11" s="116">
        <f>SUM(BD11,+CF11)</f>
        <v>0</v>
      </c>
      <c r="DI11" s="116">
        <f>SUM(BE11,+CG11)</f>
        <v>242461</v>
      </c>
      <c r="DJ11" s="116">
        <f>SUM(BF11,+CH11)</f>
        <v>1812067</v>
      </c>
    </row>
    <row r="12" spans="1:114" ht="13.5" customHeight="1" x14ac:dyDescent="0.2">
      <c r="A12" s="114" t="s">
        <v>25</v>
      </c>
      <c r="B12" s="115" t="s">
        <v>376</v>
      </c>
      <c r="C12" s="114" t="s">
        <v>377</v>
      </c>
      <c r="D12" s="116">
        <f>SUM(E12,+L12)</f>
        <v>68330</v>
      </c>
      <c r="E12" s="116">
        <f>SUM(F12:I12)+K12</f>
        <v>68330</v>
      </c>
      <c r="F12" s="116">
        <v>42006</v>
      </c>
      <c r="G12" s="116">
        <v>0</v>
      </c>
      <c r="H12" s="116">
        <v>0</v>
      </c>
      <c r="I12" s="116">
        <v>0</v>
      </c>
      <c r="J12" s="116">
        <v>87490</v>
      </c>
      <c r="K12" s="116">
        <v>26324</v>
      </c>
      <c r="L12" s="116">
        <v>0</v>
      </c>
      <c r="M12" s="116">
        <f>SUM(N12,+U12)</f>
        <v>0</v>
      </c>
      <c r="N12" s="116">
        <f>SUM(O12:R12,T12)</f>
        <v>0</v>
      </c>
      <c r="O12" s="116">
        <v>0</v>
      </c>
      <c r="P12" s="116">
        <v>0</v>
      </c>
      <c r="Q12" s="116">
        <v>0</v>
      </c>
      <c r="R12" s="116">
        <v>0</v>
      </c>
      <c r="S12" s="116">
        <v>0</v>
      </c>
      <c r="T12" s="116">
        <v>0</v>
      </c>
      <c r="U12" s="116">
        <v>0</v>
      </c>
      <c r="V12" s="116">
        <f>+SUM(D12,M12)</f>
        <v>68330</v>
      </c>
      <c r="W12" s="116">
        <f>+SUM(E12,N12)</f>
        <v>68330</v>
      </c>
      <c r="X12" s="116">
        <f>+SUM(F12,O12)</f>
        <v>42006</v>
      </c>
      <c r="Y12" s="116">
        <f>+SUM(G12,P12)</f>
        <v>0</v>
      </c>
      <c r="Z12" s="116">
        <f>+SUM(H12,Q12)</f>
        <v>0</v>
      </c>
      <c r="AA12" s="116">
        <f>+SUM(I12,R12)</f>
        <v>0</v>
      </c>
      <c r="AB12" s="116">
        <f>+SUM(J12,S12)</f>
        <v>87490</v>
      </c>
      <c r="AC12" s="116">
        <f>+SUM(K12,T12)</f>
        <v>26324</v>
      </c>
      <c r="AD12" s="116">
        <f>+SUM(L12,U12)</f>
        <v>0</v>
      </c>
      <c r="AE12" s="116">
        <f>SUM(AF12,+AK12)</f>
        <v>110661</v>
      </c>
      <c r="AF12" s="116">
        <f>SUM(AG12:AJ12)</f>
        <v>100706</v>
      </c>
      <c r="AG12" s="116">
        <v>0</v>
      </c>
      <c r="AH12" s="116">
        <v>100706</v>
      </c>
      <c r="AI12" s="116">
        <v>0</v>
      </c>
      <c r="AJ12" s="116">
        <v>0</v>
      </c>
      <c r="AK12" s="116">
        <v>9955</v>
      </c>
      <c r="AL12" s="117" t="s">
        <v>472</v>
      </c>
      <c r="AM12" s="116">
        <f>SUM(AN12,AS12,AW12,AX12,BD12)</f>
        <v>0</v>
      </c>
      <c r="AN12" s="116">
        <f>SUM(AO12:AR12)</f>
        <v>0</v>
      </c>
      <c r="AO12" s="116">
        <v>0</v>
      </c>
      <c r="AP12" s="116">
        <v>0</v>
      </c>
      <c r="AQ12" s="116">
        <v>0</v>
      </c>
      <c r="AR12" s="116">
        <v>0</v>
      </c>
      <c r="AS12" s="116">
        <f>SUM(AT12:AV12)</f>
        <v>0</v>
      </c>
      <c r="AT12" s="116">
        <v>0</v>
      </c>
      <c r="AU12" s="116">
        <v>0</v>
      </c>
      <c r="AV12" s="116">
        <v>0</v>
      </c>
      <c r="AW12" s="116">
        <v>0</v>
      </c>
      <c r="AX12" s="116">
        <f>SUM(AY12:BB12)</f>
        <v>0</v>
      </c>
      <c r="AY12" s="116">
        <v>0</v>
      </c>
      <c r="AZ12" s="116">
        <v>0</v>
      </c>
      <c r="BA12" s="116">
        <v>0</v>
      </c>
      <c r="BB12" s="116">
        <v>0</v>
      </c>
      <c r="BC12" s="117" t="s">
        <v>472</v>
      </c>
      <c r="BD12" s="116">
        <v>0</v>
      </c>
      <c r="BE12" s="116">
        <v>45159</v>
      </c>
      <c r="BF12" s="116">
        <f>SUM(AE12,+AM12,+BE12)</f>
        <v>155820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7" t="s">
        <v>472</v>
      </c>
      <c r="BO12" s="116">
        <f>SUM(BP12,BU12,BY12,BZ12,CF12)</f>
        <v>0</v>
      </c>
      <c r="BP12" s="116">
        <f>SUM(BQ12:BT12)</f>
        <v>0</v>
      </c>
      <c r="BQ12" s="116">
        <v>0</v>
      </c>
      <c r="BR12" s="116">
        <v>0</v>
      </c>
      <c r="BS12" s="116">
        <v>0</v>
      </c>
      <c r="BT12" s="116">
        <v>0</v>
      </c>
      <c r="BU12" s="116">
        <f>SUM(BV12:BX12)</f>
        <v>0</v>
      </c>
      <c r="BV12" s="116">
        <v>0</v>
      </c>
      <c r="BW12" s="116">
        <v>0</v>
      </c>
      <c r="BX12" s="116">
        <v>0</v>
      </c>
      <c r="BY12" s="116">
        <v>0</v>
      </c>
      <c r="BZ12" s="116">
        <f>SUM(CA12:CD12)</f>
        <v>0</v>
      </c>
      <c r="CA12" s="116">
        <v>0</v>
      </c>
      <c r="CB12" s="116">
        <v>0</v>
      </c>
      <c r="CC12" s="116">
        <v>0</v>
      </c>
      <c r="CD12" s="116">
        <v>0</v>
      </c>
      <c r="CE12" s="117" t="s">
        <v>472</v>
      </c>
      <c r="CF12" s="116">
        <v>0</v>
      </c>
      <c r="CG12" s="116">
        <v>0</v>
      </c>
      <c r="CH12" s="116">
        <f>SUM(BG12,+BO12,+CG12)</f>
        <v>0</v>
      </c>
      <c r="CI12" s="116">
        <f>SUM(AE12,+BG12)</f>
        <v>110661</v>
      </c>
      <c r="CJ12" s="116">
        <f>SUM(AF12,+BH12)</f>
        <v>100706</v>
      </c>
      <c r="CK12" s="116">
        <f>SUM(AG12,+BI12)</f>
        <v>0</v>
      </c>
      <c r="CL12" s="116">
        <f>SUM(AH12,+BJ12)</f>
        <v>100706</v>
      </c>
      <c r="CM12" s="116">
        <f>SUM(AI12,+BK12)</f>
        <v>0</v>
      </c>
      <c r="CN12" s="116">
        <f>SUM(AJ12,+BL12)</f>
        <v>0</v>
      </c>
      <c r="CO12" s="116">
        <f>SUM(AK12,+BM12)</f>
        <v>9955</v>
      </c>
      <c r="CP12" s="117" t="s">
        <v>472</v>
      </c>
      <c r="CQ12" s="116">
        <f>SUM(AM12,+BO12)</f>
        <v>0</v>
      </c>
      <c r="CR12" s="116">
        <f>SUM(AN12,+BP12)</f>
        <v>0</v>
      </c>
      <c r="CS12" s="116">
        <f>SUM(AO12,+BQ12)</f>
        <v>0</v>
      </c>
      <c r="CT12" s="116">
        <f>SUM(AP12,+BR12)</f>
        <v>0</v>
      </c>
      <c r="CU12" s="116">
        <f>SUM(AQ12,+BS12)</f>
        <v>0</v>
      </c>
      <c r="CV12" s="116">
        <f>SUM(AR12,+BT12)</f>
        <v>0</v>
      </c>
      <c r="CW12" s="116">
        <f>SUM(AS12,+BU12)</f>
        <v>0</v>
      </c>
      <c r="CX12" s="116">
        <f>SUM(AT12,+BV12)</f>
        <v>0</v>
      </c>
      <c r="CY12" s="116">
        <f>SUM(AU12,+BW12)</f>
        <v>0</v>
      </c>
      <c r="CZ12" s="116">
        <f>SUM(AV12,+BX12)</f>
        <v>0</v>
      </c>
      <c r="DA12" s="116">
        <f>SUM(AW12,+BY12)</f>
        <v>0</v>
      </c>
      <c r="DB12" s="116">
        <f>SUM(AX12,+BZ12)</f>
        <v>0</v>
      </c>
      <c r="DC12" s="116">
        <f>SUM(AY12,+CA12)</f>
        <v>0</v>
      </c>
      <c r="DD12" s="116">
        <f>SUM(AZ12,+CB12)</f>
        <v>0</v>
      </c>
      <c r="DE12" s="116">
        <f>SUM(BA12,+CC12)</f>
        <v>0</v>
      </c>
      <c r="DF12" s="116">
        <f>SUM(BB12,+CD12)</f>
        <v>0</v>
      </c>
      <c r="DG12" s="117" t="s">
        <v>472</v>
      </c>
      <c r="DH12" s="116">
        <f>SUM(BD12,+CF12)</f>
        <v>0</v>
      </c>
      <c r="DI12" s="116">
        <f>SUM(BE12,+CG12)</f>
        <v>45159</v>
      </c>
      <c r="DJ12" s="116">
        <f>SUM(BF12,+CH12)</f>
        <v>155820</v>
      </c>
    </row>
    <row r="13" spans="1:114" ht="13.5" customHeight="1" x14ac:dyDescent="0.2">
      <c r="A13" s="114" t="s">
        <v>25</v>
      </c>
      <c r="B13" s="115" t="s">
        <v>366</v>
      </c>
      <c r="C13" s="114" t="s">
        <v>367</v>
      </c>
      <c r="D13" s="116">
        <f>SUM(E13,+L13)</f>
        <v>0</v>
      </c>
      <c r="E13" s="116">
        <f>SUM(F13:I13)+K13</f>
        <v>0</v>
      </c>
      <c r="F13" s="116">
        <v>0</v>
      </c>
      <c r="G13" s="116">
        <v>0</v>
      </c>
      <c r="H13" s="116">
        <v>0</v>
      </c>
      <c r="I13" s="116">
        <v>0</v>
      </c>
      <c r="J13" s="116">
        <v>0</v>
      </c>
      <c r="K13" s="116">
        <v>0</v>
      </c>
      <c r="L13" s="116">
        <v>0</v>
      </c>
      <c r="M13" s="116">
        <f>SUM(N13,+U13)</f>
        <v>4565</v>
      </c>
      <c r="N13" s="116">
        <f>SUM(O13:R13,T13)</f>
        <v>4474</v>
      </c>
      <c r="O13" s="116">
        <v>0</v>
      </c>
      <c r="P13" s="116">
        <v>0</v>
      </c>
      <c r="Q13" s="116">
        <v>0</v>
      </c>
      <c r="R13" s="116">
        <v>4474</v>
      </c>
      <c r="S13" s="116">
        <v>123807</v>
      </c>
      <c r="T13" s="116">
        <v>0</v>
      </c>
      <c r="U13" s="116">
        <v>91</v>
      </c>
      <c r="V13" s="116">
        <f>+SUM(D13,M13)</f>
        <v>4565</v>
      </c>
      <c r="W13" s="116">
        <f>+SUM(E13,N13)</f>
        <v>4474</v>
      </c>
      <c r="X13" s="116">
        <f>+SUM(F13,O13)</f>
        <v>0</v>
      </c>
      <c r="Y13" s="116">
        <f>+SUM(G13,P13)</f>
        <v>0</v>
      </c>
      <c r="Z13" s="116">
        <f>+SUM(H13,Q13)</f>
        <v>0</v>
      </c>
      <c r="AA13" s="116">
        <f>+SUM(I13,R13)</f>
        <v>4474</v>
      </c>
      <c r="AB13" s="116">
        <f>+SUM(J13,S13)</f>
        <v>123807</v>
      </c>
      <c r="AC13" s="116">
        <f>+SUM(K13,T13)</f>
        <v>0</v>
      </c>
      <c r="AD13" s="116">
        <f>+SUM(L13,U13)</f>
        <v>91</v>
      </c>
      <c r="AE13" s="116">
        <f>SUM(AF13,+AK13)</f>
        <v>0</v>
      </c>
      <c r="AF13" s="116">
        <f>SUM(AG13:AJ13)</f>
        <v>0</v>
      </c>
      <c r="AG13" s="116">
        <v>0</v>
      </c>
      <c r="AH13" s="116">
        <v>0</v>
      </c>
      <c r="AI13" s="116">
        <v>0</v>
      </c>
      <c r="AJ13" s="116">
        <v>0</v>
      </c>
      <c r="AK13" s="116">
        <v>0</v>
      </c>
      <c r="AL13" s="117" t="s">
        <v>472</v>
      </c>
      <c r="AM13" s="116">
        <f>SUM(AN13,AS13,AW13,AX13,BD13)</f>
        <v>0</v>
      </c>
      <c r="AN13" s="116">
        <f>SUM(AO13:AR13)</f>
        <v>0</v>
      </c>
      <c r="AO13" s="116">
        <v>0</v>
      </c>
      <c r="AP13" s="116">
        <v>0</v>
      </c>
      <c r="AQ13" s="116">
        <v>0</v>
      </c>
      <c r="AR13" s="116">
        <v>0</v>
      </c>
      <c r="AS13" s="116">
        <f>SUM(AT13:AV13)</f>
        <v>0</v>
      </c>
      <c r="AT13" s="116">
        <v>0</v>
      </c>
      <c r="AU13" s="116">
        <v>0</v>
      </c>
      <c r="AV13" s="116">
        <v>0</v>
      </c>
      <c r="AW13" s="116">
        <v>0</v>
      </c>
      <c r="AX13" s="116">
        <f>SUM(AY13:BB13)</f>
        <v>0</v>
      </c>
      <c r="AY13" s="116">
        <v>0</v>
      </c>
      <c r="AZ13" s="116">
        <v>0</v>
      </c>
      <c r="BA13" s="116">
        <v>0</v>
      </c>
      <c r="BB13" s="116">
        <v>0</v>
      </c>
      <c r="BC13" s="117" t="s">
        <v>472</v>
      </c>
      <c r="BD13" s="116">
        <v>0</v>
      </c>
      <c r="BE13" s="116">
        <v>0</v>
      </c>
      <c r="BF13" s="116">
        <f>SUM(AE13,+AM13,+BE13)</f>
        <v>0</v>
      </c>
      <c r="BG13" s="116">
        <f>SUM(BH13,+BM13)</f>
        <v>0</v>
      </c>
      <c r="BH13" s="116">
        <f>SUM(BI13:BL13)</f>
        <v>0</v>
      </c>
      <c r="BI13" s="116">
        <v>0</v>
      </c>
      <c r="BJ13" s="116">
        <v>0</v>
      </c>
      <c r="BK13" s="116">
        <v>0</v>
      </c>
      <c r="BL13" s="116">
        <v>0</v>
      </c>
      <c r="BM13" s="116">
        <v>0</v>
      </c>
      <c r="BN13" s="117" t="s">
        <v>472</v>
      </c>
      <c r="BO13" s="116">
        <f>SUM(BP13,BU13,BY13,BZ13,CF13)</f>
        <v>128372</v>
      </c>
      <c r="BP13" s="116">
        <f>SUM(BQ13:BT13)</f>
        <v>3640</v>
      </c>
      <c r="BQ13" s="116">
        <v>0</v>
      </c>
      <c r="BR13" s="116">
        <v>0</v>
      </c>
      <c r="BS13" s="116">
        <v>3640</v>
      </c>
      <c r="BT13" s="116">
        <v>0</v>
      </c>
      <c r="BU13" s="116">
        <f>SUM(BV13:BX13)</f>
        <v>83476</v>
      </c>
      <c r="BV13" s="116">
        <v>0</v>
      </c>
      <c r="BW13" s="116">
        <v>83476</v>
      </c>
      <c r="BX13" s="116">
        <v>0</v>
      </c>
      <c r="BY13" s="116">
        <v>0</v>
      </c>
      <c r="BZ13" s="116">
        <f>SUM(CA13:CD13)</f>
        <v>41256</v>
      </c>
      <c r="CA13" s="116">
        <v>0</v>
      </c>
      <c r="CB13" s="116">
        <v>41256</v>
      </c>
      <c r="CC13" s="116">
        <v>0</v>
      </c>
      <c r="CD13" s="116">
        <v>0</v>
      </c>
      <c r="CE13" s="117" t="s">
        <v>472</v>
      </c>
      <c r="CF13" s="116">
        <v>0</v>
      </c>
      <c r="CG13" s="116">
        <v>0</v>
      </c>
      <c r="CH13" s="116">
        <f>SUM(BG13,+BO13,+CG13)</f>
        <v>128372</v>
      </c>
      <c r="CI13" s="116">
        <f>SUM(AE13,+BG13)</f>
        <v>0</v>
      </c>
      <c r="CJ13" s="116">
        <f>SUM(AF13,+BH13)</f>
        <v>0</v>
      </c>
      <c r="CK13" s="116">
        <f>SUM(AG13,+BI13)</f>
        <v>0</v>
      </c>
      <c r="CL13" s="116">
        <f>SUM(AH13,+BJ13)</f>
        <v>0</v>
      </c>
      <c r="CM13" s="116">
        <f>SUM(AI13,+BK13)</f>
        <v>0</v>
      </c>
      <c r="CN13" s="116">
        <f>SUM(AJ13,+BL13)</f>
        <v>0</v>
      </c>
      <c r="CO13" s="116">
        <f>SUM(AK13,+BM13)</f>
        <v>0</v>
      </c>
      <c r="CP13" s="117" t="s">
        <v>472</v>
      </c>
      <c r="CQ13" s="116">
        <f>SUM(AM13,+BO13)</f>
        <v>128372</v>
      </c>
      <c r="CR13" s="116">
        <f>SUM(AN13,+BP13)</f>
        <v>3640</v>
      </c>
      <c r="CS13" s="116">
        <f>SUM(AO13,+BQ13)</f>
        <v>0</v>
      </c>
      <c r="CT13" s="116">
        <f>SUM(AP13,+BR13)</f>
        <v>0</v>
      </c>
      <c r="CU13" s="116">
        <f>SUM(AQ13,+BS13)</f>
        <v>3640</v>
      </c>
      <c r="CV13" s="116">
        <f>SUM(AR13,+BT13)</f>
        <v>0</v>
      </c>
      <c r="CW13" s="116">
        <f>SUM(AS13,+BU13)</f>
        <v>83476</v>
      </c>
      <c r="CX13" s="116">
        <f>SUM(AT13,+BV13)</f>
        <v>0</v>
      </c>
      <c r="CY13" s="116">
        <f>SUM(AU13,+BW13)</f>
        <v>83476</v>
      </c>
      <c r="CZ13" s="116">
        <f>SUM(AV13,+BX13)</f>
        <v>0</v>
      </c>
      <c r="DA13" s="116">
        <f>SUM(AW13,+BY13)</f>
        <v>0</v>
      </c>
      <c r="DB13" s="116">
        <f>SUM(AX13,+BZ13)</f>
        <v>41256</v>
      </c>
      <c r="DC13" s="116">
        <f>SUM(AY13,+CA13)</f>
        <v>0</v>
      </c>
      <c r="DD13" s="116">
        <f>SUM(AZ13,+CB13)</f>
        <v>41256</v>
      </c>
      <c r="DE13" s="116">
        <f>SUM(BA13,+CC13)</f>
        <v>0</v>
      </c>
      <c r="DF13" s="116">
        <f>SUM(BB13,+CD13)</f>
        <v>0</v>
      </c>
      <c r="DG13" s="117" t="s">
        <v>472</v>
      </c>
      <c r="DH13" s="116">
        <f>SUM(BD13,+CF13)</f>
        <v>0</v>
      </c>
      <c r="DI13" s="116">
        <f>SUM(BE13,+CG13)</f>
        <v>0</v>
      </c>
      <c r="DJ13" s="116">
        <f>SUM(BF13,+CH13)</f>
        <v>128372</v>
      </c>
    </row>
    <row r="14" spans="1:114" ht="13.5" customHeight="1" x14ac:dyDescent="0.2">
      <c r="A14" s="114" t="s">
        <v>25</v>
      </c>
      <c r="B14" s="115" t="s">
        <v>392</v>
      </c>
      <c r="C14" s="114" t="s">
        <v>393</v>
      </c>
      <c r="D14" s="116">
        <f>SUM(E14,+L14)</f>
        <v>3798214</v>
      </c>
      <c r="E14" s="116">
        <f>SUM(F14:I14)+K14</f>
        <v>3043964</v>
      </c>
      <c r="F14" s="116">
        <v>1125960</v>
      </c>
      <c r="G14" s="116">
        <v>0</v>
      </c>
      <c r="H14" s="116">
        <v>1918000</v>
      </c>
      <c r="I14" s="116">
        <v>0</v>
      </c>
      <c r="J14" s="116">
        <v>17658</v>
      </c>
      <c r="K14" s="116">
        <v>4</v>
      </c>
      <c r="L14" s="116">
        <v>754250</v>
      </c>
      <c r="M14" s="116">
        <f>SUM(N14,+U14)</f>
        <v>33412</v>
      </c>
      <c r="N14" s="116">
        <f>SUM(O14:R14,T14)</f>
        <v>12571</v>
      </c>
      <c r="O14" s="116">
        <v>0</v>
      </c>
      <c r="P14" s="116">
        <v>0</v>
      </c>
      <c r="Q14" s="116">
        <v>0</v>
      </c>
      <c r="R14" s="116">
        <v>0</v>
      </c>
      <c r="S14" s="116">
        <v>223267</v>
      </c>
      <c r="T14" s="116">
        <v>12571</v>
      </c>
      <c r="U14" s="116">
        <v>20841</v>
      </c>
      <c r="V14" s="116">
        <f>+SUM(D14,M14)</f>
        <v>3831626</v>
      </c>
      <c r="W14" s="116">
        <f>+SUM(E14,N14)</f>
        <v>3056535</v>
      </c>
      <c r="X14" s="116">
        <f>+SUM(F14,O14)</f>
        <v>1125960</v>
      </c>
      <c r="Y14" s="116">
        <f>+SUM(G14,P14)</f>
        <v>0</v>
      </c>
      <c r="Z14" s="116">
        <f>+SUM(H14,Q14)</f>
        <v>1918000</v>
      </c>
      <c r="AA14" s="116">
        <f>+SUM(I14,R14)</f>
        <v>0</v>
      </c>
      <c r="AB14" s="116">
        <f>+SUM(J14,S14)</f>
        <v>240925</v>
      </c>
      <c r="AC14" s="116">
        <f>+SUM(K14,T14)</f>
        <v>12575</v>
      </c>
      <c r="AD14" s="116">
        <f>+SUM(L14,U14)</f>
        <v>775091</v>
      </c>
      <c r="AE14" s="116">
        <f>SUM(AF14,+AK14)</f>
        <v>3587184</v>
      </c>
      <c r="AF14" s="116">
        <f>SUM(AG14:AJ14)</f>
        <v>3568735</v>
      </c>
      <c r="AG14" s="116">
        <v>0</v>
      </c>
      <c r="AH14" s="116">
        <v>3568735</v>
      </c>
      <c r="AI14" s="116">
        <v>0</v>
      </c>
      <c r="AJ14" s="116">
        <v>0</v>
      </c>
      <c r="AK14" s="116">
        <v>18449</v>
      </c>
      <c r="AL14" s="117" t="s">
        <v>472</v>
      </c>
      <c r="AM14" s="116">
        <f>SUM(AN14,AS14,AW14,AX14,BD14)</f>
        <v>0</v>
      </c>
      <c r="AN14" s="116">
        <f>SUM(AO14:AR14)</f>
        <v>0</v>
      </c>
      <c r="AO14" s="116">
        <v>0</v>
      </c>
      <c r="AP14" s="116">
        <v>0</v>
      </c>
      <c r="AQ14" s="116">
        <v>0</v>
      </c>
      <c r="AR14" s="116">
        <v>0</v>
      </c>
      <c r="AS14" s="116">
        <f>SUM(AT14:AV14)</f>
        <v>0</v>
      </c>
      <c r="AT14" s="116">
        <v>0</v>
      </c>
      <c r="AU14" s="116">
        <v>0</v>
      </c>
      <c r="AV14" s="116">
        <v>0</v>
      </c>
      <c r="AW14" s="116">
        <v>0</v>
      </c>
      <c r="AX14" s="116">
        <f>SUM(AY14:BB14)</f>
        <v>0</v>
      </c>
      <c r="AY14" s="116">
        <v>0</v>
      </c>
      <c r="AZ14" s="116">
        <v>0</v>
      </c>
      <c r="BA14" s="116">
        <v>0</v>
      </c>
      <c r="BB14" s="116">
        <v>0</v>
      </c>
      <c r="BC14" s="117" t="s">
        <v>472</v>
      </c>
      <c r="BD14" s="116">
        <v>0</v>
      </c>
      <c r="BE14" s="116">
        <v>228688</v>
      </c>
      <c r="BF14" s="116">
        <f>SUM(AE14,+AM14,+BE14)</f>
        <v>3815872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7" t="s">
        <v>472</v>
      </c>
      <c r="BO14" s="116">
        <f>SUM(BP14,BU14,BY14,BZ14,CF14)</f>
        <v>234447</v>
      </c>
      <c r="BP14" s="116">
        <f>SUM(BQ14:BT14)</f>
        <v>30370</v>
      </c>
      <c r="BQ14" s="116">
        <v>22360</v>
      </c>
      <c r="BR14" s="116">
        <v>0</v>
      </c>
      <c r="BS14" s="116">
        <v>8010</v>
      </c>
      <c r="BT14" s="116">
        <v>0</v>
      </c>
      <c r="BU14" s="116">
        <f>SUM(BV14:BX14)</f>
        <v>194396</v>
      </c>
      <c r="BV14" s="116">
        <v>0</v>
      </c>
      <c r="BW14" s="116">
        <v>193881</v>
      </c>
      <c r="BX14" s="116">
        <v>515</v>
      </c>
      <c r="BY14" s="116">
        <v>0</v>
      </c>
      <c r="BZ14" s="116">
        <f>SUM(CA14:CD14)</f>
        <v>9681</v>
      </c>
      <c r="CA14" s="116">
        <v>0</v>
      </c>
      <c r="CB14" s="116">
        <v>8932</v>
      </c>
      <c r="CC14" s="116">
        <v>749</v>
      </c>
      <c r="CD14" s="116">
        <v>0</v>
      </c>
      <c r="CE14" s="117" t="s">
        <v>472</v>
      </c>
      <c r="CF14" s="116">
        <v>0</v>
      </c>
      <c r="CG14" s="116">
        <v>22232</v>
      </c>
      <c r="CH14" s="116">
        <f>SUM(BG14,+BO14,+CG14)</f>
        <v>256679</v>
      </c>
      <c r="CI14" s="116">
        <f>SUM(AE14,+BG14)</f>
        <v>3587184</v>
      </c>
      <c r="CJ14" s="116">
        <f>SUM(AF14,+BH14)</f>
        <v>3568735</v>
      </c>
      <c r="CK14" s="116">
        <f>SUM(AG14,+BI14)</f>
        <v>0</v>
      </c>
      <c r="CL14" s="116">
        <f>SUM(AH14,+BJ14)</f>
        <v>3568735</v>
      </c>
      <c r="CM14" s="116">
        <f>SUM(AI14,+BK14)</f>
        <v>0</v>
      </c>
      <c r="CN14" s="116">
        <f>SUM(AJ14,+BL14)</f>
        <v>0</v>
      </c>
      <c r="CO14" s="116">
        <f>SUM(AK14,+BM14)</f>
        <v>18449</v>
      </c>
      <c r="CP14" s="117" t="s">
        <v>472</v>
      </c>
      <c r="CQ14" s="116">
        <f>SUM(AM14,+BO14)</f>
        <v>234447</v>
      </c>
      <c r="CR14" s="116">
        <f>SUM(AN14,+BP14)</f>
        <v>30370</v>
      </c>
      <c r="CS14" s="116">
        <f>SUM(AO14,+BQ14)</f>
        <v>22360</v>
      </c>
      <c r="CT14" s="116">
        <f>SUM(AP14,+BR14)</f>
        <v>0</v>
      </c>
      <c r="CU14" s="116">
        <f>SUM(AQ14,+BS14)</f>
        <v>8010</v>
      </c>
      <c r="CV14" s="116">
        <f>SUM(AR14,+BT14)</f>
        <v>0</v>
      </c>
      <c r="CW14" s="116">
        <f>SUM(AS14,+BU14)</f>
        <v>194396</v>
      </c>
      <c r="CX14" s="116">
        <f>SUM(AT14,+BV14)</f>
        <v>0</v>
      </c>
      <c r="CY14" s="116">
        <f>SUM(AU14,+BW14)</f>
        <v>193881</v>
      </c>
      <c r="CZ14" s="116">
        <f>SUM(AV14,+BX14)</f>
        <v>515</v>
      </c>
      <c r="DA14" s="116">
        <f>SUM(AW14,+BY14)</f>
        <v>0</v>
      </c>
      <c r="DB14" s="116">
        <f>SUM(AX14,+BZ14)</f>
        <v>9681</v>
      </c>
      <c r="DC14" s="116">
        <f>SUM(AY14,+CA14)</f>
        <v>0</v>
      </c>
      <c r="DD14" s="116">
        <f>SUM(AZ14,+CB14)</f>
        <v>8932</v>
      </c>
      <c r="DE14" s="116">
        <f>SUM(BA14,+CC14)</f>
        <v>749</v>
      </c>
      <c r="DF14" s="116">
        <f>SUM(BB14,+CD14)</f>
        <v>0</v>
      </c>
      <c r="DG14" s="117" t="s">
        <v>472</v>
      </c>
      <c r="DH14" s="116">
        <f>SUM(BD14,+CF14)</f>
        <v>0</v>
      </c>
      <c r="DI14" s="116">
        <f>SUM(BE14,+CG14)</f>
        <v>250920</v>
      </c>
      <c r="DJ14" s="116">
        <f>SUM(BF14,+CH14)</f>
        <v>4072551</v>
      </c>
    </row>
    <row r="15" spans="1:114" ht="13.5" customHeight="1" x14ac:dyDescent="0.2">
      <c r="A15" s="114" t="s">
        <v>25</v>
      </c>
      <c r="B15" s="115" t="s">
        <v>334</v>
      </c>
      <c r="C15" s="114" t="s">
        <v>335</v>
      </c>
      <c r="D15" s="116">
        <f>SUM(E15,+L15)</f>
        <v>1022657</v>
      </c>
      <c r="E15" s="116">
        <f>SUM(F15:I15)+K15</f>
        <v>405957</v>
      </c>
      <c r="F15" s="116">
        <v>0</v>
      </c>
      <c r="G15" s="116">
        <v>0</v>
      </c>
      <c r="H15" s="116">
        <v>0</v>
      </c>
      <c r="I15" s="116">
        <v>405957</v>
      </c>
      <c r="J15" s="116">
        <v>610296</v>
      </c>
      <c r="K15" s="116">
        <v>0</v>
      </c>
      <c r="L15" s="116">
        <v>616700</v>
      </c>
      <c r="M15" s="116">
        <f>SUM(N15,+U15)</f>
        <v>0</v>
      </c>
      <c r="N15" s="116">
        <f>SUM(O15:R15,T15)</f>
        <v>0</v>
      </c>
      <c r="O15" s="116">
        <v>0</v>
      </c>
      <c r="P15" s="116">
        <v>0</v>
      </c>
      <c r="Q15" s="116">
        <v>0</v>
      </c>
      <c r="R15" s="116">
        <v>0</v>
      </c>
      <c r="S15" s="116">
        <v>0</v>
      </c>
      <c r="T15" s="116">
        <v>0</v>
      </c>
      <c r="U15" s="116">
        <v>0</v>
      </c>
      <c r="V15" s="116">
        <f>+SUM(D15,M15)</f>
        <v>1022657</v>
      </c>
      <c r="W15" s="116">
        <f>+SUM(E15,N15)</f>
        <v>405957</v>
      </c>
      <c r="X15" s="116">
        <f>+SUM(F15,O15)</f>
        <v>0</v>
      </c>
      <c r="Y15" s="116">
        <f>+SUM(G15,P15)</f>
        <v>0</v>
      </c>
      <c r="Z15" s="116">
        <f>+SUM(H15,Q15)</f>
        <v>0</v>
      </c>
      <c r="AA15" s="116">
        <f>+SUM(I15,R15)</f>
        <v>405957</v>
      </c>
      <c r="AB15" s="116">
        <f>+SUM(J15,S15)</f>
        <v>610296</v>
      </c>
      <c r="AC15" s="116">
        <f>+SUM(K15,T15)</f>
        <v>0</v>
      </c>
      <c r="AD15" s="116">
        <f>+SUM(L15,U15)</f>
        <v>616700</v>
      </c>
      <c r="AE15" s="116">
        <f>SUM(AF15,+AK15)</f>
        <v>6711</v>
      </c>
      <c r="AF15" s="116">
        <f>SUM(AG15:AJ15)</f>
        <v>6711</v>
      </c>
      <c r="AG15" s="116">
        <v>0</v>
      </c>
      <c r="AH15" s="116">
        <v>6711</v>
      </c>
      <c r="AI15" s="116">
        <v>0</v>
      </c>
      <c r="AJ15" s="116">
        <v>0</v>
      </c>
      <c r="AK15" s="116">
        <v>0</v>
      </c>
      <c r="AL15" s="117" t="s">
        <v>472</v>
      </c>
      <c r="AM15" s="116">
        <f>SUM(AN15,AS15,AW15,AX15,BD15)</f>
        <v>1127078</v>
      </c>
      <c r="AN15" s="116">
        <f>SUM(AO15:AR15)</f>
        <v>280543</v>
      </c>
      <c r="AO15" s="116">
        <v>104095</v>
      </c>
      <c r="AP15" s="116">
        <v>0</v>
      </c>
      <c r="AQ15" s="116">
        <v>176448</v>
      </c>
      <c r="AR15" s="116">
        <v>0</v>
      </c>
      <c r="AS15" s="116">
        <f>SUM(AT15:AV15)</f>
        <v>645093</v>
      </c>
      <c r="AT15" s="116">
        <v>0</v>
      </c>
      <c r="AU15" s="116">
        <v>583415</v>
      </c>
      <c r="AV15" s="116">
        <v>61678</v>
      </c>
      <c r="AW15" s="116">
        <v>0</v>
      </c>
      <c r="AX15" s="116">
        <f>SUM(AY15:BB15)</f>
        <v>201442</v>
      </c>
      <c r="AY15" s="116">
        <v>0</v>
      </c>
      <c r="AZ15" s="116">
        <v>44484</v>
      </c>
      <c r="BA15" s="116">
        <v>148944</v>
      </c>
      <c r="BB15" s="116">
        <v>8014</v>
      </c>
      <c r="BC15" s="117" t="s">
        <v>472</v>
      </c>
      <c r="BD15" s="116">
        <v>0</v>
      </c>
      <c r="BE15" s="116">
        <v>499164</v>
      </c>
      <c r="BF15" s="116">
        <f>SUM(AE15,+AM15,+BE15)</f>
        <v>1632953</v>
      </c>
      <c r="BG15" s="116">
        <f>SUM(BH15,+BM15)</f>
        <v>0</v>
      </c>
      <c r="BH15" s="116">
        <f>SUM(BI15:BL15)</f>
        <v>0</v>
      </c>
      <c r="BI15" s="116">
        <v>0</v>
      </c>
      <c r="BJ15" s="116">
        <v>0</v>
      </c>
      <c r="BK15" s="116">
        <v>0</v>
      </c>
      <c r="BL15" s="116">
        <v>0</v>
      </c>
      <c r="BM15" s="116">
        <v>0</v>
      </c>
      <c r="BN15" s="117" t="s">
        <v>472</v>
      </c>
      <c r="BO15" s="116">
        <f>SUM(BP15,BU15,BY15,BZ15,CF15)</f>
        <v>0</v>
      </c>
      <c r="BP15" s="116">
        <f>SUM(BQ15:BT15)</f>
        <v>0</v>
      </c>
      <c r="BQ15" s="116">
        <v>0</v>
      </c>
      <c r="BR15" s="116">
        <v>0</v>
      </c>
      <c r="BS15" s="116">
        <v>0</v>
      </c>
      <c r="BT15" s="116">
        <v>0</v>
      </c>
      <c r="BU15" s="116">
        <f>SUM(BV15:BX15)</f>
        <v>0</v>
      </c>
      <c r="BV15" s="116">
        <v>0</v>
      </c>
      <c r="BW15" s="116">
        <v>0</v>
      </c>
      <c r="BX15" s="116">
        <v>0</v>
      </c>
      <c r="BY15" s="116">
        <v>0</v>
      </c>
      <c r="BZ15" s="116">
        <f>SUM(CA15:CD15)</f>
        <v>0</v>
      </c>
      <c r="CA15" s="116">
        <v>0</v>
      </c>
      <c r="CB15" s="116">
        <v>0</v>
      </c>
      <c r="CC15" s="116">
        <v>0</v>
      </c>
      <c r="CD15" s="116">
        <v>0</v>
      </c>
      <c r="CE15" s="117" t="s">
        <v>472</v>
      </c>
      <c r="CF15" s="116">
        <v>0</v>
      </c>
      <c r="CG15" s="116">
        <v>0</v>
      </c>
      <c r="CH15" s="116">
        <f>SUM(BG15,+BO15,+CG15)</f>
        <v>0</v>
      </c>
      <c r="CI15" s="116">
        <f>SUM(AE15,+BG15)</f>
        <v>6711</v>
      </c>
      <c r="CJ15" s="116">
        <f>SUM(AF15,+BH15)</f>
        <v>6711</v>
      </c>
      <c r="CK15" s="116">
        <f>SUM(AG15,+BI15)</f>
        <v>0</v>
      </c>
      <c r="CL15" s="116">
        <f>SUM(AH15,+BJ15)</f>
        <v>6711</v>
      </c>
      <c r="CM15" s="116">
        <f>SUM(AI15,+BK15)</f>
        <v>0</v>
      </c>
      <c r="CN15" s="116">
        <f>SUM(AJ15,+BL15)</f>
        <v>0</v>
      </c>
      <c r="CO15" s="116">
        <f>SUM(AK15,+BM15)</f>
        <v>0</v>
      </c>
      <c r="CP15" s="117" t="s">
        <v>472</v>
      </c>
      <c r="CQ15" s="116">
        <f>SUM(AM15,+BO15)</f>
        <v>1127078</v>
      </c>
      <c r="CR15" s="116">
        <f>SUM(AN15,+BP15)</f>
        <v>280543</v>
      </c>
      <c r="CS15" s="116">
        <f>SUM(AO15,+BQ15)</f>
        <v>104095</v>
      </c>
      <c r="CT15" s="116">
        <f>SUM(AP15,+BR15)</f>
        <v>0</v>
      </c>
      <c r="CU15" s="116">
        <f>SUM(AQ15,+BS15)</f>
        <v>176448</v>
      </c>
      <c r="CV15" s="116">
        <f>SUM(AR15,+BT15)</f>
        <v>0</v>
      </c>
      <c r="CW15" s="116">
        <f>SUM(AS15,+BU15)</f>
        <v>645093</v>
      </c>
      <c r="CX15" s="116">
        <f>SUM(AT15,+BV15)</f>
        <v>0</v>
      </c>
      <c r="CY15" s="116">
        <f>SUM(AU15,+BW15)</f>
        <v>583415</v>
      </c>
      <c r="CZ15" s="116">
        <f>SUM(AV15,+BX15)</f>
        <v>61678</v>
      </c>
      <c r="DA15" s="116">
        <f>SUM(AW15,+BY15)</f>
        <v>0</v>
      </c>
      <c r="DB15" s="116">
        <f>SUM(AX15,+BZ15)</f>
        <v>201442</v>
      </c>
      <c r="DC15" s="116">
        <f>SUM(AY15,+CA15)</f>
        <v>0</v>
      </c>
      <c r="DD15" s="116">
        <f>SUM(AZ15,+CB15)</f>
        <v>44484</v>
      </c>
      <c r="DE15" s="116">
        <f>SUM(BA15,+CC15)</f>
        <v>148944</v>
      </c>
      <c r="DF15" s="116">
        <f>SUM(BB15,+CD15)</f>
        <v>8014</v>
      </c>
      <c r="DG15" s="117" t="s">
        <v>472</v>
      </c>
      <c r="DH15" s="116">
        <f>SUM(BD15,+CF15)</f>
        <v>0</v>
      </c>
      <c r="DI15" s="116">
        <f>SUM(BE15,+CG15)</f>
        <v>499164</v>
      </c>
      <c r="DJ15" s="116">
        <f>SUM(BF15,+CH15)</f>
        <v>1632953</v>
      </c>
    </row>
    <row r="16" spans="1:114" ht="13.5" customHeight="1" x14ac:dyDescent="0.2">
      <c r="A16" s="114" t="s">
        <v>25</v>
      </c>
      <c r="B16" s="115" t="s">
        <v>348</v>
      </c>
      <c r="C16" s="114" t="s">
        <v>349</v>
      </c>
      <c r="D16" s="116">
        <f>SUM(E16,+L16)</f>
        <v>659526</v>
      </c>
      <c r="E16" s="116">
        <f>SUM(F16:I16)+K16</f>
        <v>579566</v>
      </c>
      <c r="F16" s="116">
        <v>0</v>
      </c>
      <c r="G16" s="116">
        <v>0</v>
      </c>
      <c r="H16" s="116">
        <v>0</v>
      </c>
      <c r="I16" s="116">
        <v>316803</v>
      </c>
      <c r="J16" s="116">
        <v>1326732</v>
      </c>
      <c r="K16" s="116">
        <v>262763</v>
      </c>
      <c r="L16" s="116">
        <v>79960</v>
      </c>
      <c r="M16" s="116">
        <f>SUM(N16,+U16)</f>
        <v>0</v>
      </c>
      <c r="N16" s="116">
        <f>SUM(O16:R16,T16)</f>
        <v>0</v>
      </c>
      <c r="O16" s="116">
        <v>0</v>
      </c>
      <c r="P16" s="116">
        <v>0</v>
      </c>
      <c r="Q16" s="116">
        <v>0</v>
      </c>
      <c r="R16" s="116">
        <v>0</v>
      </c>
      <c r="S16" s="116">
        <v>347914</v>
      </c>
      <c r="T16" s="116">
        <v>0</v>
      </c>
      <c r="U16" s="116">
        <v>0</v>
      </c>
      <c r="V16" s="116">
        <f>+SUM(D16,M16)</f>
        <v>659526</v>
      </c>
      <c r="W16" s="116">
        <f>+SUM(E16,N16)</f>
        <v>579566</v>
      </c>
      <c r="X16" s="116">
        <f>+SUM(F16,O16)</f>
        <v>0</v>
      </c>
      <c r="Y16" s="116">
        <f>+SUM(G16,P16)</f>
        <v>0</v>
      </c>
      <c r="Z16" s="116">
        <f>+SUM(H16,Q16)</f>
        <v>0</v>
      </c>
      <c r="AA16" s="116">
        <f>+SUM(I16,R16)</f>
        <v>316803</v>
      </c>
      <c r="AB16" s="116">
        <f>+SUM(J16,S16)</f>
        <v>1674646</v>
      </c>
      <c r="AC16" s="116">
        <f>+SUM(K16,T16)</f>
        <v>262763</v>
      </c>
      <c r="AD16" s="116">
        <f>+SUM(L16,U16)</f>
        <v>79960</v>
      </c>
      <c r="AE16" s="116">
        <f>SUM(AF16,+AK16)</f>
        <v>262658</v>
      </c>
      <c r="AF16" s="116">
        <f>SUM(AG16:AJ16)</f>
        <v>262658</v>
      </c>
      <c r="AG16" s="116">
        <v>0</v>
      </c>
      <c r="AH16" s="116">
        <v>262658</v>
      </c>
      <c r="AI16" s="116">
        <v>0</v>
      </c>
      <c r="AJ16" s="116">
        <v>0</v>
      </c>
      <c r="AK16" s="116">
        <v>0</v>
      </c>
      <c r="AL16" s="117" t="s">
        <v>472</v>
      </c>
      <c r="AM16" s="116">
        <f>SUM(AN16,AS16,AW16,AX16,BD16)</f>
        <v>1605755</v>
      </c>
      <c r="AN16" s="116">
        <f>SUM(AO16:AR16)</f>
        <v>126927</v>
      </c>
      <c r="AO16" s="116">
        <v>126927</v>
      </c>
      <c r="AP16" s="116">
        <v>0</v>
      </c>
      <c r="AQ16" s="116">
        <v>0</v>
      </c>
      <c r="AR16" s="116">
        <v>0</v>
      </c>
      <c r="AS16" s="116">
        <f>SUM(AT16:AV16)</f>
        <v>381272</v>
      </c>
      <c r="AT16" s="116">
        <v>0</v>
      </c>
      <c r="AU16" s="116">
        <v>282723</v>
      </c>
      <c r="AV16" s="116">
        <v>98549</v>
      </c>
      <c r="AW16" s="116">
        <v>0</v>
      </c>
      <c r="AX16" s="116">
        <f>SUM(AY16:BB16)</f>
        <v>1097556</v>
      </c>
      <c r="AY16" s="116">
        <v>0</v>
      </c>
      <c r="AZ16" s="116">
        <v>830340</v>
      </c>
      <c r="BA16" s="116">
        <v>267216</v>
      </c>
      <c r="BB16" s="116">
        <v>0</v>
      </c>
      <c r="BC16" s="117" t="s">
        <v>472</v>
      </c>
      <c r="BD16" s="116">
        <v>0</v>
      </c>
      <c r="BE16" s="116">
        <v>117845</v>
      </c>
      <c r="BF16" s="116">
        <f>SUM(AE16,+AM16,+BE16)</f>
        <v>1986258</v>
      </c>
      <c r="BG16" s="116">
        <f>SUM(BH16,+BM16)</f>
        <v>25351</v>
      </c>
      <c r="BH16" s="116">
        <f>SUM(BI16:BL16)</f>
        <v>25351</v>
      </c>
      <c r="BI16" s="116">
        <v>0</v>
      </c>
      <c r="BJ16" s="116">
        <v>25351</v>
      </c>
      <c r="BK16" s="116">
        <v>0</v>
      </c>
      <c r="BL16" s="116">
        <v>0</v>
      </c>
      <c r="BM16" s="116">
        <v>0</v>
      </c>
      <c r="BN16" s="117" t="s">
        <v>472</v>
      </c>
      <c r="BO16" s="116">
        <f>SUM(BP16,BU16,BY16,BZ16,CF16)</f>
        <v>296236</v>
      </c>
      <c r="BP16" s="116">
        <f>SUM(BQ16:BT16)</f>
        <v>66403</v>
      </c>
      <c r="BQ16" s="116">
        <v>66403</v>
      </c>
      <c r="BR16" s="116">
        <v>0</v>
      </c>
      <c r="BS16" s="116">
        <v>0</v>
      </c>
      <c r="BT16" s="116">
        <v>0</v>
      </c>
      <c r="BU16" s="116">
        <f>SUM(BV16:BX16)</f>
        <v>123675</v>
      </c>
      <c r="BV16" s="116">
        <v>0</v>
      </c>
      <c r="BW16" s="116">
        <v>123675</v>
      </c>
      <c r="BX16" s="116">
        <v>0</v>
      </c>
      <c r="BY16" s="116">
        <v>0</v>
      </c>
      <c r="BZ16" s="116">
        <f>SUM(CA16:CD16)</f>
        <v>106158</v>
      </c>
      <c r="CA16" s="116">
        <v>0</v>
      </c>
      <c r="CB16" s="116">
        <v>34638</v>
      </c>
      <c r="CC16" s="116">
        <v>71520</v>
      </c>
      <c r="CD16" s="116">
        <v>0</v>
      </c>
      <c r="CE16" s="117" t="s">
        <v>472</v>
      </c>
      <c r="CF16" s="116">
        <v>0</v>
      </c>
      <c r="CG16" s="116">
        <v>26327</v>
      </c>
      <c r="CH16" s="116">
        <f>SUM(BG16,+BO16,+CG16)</f>
        <v>347914</v>
      </c>
      <c r="CI16" s="116">
        <f>SUM(AE16,+BG16)</f>
        <v>288009</v>
      </c>
      <c r="CJ16" s="116">
        <f>SUM(AF16,+BH16)</f>
        <v>288009</v>
      </c>
      <c r="CK16" s="116">
        <f>SUM(AG16,+BI16)</f>
        <v>0</v>
      </c>
      <c r="CL16" s="116">
        <f>SUM(AH16,+BJ16)</f>
        <v>288009</v>
      </c>
      <c r="CM16" s="116">
        <f>SUM(AI16,+BK16)</f>
        <v>0</v>
      </c>
      <c r="CN16" s="116">
        <f>SUM(AJ16,+BL16)</f>
        <v>0</v>
      </c>
      <c r="CO16" s="116">
        <f>SUM(AK16,+BM16)</f>
        <v>0</v>
      </c>
      <c r="CP16" s="117" t="s">
        <v>472</v>
      </c>
      <c r="CQ16" s="116">
        <f>SUM(AM16,+BO16)</f>
        <v>1901991</v>
      </c>
      <c r="CR16" s="116">
        <f>SUM(AN16,+BP16)</f>
        <v>193330</v>
      </c>
      <c r="CS16" s="116">
        <f>SUM(AO16,+BQ16)</f>
        <v>193330</v>
      </c>
      <c r="CT16" s="116">
        <f>SUM(AP16,+BR16)</f>
        <v>0</v>
      </c>
      <c r="CU16" s="116">
        <f>SUM(AQ16,+BS16)</f>
        <v>0</v>
      </c>
      <c r="CV16" s="116">
        <f>SUM(AR16,+BT16)</f>
        <v>0</v>
      </c>
      <c r="CW16" s="116">
        <f>SUM(AS16,+BU16)</f>
        <v>504947</v>
      </c>
      <c r="CX16" s="116">
        <f>SUM(AT16,+BV16)</f>
        <v>0</v>
      </c>
      <c r="CY16" s="116">
        <f>SUM(AU16,+BW16)</f>
        <v>406398</v>
      </c>
      <c r="CZ16" s="116">
        <f>SUM(AV16,+BX16)</f>
        <v>98549</v>
      </c>
      <c r="DA16" s="116">
        <f>SUM(AW16,+BY16)</f>
        <v>0</v>
      </c>
      <c r="DB16" s="116">
        <f>SUM(AX16,+BZ16)</f>
        <v>1203714</v>
      </c>
      <c r="DC16" s="116">
        <f>SUM(AY16,+CA16)</f>
        <v>0</v>
      </c>
      <c r="DD16" s="116">
        <f>SUM(AZ16,+CB16)</f>
        <v>864978</v>
      </c>
      <c r="DE16" s="116">
        <f>SUM(BA16,+CC16)</f>
        <v>338736</v>
      </c>
      <c r="DF16" s="116">
        <f>SUM(BB16,+CD16)</f>
        <v>0</v>
      </c>
      <c r="DG16" s="117" t="s">
        <v>472</v>
      </c>
      <c r="DH16" s="116">
        <f>SUM(BD16,+CF16)</f>
        <v>0</v>
      </c>
      <c r="DI16" s="116">
        <f>SUM(BE16,+CG16)</f>
        <v>144172</v>
      </c>
      <c r="DJ16" s="116">
        <f>SUM(BF16,+CH16)</f>
        <v>2334172</v>
      </c>
    </row>
    <row r="17" spans="1:114" ht="13.5" customHeight="1" x14ac:dyDescent="0.2">
      <c r="A17" s="114" t="s">
        <v>25</v>
      </c>
      <c r="B17" s="115" t="s">
        <v>384</v>
      </c>
      <c r="C17" s="114" t="s">
        <v>385</v>
      </c>
      <c r="D17" s="116">
        <f>SUM(E17,+L17)</f>
        <v>360522</v>
      </c>
      <c r="E17" s="116">
        <f>SUM(F17:I17)+K17</f>
        <v>266830</v>
      </c>
      <c r="F17" s="116">
        <v>0</v>
      </c>
      <c r="G17" s="116">
        <v>0</v>
      </c>
      <c r="H17" s="116">
        <v>0</v>
      </c>
      <c r="I17" s="116">
        <v>266819</v>
      </c>
      <c r="J17" s="116">
        <v>1364044</v>
      </c>
      <c r="K17" s="116">
        <v>11</v>
      </c>
      <c r="L17" s="116">
        <v>93692</v>
      </c>
      <c r="M17" s="116">
        <f>SUM(N17,+U17)</f>
        <v>0</v>
      </c>
      <c r="N17" s="116">
        <f>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6">
        <v>0</v>
      </c>
      <c r="T17" s="116">
        <v>0</v>
      </c>
      <c r="U17" s="116">
        <v>0</v>
      </c>
      <c r="V17" s="116">
        <f>+SUM(D17,M17)</f>
        <v>360522</v>
      </c>
      <c r="W17" s="116">
        <f>+SUM(E17,N17)</f>
        <v>266830</v>
      </c>
      <c r="X17" s="116">
        <f>+SUM(F17,O17)</f>
        <v>0</v>
      </c>
      <c r="Y17" s="116">
        <f>+SUM(G17,P17)</f>
        <v>0</v>
      </c>
      <c r="Z17" s="116">
        <f>+SUM(H17,Q17)</f>
        <v>0</v>
      </c>
      <c r="AA17" s="116">
        <f>+SUM(I17,R17)</f>
        <v>266819</v>
      </c>
      <c r="AB17" s="116">
        <f>+SUM(J17,S17)</f>
        <v>1364044</v>
      </c>
      <c r="AC17" s="116">
        <f>+SUM(K17,T17)</f>
        <v>11</v>
      </c>
      <c r="AD17" s="116">
        <f>+SUM(L17,U17)</f>
        <v>93692</v>
      </c>
      <c r="AE17" s="116">
        <f>SUM(AF17,+AK17)</f>
        <v>18109</v>
      </c>
      <c r="AF17" s="116">
        <f>SUM(AG17:AJ17)</f>
        <v>18109</v>
      </c>
      <c r="AG17" s="116">
        <v>0</v>
      </c>
      <c r="AH17" s="116">
        <v>0</v>
      </c>
      <c r="AI17" s="116">
        <v>18109</v>
      </c>
      <c r="AJ17" s="116">
        <v>0</v>
      </c>
      <c r="AK17" s="116">
        <v>0</v>
      </c>
      <c r="AL17" s="117" t="s">
        <v>472</v>
      </c>
      <c r="AM17" s="116">
        <f>SUM(AN17,AS17,AW17,AX17,BD17)</f>
        <v>1686521</v>
      </c>
      <c r="AN17" s="116">
        <f>SUM(AO17:AR17)</f>
        <v>318371</v>
      </c>
      <c r="AO17" s="116">
        <v>311299</v>
      </c>
      <c r="AP17" s="116">
        <v>0</v>
      </c>
      <c r="AQ17" s="116">
        <v>7072</v>
      </c>
      <c r="AR17" s="116">
        <v>0</v>
      </c>
      <c r="AS17" s="116">
        <f>SUM(AT17:AV17)</f>
        <v>497859</v>
      </c>
      <c r="AT17" s="116">
        <v>0</v>
      </c>
      <c r="AU17" s="116">
        <v>479681</v>
      </c>
      <c r="AV17" s="116">
        <v>18178</v>
      </c>
      <c r="AW17" s="116">
        <v>0</v>
      </c>
      <c r="AX17" s="116">
        <f>SUM(AY17:BB17)</f>
        <v>870291</v>
      </c>
      <c r="AY17" s="116">
        <v>16598</v>
      </c>
      <c r="AZ17" s="116">
        <v>763951</v>
      </c>
      <c r="BA17" s="116">
        <v>50005</v>
      </c>
      <c r="BB17" s="116">
        <v>39737</v>
      </c>
      <c r="BC17" s="117" t="s">
        <v>472</v>
      </c>
      <c r="BD17" s="116">
        <v>0</v>
      </c>
      <c r="BE17" s="116">
        <v>19936</v>
      </c>
      <c r="BF17" s="116">
        <f>SUM(AE17,+AM17,+BE17)</f>
        <v>1724566</v>
      </c>
      <c r="BG17" s="116">
        <f>SUM(BH17,+BM17)</f>
        <v>0</v>
      </c>
      <c r="BH17" s="116">
        <f>SUM(BI17:BL17)</f>
        <v>0</v>
      </c>
      <c r="BI17" s="116">
        <v>0</v>
      </c>
      <c r="BJ17" s="116">
        <v>0</v>
      </c>
      <c r="BK17" s="116">
        <v>0</v>
      </c>
      <c r="BL17" s="116">
        <v>0</v>
      </c>
      <c r="BM17" s="116">
        <v>0</v>
      </c>
      <c r="BN17" s="117" t="s">
        <v>472</v>
      </c>
      <c r="BO17" s="116">
        <f>SUM(BP17,BU17,BY17,BZ17,CF17)</f>
        <v>0</v>
      </c>
      <c r="BP17" s="116">
        <f>SUM(BQ17:BT17)</f>
        <v>0</v>
      </c>
      <c r="BQ17" s="116">
        <v>0</v>
      </c>
      <c r="BR17" s="116">
        <v>0</v>
      </c>
      <c r="BS17" s="116">
        <v>0</v>
      </c>
      <c r="BT17" s="116">
        <v>0</v>
      </c>
      <c r="BU17" s="116">
        <f>SUM(BV17:BX17)</f>
        <v>0</v>
      </c>
      <c r="BV17" s="116">
        <v>0</v>
      </c>
      <c r="BW17" s="116">
        <v>0</v>
      </c>
      <c r="BX17" s="116">
        <v>0</v>
      </c>
      <c r="BY17" s="116">
        <v>0</v>
      </c>
      <c r="BZ17" s="116">
        <f>SUM(CA17:CD17)</f>
        <v>0</v>
      </c>
      <c r="CA17" s="116">
        <v>0</v>
      </c>
      <c r="CB17" s="116">
        <v>0</v>
      </c>
      <c r="CC17" s="116">
        <v>0</v>
      </c>
      <c r="CD17" s="116">
        <v>0</v>
      </c>
      <c r="CE17" s="117" t="s">
        <v>472</v>
      </c>
      <c r="CF17" s="116">
        <v>0</v>
      </c>
      <c r="CG17" s="116">
        <v>0</v>
      </c>
      <c r="CH17" s="116">
        <f>SUM(BG17,+BO17,+CG17)</f>
        <v>0</v>
      </c>
      <c r="CI17" s="116">
        <f>SUM(AE17,+BG17)</f>
        <v>18109</v>
      </c>
      <c r="CJ17" s="116">
        <f>SUM(AF17,+BH17)</f>
        <v>18109</v>
      </c>
      <c r="CK17" s="116">
        <f>SUM(AG17,+BI17)</f>
        <v>0</v>
      </c>
      <c r="CL17" s="116">
        <f>SUM(AH17,+BJ17)</f>
        <v>0</v>
      </c>
      <c r="CM17" s="116">
        <f>SUM(AI17,+BK17)</f>
        <v>18109</v>
      </c>
      <c r="CN17" s="116">
        <f>SUM(AJ17,+BL17)</f>
        <v>0</v>
      </c>
      <c r="CO17" s="116">
        <f>SUM(AK17,+BM17)</f>
        <v>0</v>
      </c>
      <c r="CP17" s="117" t="s">
        <v>472</v>
      </c>
      <c r="CQ17" s="116">
        <f>SUM(AM17,+BO17)</f>
        <v>1686521</v>
      </c>
      <c r="CR17" s="116">
        <f>SUM(AN17,+BP17)</f>
        <v>318371</v>
      </c>
      <c r="CS17" s="116">
        <f>SUM(AO17,+BQ17)</f>
        <v>311299</v>
      </c>
      <c r="CT17" s="116">
        <f>SUM(AP17,+BR17)</f>
        <v>0</v>
      </c>
      <c r="CU17" s="116">
        <f>SUM(AQ17,+BS17)</f>
        <v>7072</v>
      </c>
      <c r="CV17" s="116">
        <f>SUM(AR17,+BT17)</f>
        <v>0</v>
      </c>
      <c r="CW17" s="116">
        <f>SUM(AS17,+BU17)</f>
        <v>497859</v>
      </c>
      <c r="CX17" s="116">
        <f>SUM(AT17,+BV17)</f>
        <v>0</v>
      </c>
      <c r="CY17" s="116">
        <f>SUM(AU17,+BW17)</f>
        <v>479681</v>
      </c>
      <c r="CZ17" s="116">
        <f>SUM(AV17,+BX17)</f>
        <v>18178</v>
      </c>
      <c r="DA17" s="116">
        <f>SUM(AW17,+BY17)</f>
        <v>0</v>
      </c>
      <c r="DB17" s="116">
        <f>SUM(AX17,+BZ17)</f>
        <v>870291</v>
      </c>
      <c r="DC17" s="116">
        <f>SUM(AY17,+CA17)</f>
        <v>16598</v>
      </c>
      <c r="DD17" s="116">
        <f>SUM(AZ17,+CB17)</f>
        <v>763951</v>
      </c>
      <c r="DE17" s="116">
        <f>SUM(BA17,+CC17)</f>
        <v>50005</v>
      </c>
      <c r="DF17" s="116">
        <f>SUM(BB17,+CD17)</f>
        <v>39737</v>
      </c>
      <c r="DG17" s="117" t="s">
        <v>472</v>
      </c>
      <c r="DH17" s="116">
        <f>SUM(BD17,+CF17)</f>
        <v>0</v>
      </c>
      <c r="DI17" s="116">
        <f>SUM(BE17,+CG17)</f>
        <v>19936</v>
      </c>
      <c r="DJ17" s="116">
        <f>SUM(BF17,+CH17)</f>
        <v>1724566</v>
      </c>
    </row>
    <row r="18" spans="1:114" ht="13.5" customHeight="1" x14ac:dyDescent="0.2">
      <c r="A18" s="114" t="s">
        <v>25</v>
      </c>
      <c r="B18" s="115" t="s">
        <v>454</v>
      </c>
      <c r="C18" s="114" t="s">
        <v>455</v>
      </c>
      <c r="D18" s="116">
        <f>SUM(E18,+L18)</f>
        <v>217682</v>
      </c>
      <c r="E18" s="116">
        <f>SUM(F18:I18)+K18</f>
        <v>217682</v>
      </c>
      <c r="F18" s="116">
        <v>117757</v>
      </c>
      <c r="G18" s="116">
        <v>0</v>
      </c>
      <c r="H18" s="116">
        <v>48600</v>
      </c>
      <c r="I18" s="116">
        <v>9910</v>
      </c>
      <c r="J18" s="116">
        <v>445247</v>
      </c>
      <c r="K18" s="116">
        <v>41415</v>
      </c>
      <c r="L18" s="116">
        <v>0</v>
      </c>
      <c r="M18" s="116">
        <f>SUM(N18,+U18)</f>
        <v>1</v>
      </c>
      <c r="N18" s="116">
        <f>SUM(O18:R18,T18)</f>
        <v>1</v>
      </c>
      <c r="O18" s="116">
        <v>0</v>
      </c>
      <c r="P18" s="116">
        <v>0</v>
      </c>
      <c r="Q18" s="116">
        <v>0</v>
      </c>
      <c r="R18" s="116">
        <v>0</v>
      </c>
      <c r="S18" s="116">
        <v>150049</v>
      </c>
      <c r="T18" s="116">
        <v>1</v>
      </c>
      <c r="U18" s="116">
        <v>0</v>
      </c>
      <c r="V18" s="116">
        <f>+SUM(D18,M18)</f>
        <v>217683</v>
      </c>
      <c r="W18" s="116">
        <f>+SUM(E18,N18)</f>
        <v>217683</v>
      </c>
      <c r="X18" s="116">
        <f>+SUM(F18,O18)</f>
        <v>117757</v>
      </c>
      <c r="Y18" s="116">
        <f>+SUM(G18,P18)</f>
        <v>0</v>
      </c>
      <c r="Z18" s="116">
        <f>+SUM(H18,Q18)</f>
        <v>48600</v>
      </c>
      <c r="AA18" s="116">
        <f>+SUM(I18,R18)</f>
        <v>9910</v>
      </c>
      <c r="AB18" s="116">
        <f>+SUM(J18,S18)</f>
        <v>595296</v>
      </c>
      <c r="AC18" s="116">
        <f>+SUM(K18,T18)</f>
        <v>41416</v>
      </c>
      <c r="AD18" s="116">
        <f>+SUM(L18,U18)</f>
        <v>0</v>
      </c>
      <c r="AE18" s="116">
        <f>SUM(AF18,+AK18)</f>
        <v>183174</v>
      </c>
      <c r="AF18" s="116">
        <f>SUM(AG18:AJ18)</f>
        <v>183174</v>
      </c>
      <c r="AG18" s="116">
        <v>0</v>
      </c>
      <c r="AH18" s="116">
        <v>183174</v>
      </c>
      <c r="AI18" s="116">
        <v>0</v>
      </c>
      <c r="AJ18" s="116">
        <v>0</v>
      </c>
      <c r="AK18" s="116">
        <v>0</v>
      </c>
      <c r="AL18" s="117" t="s">
        <v>472</v>
      </c>
      <c r="AM18" s="116">
        <f>SUM(AN18,AS18,AW18,AX18,BD18)</f>
        <v>479755</v>
      </c>
      <c r="AN18" s="116">
        <f>SUM(AO18:AR18)</f>
        <v>63134</v>
      </c>
      <c r="AO18" s="116">
        <v>12801</v>
      </c>
      <c r="AP18" s="116">
        <v>0</v>
      </c>
      <c r="AQ18" s="116">
        <v>41717</v>
      </c>
      <c r="AR18" s="116">
        <v>8616</v>
      </c>
      <c r="AS18" s="116">
        <f>SUM(AT18:AV18)</f>
        <v>45813</v>
      </c>
      <c r="AT18" s="116">
        <v>0</v>
      </c>
      <c r="AU18" s="116">
        <v>35993</v>
      </c>
      <c r="AV18" s="116">
        <v>9820</v>
      </c>
      <c r="AW18" s="116">
        <v>0</v>
      </c>
      <c r="AX18" s="116">
        <f>SUM(AY18:BB18)</f>
        <v>370808</v>
      </c>
      <c r="AY18" s="116">
        <v>271448</v>
      </c>
      <c r="AZ18" s="116">
        <v>93409</v>
      </c>
      <c r="BA18" s="116">
        <v>5951</v>
      </c>
      <c r="BB18" s="116">
        <v>0</v>
      </c>
      <c r="BC18" s="117" t="s">
        <v>472</v>
      </c>
      <c r="BD18" s="116">
        <v>0</v>
      </c>
      <c r="BE18" s="116">
        <v>0</v>
      </c>
      <c r="BF18" s="116">
        <f>SUM(AE18,+AM18,+BE18)</f>
        <v>662929</v>
      </c>
      <c r="BG18" s="116">
        <f>SUM(BH18,+BM18)</f>
        <v>0</v>
      </c>
      <c r="BH18" s="116">
        <f>SUM(BI18:BL18)</f>
        <v>0</v>
      </c>
      <c r="BI18" s="116">
        <v>0</v>
      </c>
      <c r="BJ18" s="116">
        <v>0</v>
      </c>
      <c r="BK18" s="116">
        <v>0</v>
      </c>
      <c r="BL18" s="116">
        <v>0</v>
      </c>
      <c r="BM18" s="116">
        <v>0</v>
      </c>
      <c r="BN18" s="117" t="s">
        <v>472</v>
      </c>
      <c r="BO18" s="116">
        <f>SUM(BP18,BU18,BY18,BZ18,CF18)</f>
        <v>150050</v>
      </c>
      <c r="BP18" s="116">
        <f>SUM(BQ18:BT18)</f>
        <v>14866</v>
      </c>
      <c r="BQ18" s="116">
        <v>8595</v>
      </c>
      <c r="BR18" s="116">
        <v>0</v>
      </c>
      <c r="BS18" s="116">
        <v>6271</v>
      </c>
      <c r="BT18" s="116">
        <v>0</v>
      </c>
      <c r="BU18" s="116">
        <f>SUM(BV18:BX18)</f>
        <v>100840</v>
      </c>
      <c r="BV18" s="116">
        <v>0</v>
      </c>
      <c r="BW18" s="116">
        <v>100840</v>
      </c>
      <c r="BX18" s="116">
        <v>0</v>
      </c>
      <c r="BY18" s="116">
        <v>0</v>
      </c>
      <c r="BZ18" s="116">
        <f>SUM(CA18:CD18)</f>
        <v>34344</v>
      </c>
      <c r="CA18" s="116">
        <v>0</v>
      </c>
      <c r="CB18" s="116">
        <v>34344</v>
      </c>
      <c r="CC18" s="116">
        <v>0</v>
      </c>
      <c r="CD18" s="116">
        <v>0</v>
      </c>
      <c r="CE18" s="117" t="s">
        <v>472</v>
      </c>
      <c r="CF18" s="116">
        <v>0</v>
      </c>
      <c r="CG18" s="116">
        <v>0</v>
      </c>
      <c r="CH18" s="116">
        <f>SUM(BG18,+BO18,+CG18)</f>
        <v>150050</v>
      </c>
      <c r="CI18" s="116">
        <f>SUM(AE18,+BG18)</f>
        <v>183174</v>
      </c>
      <c r="CJ18" s="116">
        <f>SUM(AF18,+BH18)</f>
        <v>183174</v>
      </c>
      <c r="CK18" s="116">
        <f>SUM(AG18,+BI18)</f>
        <v>0</v>
      </c>
      <c r="CL18" s="116">
        <f>SUM(AH18,+BJ18)</f>
        <v>183174</v>
      </c>
      <c r="CM18" s="116">
        <f>SUM(AI18,+BK18)</f>
        <v>0</v>
      </c>
      <c r="CN18" s="116">
        <f>SUM(AJ18,+BL18)</f>
        <v>0</v>
      </c>
      <c r="CO18" s="116">
        <f>SUM(AK18,+BM18)</f>
        <v>0</v>
      </c>
      <c r="CP18" s="117" t="s">
        <v>472</v>
      </c>
      <c r="CQ18" s="116">
        <f>SUM(AM18,+BO18)</f>
        <v>629805</v>
      </c>
      <c r="CR18" s="116">
        <f>SUM(AN18,+BP18)</f>
        <v>78000</v>
      </c>
      <c r="CS18" s="116">
        <f>SUM(AO18,+BQ18)</f>
        <v>21396</v>
      </c>
      <c r="CT18" s="116">
        <f>SUM(AP18,+BR18)</f>
        <v>0</v>
      </c>
      <c r="CU18" s="116">
        <f>SUM(AQ18,+BS18)</f>
        <v>47988</v>
      </c>
      <c r="CV18" s="116">
        <f>SUM(AR18,+BT18)</f>
        <v>8616</v>
      </c>
      <c r="CW18" s="116">
        <f>SUM(AS18,+BU18)</f>
        <v>146653</v>
      </c>
      <c r="CX18" s="116">
        <f>SUM(AT18,+BV18)</f>
        <v>0</v>
      </c>
      <c r="CY18" s="116">
        <f>SUM(AU18,+BW18)</f>
        <v>136833</v>
      </c>
      <c r="CZ18" s="116">
        <f>SUM(AV18,+BX18)</f>
        <v>9820</v>
      </c>
      <c r="DA18" s="116">
        <f>SUM(AW18,+BY18)</f>
        <v>0</v>
      </c>
      <c r="DB18" s="116">
        <f>SUM(AX18,+BZ18)</f>
        <v>405152</v>
      </c>
      <c r="DC18" s="116">
        <f>SUM(AY18,+CA18)</f>
        <v>271448</v>
      </c>
      <c r="DD18" s="116">
        <f>SUM(AZ18,+CB18)</f>
        <v>127753</v>
      </c>
      <c r="DE18" s="116">
        <f>SUM(BA18,+CC18)</f>
        <v>5951</v>
      </c>
      <c r="DF18" s="116">
        <f>SUM(BB18,+CD18)</f>
        <v>0</v>
      </c>
      <c r="DG18" s="117" t="s">
        <v>472</v>
      </c>
      <c r="DH18" s="116">
        <f>SUM(BD18,+CF18)</f>
        <v>0</v>
      </c>
      <c r="DI18" s="116">
        <f>SUM(BE18,+CG18)</f>
        <v>0</v>
      </c>
      <c r="DJ18" s="116">
        <f>SUM(BF18,+CH18)</f>
        <v>812979</v>
      </c>
    </row>
    <row r="19" spans="1:114" ht="13.5" customHeight="1" x14ac:dyDescent="0.2">
      <c r="A19" s="114" t="s">
        <v>25</v>
      </c>
      <c r="B19" s="115" t="s">
        <v>356</v>
      </c>
      <c r="C19" s="114" t="s">
        <v>357</v>
      </c>
      <c r="D19" s="116">
        <f>SUM(E19,+L19)</f>
        <v>542988</v>
      </c>
      <c r="E19" s="116">
        <f>SUM(F19:I19)+K19</f>
        <v>542988</v>
      </c>
      <c r="F19" s="116">
        <v>0</v>
      </c>
      <c r="G19" s="116">
        <v>0</v>
      </c>
      <c r="H19" s="116">
        <v>0</v>
      </c>
      <c r="I19" s="116">
        <v>215615</v>
      </c>
      <c r="J19" s="116">
        <v>1111017</v>
      </c>
      <c r="K19" s="116">
        <v>327373</v>
      </c>
      <c r="L19" s="116">
        <v>0</v>
      </c>
      <c r="M19" s="116">
        <f>SUM(N19,+U19)</f>
        <v>0</v>
      </c>
      <c r="N19" s="116">
        <f>SUM(O19:R19,T19)</f>
        <v>0</v>
      </c>
      <c r="O19" s="116">
        <v>0</v>
      </c>
      <c r="P19" s="116">
        <v>0</v>
      </c>
      <c r="Q19" s="116">
        <v>0</v>
      </c>
      <c r="R19" s="116">
        <v>0</v>
      </c>
      <c r="S19" s="116">
        <v>0</v>
      </c>
      <c r="T19" s="116">
        <v>0</v>
      </c>
      <c r="U19" s="116">
        <v>0</v>
      </c>
      <c r="V19" s="116">
        <f>+SUM(D19,M19)</f>
        <v>542988</v>
      </c>
      <c r="W19" s="116">
        <f>+SUM(E19,N19)</f>
        <v>542988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215615</v>
      </c>
      <c r="AB19" s="116">
        <f>+SUM(J19,S19)</f>
        <v>1111017</v>
      </c>
      <c r="AC19" s="116">
        <f>+SUM(K19,T19)</f>
        <v>327373</v>
      </c>
      <c r="AD19" s="116">
        <f>+SUM(L19,U19)</f>
        <v>0</v>
      </c>
      <c r="AE19" s="116">
        <f>SUM(AF19,+AK19)</f>
        <v>676839</v>
      </c>
      <c r="AF19" s="116">
        <f>SUM(AG19:AJ19)</f>
        <v>676839</v>
      </c>
      <c r="AG19" s="116">
        <v>0</v>
      </c>
      <c r="AH19" s="116">
        <v>676839</v>
      </c>
      <c r="AI19" s="116">
        <v>0</v>
      </c>
      <c r="AJ19" s="116">
        <v>0</v>
      </c>
      <c r="AK19" s="116">
        <v>0</v>
      </c>
      <c r="AL19" s="117" t="s">
        <v>472</v>
      </c>
      <c r="AM19" s="116">
        <f>SUM(AN19,AS19,AW19,AX19,BD19)</f>
        <v>971720</v>
      </c>
      <c r="AN19" s="116">
        <f>SUM(AO19:AR19)</f>
        <v>94374</v>
      </c>
      <c r="AO19" s="116">
        <v>94374</v>
      </c>
      <c r="AP19" s="116">
        <v>0</v>
      </c>
      <c r="AQ19" s="116">
        <v>0</v>
      </c>
      <c r="AR19" s="116">
        <v>0</v>
      </c>
      <c r="AS19" s="116">
        <f>SUM(AT19:AV19)</f>
        <v>9266</v>
      </c>
      <c r="AT19" s="116">
        <v>0</v>
      </c>
      <c r="AU19" s="116">
        <v>9266</v>
      </c>
      <c r="AV19" s="116">
        <v>0</v>
      </c>
      <c r="AW19" s="116">
        <v>0</v>
      </c>
      <c r="AX19" s="116">
        <f>SUM(AY19:BB19)</f>
        <v>868080</v>
      </c>
      <c r="AY19" s="116">
        <v>25797</v>
      </c>
      <c r="AZ19" s="116">
        <v>726469</v>
      </c>
      <c r="BA19" s="116">
        <v>115814</v>
      </c>
      <c r="BB19" s="116">
        <v>0</v>
      </c>
      <c r="BC19" s="117" t="s">
        <v>472</v>
      </c>
      <c r="BD19" s="116">
        <v>0</v>
      </c>
      <c r="BE19" s="116">
        <v>5446</v>
      </c>
      <c r="BF19" s="116">
        <f>SUM(AE19,+AM19,+BE19)</f>
        <v>1654005</v>
      </c>
      <c r="BG19" s="116">
        <f>SUM(BH19,+BM19)</f>
        <v>0</v>
      </c>
      <c r="BH19" s="116">
        <f>SUM(BI19:BL19)</f>
        <v>0</v>
      </c>
      <c r="BI19" s="116">
        <v>0</v>
      </c>
      <c r="BJ19" s="116">
        <v>0</v>
      </c>
      <c r="BK19" s="116">
        <v>0</v>
      </c>
      <c r="BL19" s="116">
        <v>0</v>
      </c>
      <c r="BM19" s="116">
        <v>0</v>
      </c>
      <c r="BN19" s="117" t="s">
        <v>472</v>
      </c>
      <c r="BO19" s="116">
        <f>SUM(BP19,BU19,BY19,BZ19,CF19)</f>
        <v>0</v>
      </c>
      <c r="BP19" s="116">
        <f>SUM(BQ19:BT19)</f>
        <v>0</v>
      </c>
      <c r="BQ19" s="116">
        <v>0</v>
      </c>
      <c r="BR19" s="116">
        <v>0</v>
      </c>
      <c r="BS19" s="116">
        <v>0</v>
      </c>
      <c r="BT19" s="116">
        <v>0</v>
      </c>
      <c r="BU19" s="116">
        <f>SUM(BV19:BX19)</f>
        <v>0</v>
      </c>
      <c r="BV19" s="116">
        <v>0</v>
      </c>
      <c r="BW19" s="116">
        <v>0</v>
      </c>
      <c r="BX19" s="116">
        <v>0</v>
      </c>
      <c r="BY19" s="116">
        <v>0</v>
      </c>
      <c r="BZ19" s="116">
        <f>SUM(CA19:CD19)</f>
        <v>0</v>
      </c>
      <c r="CA19" s="116">
        <v>0</v>
      </c>
      <c r="CB19" s="116">
        <v>0</v>
      </c>
      <c r="CC19" s="116">
        <v>0</v>
      </c>
      <c r="CD19" s="116">
        <v>0</v>
      </c>
      <c r="CE19" s="117" t="s">
        <v>472</v>
      </c>
      <c r="CF19" s="116">
        <v>0</v>
      </c>
      <c r="CG19" s="116">
        <v>0</v>
      </c>
      <c r="CH19" s="116">
        <f>SUM(BG19,+BO19,+CG19)</f>
        <v>0</v>
      </c>
      <c r="CI19" s="116">
        <f>SUM(AE19,+BG19)</f>
        <v>676839</v>
      </c>
      <c r="CJ19" s="116">
        <f>SUM(AF19,+BH19)</f>
        <v>676839</v>
      </c>
      <c r="CK19" s="116">
        <f>SUM(AG19,+BI19)</f>
        <v>0</v>
      </c>
      <c r="CL19" s="116">
        <f>SUM(AH19,+BJ19)</f>
        <v>676839</v>
      </c>
      <c r="CM19" s="116">
        <f>SUM(AI19,+BK19)</f>
        <v>0</v>
      </c>
      <c r="CN19" s="116">
        <f>SUM(AJ19,+BL19)</f>
        <v>0</v>
      </c>
      <c r="CO19" s="116">
        <f>SUM(AK19,+BM19)</f>
        <v>0</v>
      </c>
      <c r="CP19" s="117" t="s">
        <v>472</v>
      </c>
      <c r="CQ19" s="116">
        <f>SUM(AM19,+BO19)</f>
        <v>971720</v>
      </c>
      <c r="CR19" s="116">
        <f>SUM(AN19,+BP19)</f>
        <v>94374</v>
      </c>
      <c r="CS19" s="116">
        <f>SUM(AO19,+BQ19)</f>
        <v>94374</v>
      </c>
      <c r="CT19" s="116">
        <f>SUM(AP19,+BR19)</f>
        <v>0</v>
      </c>
      <c r="CU19" s="116">
        <f>SUM(AQ19,+BS19)</f>
        <v>0</v>
      </c>
      <c r="CV19" s="116">
        <f>SUM(AR19,+BT19)</f>
        <v>0</v>
      </c>
      <c r="CW19" s="116">
        <f>SUM(AS19,+BU19)</f>
        <v>9266</v>
      </c>
      <c r="CX19" s="116">
        <f>SUM(AT19,+BV19)</f>
        <v>0</v>
      </c>
      <c r="CY19" s="116">
        <f>SUM(AU19,+BW19)</f>
        <v>9266</v>
      </c>
      <c r="CZ19" s="116">
        <f>SUM(AV19,+BX19)</f>
        <v>0</v>
      </c>
      <c r="DA19" s="116">
        <f>SUM(AW19,+BY19)</f>
        <v>0</v>
      </c>
      <c r="DB19" s="116">
        <f>SUM(AX19,+BZ19)</f>
        <v>868080</v>
      </c>
      <c r="DC19" s="116">
        <f>SUM(AY19,+CA19)</f>
        <v>25797</v>
      </c>
      <c r="DD19" s="116">
        <f>SUM(AZ19,+CB19)</f>
        <v>726469</v>
      </c>
      <c r="DE19" s="116">
        <f>SUM(BA19,+CC19)</f>
        <v>115814</v>
      </c>
      <c r="DF19" s="116">
        <f>SUM(BB19,+CD19)</f>
        <v>0</v>
      </c>
      <c r="DG19" s="117" t="s">
        <v>472</v>
      </c>
      <c r="DH19" s="116">
        <f>SUM(BD19,+CF19)</f>
        <v>0</v>
      </c>
      <c r="DI19" s="116">
        <f>SUM(BE19,+CG19)</f>
        <v>5446</v>
      </c>
      <c r="DJ19" s="116">
        <f>SUM(BF19,+CH19)</f>
        <v>1654005</v>
      </c>
    </row>
    <row r="20" spans="1:114" ht="13.5" customHeight="1" x14ac:dyDescent="0.2">
      <c r="A20" s="114" t="s">
        <v>25</v>
      </c>
      <c r="B20" s="115" t="s">
        <v>380</v>
      </c>
      <c r="C20" s="114" t="s">
        <v>381</v>
      </c>
      <c r="D20" s="116">
        <f>SUM(E20,+L20)</f>
        <v>179391</v>
      </c>
      <c r="E20" s="116">
        <f>SUM(F20:I20)+K20</f>
        <v>179391</v>
      </c>
      <c r="F20" s="116">
        <v>0</v>
      </c>
      <c r="G20" s="116">
        <v>0</v>
      </c>
      <c r="H20" s="116">
        <v>0</v>
      </c>
      <c r="I20" s="116">
        <v>179391</v>
      </c>
      <c r="J20" s="116">
        <v>879161</v>
      </c>
      <c r="K20" s="116">
        <v>0</v>
      </c>
      <c r="L20" s="116">
        <v>0</v>
      </c>
      <c r="M20" s="116">
        <f>SUM(N20,+U20)</f>
        <v>0</v>
      </c>
      <c r="N20" s="116">
        <f>SUM(O20:R20,T20)</f>
        <v>0</v>
      </c>
      <c r="O20" s="116">
        <v>0</v>
      </c>
      <c r="P20" s="116">
        <v>0</v>
      </c>
      <c r="Q20" s="116">
        <v>0</v>
      </c>
      <c r="R20" s="116">
        <v>0</v>
      </c>
      <c r="S20" s="116">
        <v>0</v>
      </c>
      <c r="T20" s="116">
        <v>0</v>
      </c>
      <c r="U20" s="116">
        <v>0</v>
      </c>
      <c r="V20" s="116">
        <f>+SUM(D20,M20)</f>
        <v>179391</v>
      </c>
      <c r="W20" s="116">
        <f>+SUM(E20,N20)</f>
        <v>179391</v>
      </c>
      <c r="X20" s="116">
        <f>+SUM(F20,O20)</f>
        <v>0</v>
      </c>
      <c r="Y20" s="116">
        <f>+SUM(G20,P20)</f>
        <v>0</v>
      </c>
      <c r="Z20" s="116">
        <f>+SUM(H20,Q20)</f>
        <v>0</v>
      </c>
      <c r="AA20" s="116">
        <f>+SUM(I20,R20)</f>
        <v>179391</v>
      </c>
      <c r="AB20" s="116">
        <f>+SUM(J20,S20)</f>
        <v>879161</v>
      </c>
      <c r="AC20" s="116">
        <f>+SUM(K20,T20)</f>
        <v>0</v>
      </c>
      <c r="AD20" s="116">
        <f>+SUM(L20,U20)</f>
        <v>0</v>
      </c>
      <c r="AE20" s="116">
        <f>SUM(AF20,+AK20)</f>
        <v>0</v>
      </c>
      <c r="AF20" s="116">
        <f>SUM(AG20:AJ20)</f>
        <v>0</v>
      </c>
      <c r="AG20" s="116">
        <v>0</v>
      </c>
      <c r="AH20" s="116">
        <v>0</v>
      </c>
      <c r="AI20" s="116">
        <v>0</v>
      </c>
      <c r="AJ20" s="116">
        <v>0</v>
      </c>
      <c r="AK20" s="116">
        <v>0</v>
      </c>
      <c r="AL20" s="117" t="s">
        <v>472</v>
      </c>
      <c r="AM20" s="116">
        <f>SUM(AN20,AS20,AW20,AX20,BD20)</f>
        <v>1037654</v>
      </c>
      <c r="AN20" s="116">
        <f>SUM(AO20:AR20)</f>
        <v>175667</v>
      </c>
      <c r="AO20" s="116">
        <v>63398</v>
      </c>
      <c r="AP20" s="116">
        <v>0</v>
      </c>
      <c r="AQ20" s="116">
        <v>112269</v>
      </c>
      <c r="AR20" s="116">
        <v>0</v>
      </c>
      <c r="AS20" s="116">
        <f>SUM(AT20:AV20)</f>
        <v>562169</v>
      </c>
      <c r="AT20" s="116">
        <v>0</v>
      </c>
      <c r="AU20" s="116">
        <v>561134</v>
      </c>
      <c r="AV20" s="116">
        <v>1035</v>
      </c>
      <c r="AW20" s="116">
        <v>0</v>
      </c>
      <c r="AX20" s="116">
        <f>SUM(AY20:BB20)</f>
        <v>299818</v>
      </c>
      <c r="AY20" s="116">
        <v>22285</v>
      </c>
      <c r="AZ20" s="116">
        <v>185913</v>
      </c>
      <c r="BA20" s="116">
        <v>66734</v>
      </c>
      <c r="BB20" s="116">
        <v>24886</v>
      </c>
      <c r="BC20" s="117" t="s">
        <v>472</v>
      </c>
      <c r="BD20" s="116">
        <v>0</v>
      </c>
      <c r="BE20" s="116">
        <v>20898</v>
      </c>
      <c r="BF20" s="116">
        <f>SUM(AE20,+AM20,+BE20)</f>
        <v>1058552</v>
      </c>
      <c r="BG20" s="116">
        <f>SUM(BH20,+BM20)</f>
        <v>0</v>
      </c>
      <c r="BH20" s="116">
        <f>SUM(BI20:BL20)</f>
        <v>0</v>
      </c>
      <c r="BI20" s="116">
        <v>0</v>
      </c>
      <c r="BJ20" s="116">
        <v>0</v>
      </c>
      <c r="BK20" s="116">
        <v>0</v>
      </c>
      <c r="BL20" s="116">
        <v>0</v>
      </c>
      <c r="BM20" s="116">
        <v>0</v>
      </c>
      <c r="BN20" s="117" t="s">
        <v>472</v>
      </c>
      <c r="BO20" s="116">
        <f>SUM(BP20,BU20,BY20,BZ20,CF20)</f>
        <v>0</v>
      </c>
      <c r="BP20" s="116">
        <f>SUM(BQ20:BT20)</f>
        <v>0</v>
      </c>
      <c r="BQ20" s="116">
        <v>0</v>
      </c>
      <c r="BR20" s="116">
        <v>0</v>
      </c>
      <c r="BS20" s="116">
        <v>0</v>
      </c>
      <c r="BT20" s="116">
        <v>0</v>
      </c>
      <c r="BU20" s="116">
        <f>SUM(BV20:BX20)</f>
        <v>0</v>
      </c>
      <c r="BV20" s="116">
        <v>0</v>
      </c>
      <c r="BW20" s="116">
        <v>0</v>
      </c>
      <c r="BX20" s="116">
        <v>0</v>
      </c>
      <c r="BY20" s="116">
        <v>0</v>
      </c>
      <c r="BZ20" s="116">
        <f>SUM(CA20:CD20)</f>
        <v>0</v>
      </c>
      <c r="CA20" s="116">
        <v>0</v>
      </c>
      <c r="CB20" s="116">
        <v>0</v>
      </c>
      <c r="CC20" s="116">
        <v>0</v>
      </c>
      <c r="CD20" s="116">
        <v>0</v>
      </c>
      <c r="CE20" s="117" t="s">
        <v>472</v>
      </c>
      <c r="CF20" s="116">
        <v>0</v>
      </c>
      <c r="CG20" s="116">
        <v>0</v>
      </c>
      <c r="CH20" s="116">
        <f>SUM(BG20,+BO20,+CG20)</f>
        <v>0</v>
      </c>
      <c r="CI20" s="116">
        <f>SUM(AE20,+BG20)</f>
        <v>0</v>
      </c>
      <c r="CJ20" s="116">
        <f>SUM(AF20,+BH20)</f>
        <v>0</v>
      </c>
      <c r="CK20" s="116">
        <f>SUM(AG20,+BI20)</f>
        <v>0</v>
      </c>
      <c r="CL20" s="116">
        <f>SUM(AH20,+BJ20)</f>
        <v>0</v>
      </c>
      <c r="CM20" s="116">
        <f>SUM(AI20,+BK20)</f>
        <v>0</v>
      </c>
      <c r="CN20" s="116">
        <f>SUM(AJ20,+BL20)</f>
        <v>0</v>
      </c>
      <c r="CO20" s="116">
        <f>SUM(AK20,+BM20)</f>
        <v>0</v>
      </c>
      <c r="CP20" s="117" t="s">
        <v>472</v>
      </c>
      <c r="CQ20" s="116">
        <f>SUM(AM20,+BO20)</f>
        <v>1037654</v>
      </c>
      <c r="CR20" s="116">
        <f>SUM(AN20,+BP20)</f>
        <v>175667</v>
      </c>
      <c r="CS20" s="116">
        <f>SUM(AO20,+BQ20)</f>
        <v>63398</v>
      </c>
      <c r="CT20" s="116">
        <f>SUM(AP20,+BR20)</f>
        <v>0</v>
      </c>
      <c r="CU20" s="116">
        <f>SUM(AQ20,+BS20)</f>
        <v>112269</v>
      </c>
      <c r="CV20" s="116">
        <f>SUM(AR20,+BT20)</f>
        <v>0</v>
      </c>
      <c r="CW20" s="116">
        <f>SUM(AS20,+BU20)</f>
        <v>562169</v>
      </c>
      <c r="CX20" s="116">
        <f>SUM(AT20,+BV20)</f>
        <v>0</v>
      </c>
      <c r="CY20" s="116">
        <f>SUM(AU20,+BW20)</f>
        <v>561134</v>
      </c>
      <c r="CZ20" s="116">
        <f>SUM(AV20,+BX20)</f>
        <v>1035</v>
      </c>
      <c r="DA20" s="116">
        <f>SUM(AW20,+BY20)</f>
        <v>0</v>
      </c>
      <c r="DB20" s="116">
        <f>SUM(AX20,+BZ20)</f>
        <v>299818</v>
      </c>
      <c r="DC20" s="116">
        <f>SUM(AY20,+CA20)</f>
        <v>22285</v>
      </c>
      <c r="DD20" s="116">
        <f>SUM(AZ20,+CB20)</f>
        <v>185913</v>
      </c>
      <c r="DE20" s="116">
        <f>SUM(BA20,+CC20)</f>
        <v>66734</v>
      </c>
      <c r="DF20" s="116">
        <f>SUM(BB20,+CD20)</f>
        <v>24886</v>
      </c>
      <c r="DG20" s="117" t="s">
        <v>472</v>
      </c>
      <c r="DH20" s="116">
        <f>SUM(BD20,+CF20)</f>
        <v>0</v>
      </c>
      <c r="DI20" s="116">
        <f>SUM(BE20,+CG20)</f>
        <v>20898</v>
      </c>
      <c r="DJ20" s="116">
        <f>SUM(BF20,+CH20)</f>
        <v>1058552</v>
      </c>
    </row>
    <row r="21" spans="1:114" ht="13.5" customHeight="1" x14ac:dyDescent="0.2">
      <c r="A21" s="114" t="s">
        <v>25</v>
      </c>
      <c r="B21" s="115" t="s">
        <v>464</v>
      </c>
      <c r="C21" s="114" t="s">
        <v>465</v>
      </c>
      <c r="D21" s="116">
        <f>SUM(E21,+L21)</f>
        <v>0</v>
      </c>
      <c r="E21" s="116">
        <f>SUM(F21:I21)+K21</f>
        <v>0</v>
      </c>
      <c r="F21" s="116">
        <v>0</v>
      </c>
      <c r="G21" s="116">
        <v>0</v>
      </c>
      <c r="H21" s="116">
        <v>0</v>
      </c>
      <c r="I21" s="116">
        <v>0</v>
      </c>
      <c r="J21" s="116">
        <v>222105</v>
      </c>
      <c r="K21" s="116">
        <v>0</v>
      </c>
      <c r="L21" s="116">
        <v>0</v>
      </c>
      <c r="M21" s="116">
        <f>SUM(N21,+U21)</f>
        <v>0</v>
      </c>
      <c r="N21" s="116">
        <f>SUM(O21:R21,T21)</f>
        <v>0</v>
      </c>
      <c r="O21" s="116">
        <v>0</v>
      </c>
      <c r="P21" s="116">
        <v>0</v>
      </c>
      <c r="Q21" s="116">
        <v>0</v>
      </c>
      <c r="R21" s="116">
        <v>0</v>
      </c>
      <c r="S21" s="116">
        <v>68159</v>
      </c>
      <c r="T21" s="116">
        <v>0</v>
      </c>
      <c r="U21" s="116">
        <v>0</v>
      </c>
      <c r="V21" s="116">
        <f>+SUM(D21,M21)</f>
        <v>0</v>
      </c>
      <c r="W21" s="116">
        <f>+SUM(E21,N21)</f>
        <v>0</v>
      </c>
      <c r="X21" s="116">
        <f>+SUM(F21,O21)</f>
        <v>0</v>
      </c>
      <c r="Y21" s="116">
        <f>+SUM(G21,P21)</f>
        <v>0</v>
      </c>
      <c r="Z21" s="116">
        <f>+SUM(H21,Q21)</f>
        <v>0</v>
      </c>
      <c r="AA21" s="116">
        <f>+SUM(I21,R21)</f>
        <v>0</v>
      </c>
      <c r="AB21" s="116">
        <f>+SUM(J21,S21)</f>
        <v>290264</v>
      </c>
      <c r="AC21" s="116">
        <f>+SUM(K21,T21)</f>
        <v>0</v>
      </c>
      <c r="AD21" s="116">
        <f>+SUM(L21,U21)</f>
        <v>0</v>
      </c>
      <c r="AE21" s="116">
        <f>SUM(AF21,+AK21)</f>
        <v>17600</v>
      </c>
      <c r="AF21" s="116">
        <f>SUM(AG21:AJ21)</f>
        <v>17600</v>
      </c>
      <c r="AG21" s="116">
        <v>0</v>
      </c>
      <c r="AH21" s="116">
        <v>17600</v>
      </c>
      <c r="AI21" s="116">
        <v>0</v>
      </c>
      <c r="AJ21" s="116">
        <v>0</v>
      </c>
      <c r="AK21" s="116">
        <v>0</v>
      </c>
      <c r="AL21" s="117" t="s">
        <v>472</v>
      </c>
      <c r="AM21" s="116">
        <f>SUM(AN21,AS21,AW21,AX21,BD21)</f>
        <v>198075</v>
      </c>
      <c r="AN21" s="116">
        <f>SUM(AO21:AR21)</f>
        <v>36637</v>
      </c>
      <c r="AO21" s="116">
        <v>15830</v>
      </c>
      <c r="AP21" s="116">
        <v>0</v>
      </c>
      <c r="AQ21" s="116">
        <v>20807</v>
      </c>
      <c r="AR21" s="116">
        <v>0</v>
      </c>
      <c r="AS21" s="116">
        <f>SUM(AT21:AV21)</f>
        <v>10140</v>
      </c>
      <c r="AT21" s="116">
        <v>0</v>
      </c>
      <c r="AU21" s="116">
        <v>10140</v>
      </c>
      <c r="AV21" s="116">
        <v>0</v>
      </c>
      <c r="AW21" s="116">
        <v>10238</v>
      </c>
      <c r="AX21" s="116">
        <f>SUM(AY21:BB21)</f>
        <v>141060</v>
      </c>
      <c r="AY21" s="116">
        <v>46200</v>
      </c>
      <c r="AZ21" s="116">
        <v>5539</v>
      </c>
      <c r="BA21" s="116">
        <v>89321</v>
      </c>
      <c r="BB21" s="116">
        <v>0</v>
      </c>
      <c r="BC21" s="117" t="s">
        <v>472</v>
      </c>
      <c r="BD21" s="116">
        <v>0</v>
      </c>
      <c r="BE21" s="116">
        <v>6430</v>
      </c>
      <c r="BF21" s="116">
        <f>SUM(AE21,+AM21,+BE21)</f>
        <v>222105</v>
      </c>
      <c r="BG21" s="116">
        <f>SUM(BH21,+BM21)</f>
        <v>10670</v>
      </c>
      <c r="BH21" s="116">
        <f>SUM(BI21:BL21)</f>
        <v>10670</v>
      </c>
      <c r="BI21" s="116">
        <v>0</v>
      </c>
      <c r="BJ21" s="116">
        <v>10670</v>
      </c>
      <c r="BK21" s="116">
        <v>0</v>
      </c>
      <c r="BL21" s="116">
        <v>0</v>
      </c>
      <c r="BM21" s="116">
        <v>0</v>
      </c>
      <c r="BN21" s="117" t="s">
        <v>472</v>
      </c>
      <c r="BO21" s="116">
        <f>SUM(BP21,BU21,BY21,BZ21,CF21)</f>
        <v>55591</v>
      </c>
      <c r="BP21" s="116">
        <f>SUM(BQ21:BT21)</f>
        <v>24935</v>
      </c>
      <c r="BQ21" s="116">
        <v>4858</v>
      </c>
      <c r="BR21" s="116">
        <v>0</v>
      </c>
      <c r="BS21" s="116">
        <v>20077</v>
      </c>
      <c r="BT21" s="116">
        <v>0</v>
      </c>
      <c r="BU21" s="116">
        <f>SUM(BV21:BX21)</f>
        <v>26253</v>
      </c>
      <c r="BV21" s="116">
        <v>0</v>
      </c>
      <c r="BW21" s="116">
        <v>26253</v>
      </c>
      <c r="BX21" s="116">
        <v>0</v>
      </c>
      <c r="BY21" s="116">
        <v>0</v>
      </c>
      <c r="BZ21" s="116">
        <f>SUM(CA21:CD21)</f>
        <v>4403</v>
      </c>
      <c r="CA21" s="116">
        <v>0</v>
      </c>
      <c r="CB21" s="116">
        <v>4252</v>
      </c>
      <c r="CC21" s="116">
        <v>151</v>
      </c>
      <c r="CD21" s="116">
        <v>0</v>
      </c>
      <c r="CE21" s="117" t="s">
        <v>472</v>
      </c>
      <c r="CF21" s="116">
        <v>0</v>
      </c>
      <c r="CG21" s="116">
        <v>1898</v>
      </c>
      <c r="CH21" s="116">
        <f>SUM(BG21,+BO21,+CG21)</f>
        <v>68159</v>
      </c>
      <c r="CI21" s="116">
        <f>SUM(AE21,+BG21)</f>
        <v>28270</v>
      </c>
      <c r="CJ21" s="116">
        <f>SUM(AF21,+BH21)</f>
        <v>28270</v>
      </c>
      <c r="CK21" s="116">
        <f>SUM(AG21,+BI21)</f>
        <v>0</v>
      </c>
      <c r="CL21" s="116">
        <f>SUM(AH21,+BJ21)</f>
        <v>28270</v>
      </c>
      <c r="CM21" s="116">
        <f>SUM(AI21,+BK21)</f>
        <v>0</v>
      </c>
      <c r="CN21" s="116">
        <f>SUM(AJ21,+BL21)</f>
        <v>0</v>
      </c>
      <c r="CO21" s="116">
        <f>SUM(AK21,+BM21)</f>
        <v>0</v>
      </c>
      <c r="CP21" s="117" t="s">
        <v>472</v>
      </c>
      <c r="CQ21" s="116">
        <f>SUM(AM21,+BO21)</f>
        <v>253666</v>
      </c>
      <c r="CR21" s="116">
        <f>SUM(AN21,+BP21)</f>
        <v>61572</v>
      </c>
      <c r="CS21" s="116">
        <f>SUM(AO21,+BQ21)</f>
        <v>20688</v>
      </c>
      <c r="CT21" s="116">
        <f>SUM(AP21,+BR21)</f>
        <v>0</v>
      </c>
      <c r="CU21" s="116">
        <f>SUM(AQ21,+BS21)</f>
        <v>40884</v>
      </c>
      <c r="CV21" s="116">
        <f>SUM(AR21,+BT21)</f>
        <v>0</v>
      </c>
      <c r="CW21" s="116">
        <f>SUM(AS21,+BU21)</f>
        <v>36393</v>
      </c>
      <c r="CX21" s="116">
        <f>SUM(AT21,+BV21)</f>
        <v>0</v>
      </c>
      <c r="CY21" s="116">
        <f>SUM(AU21,+BW21)</f>
        <v>36393</v>
      </c>
      <c r="CZ21" s="116">
        <f>SUM(AV21,+BX21)</f>
        <v>0</v>
      </c>
      <c r="DA21" s="116">
        <f>SUM(AW21,+BY21)</f>
        <v>10238</v>
      </c>
      <c r="DB21" s="116">
        <f>SUM(AX21,+BZ21)</f>
        <v>145463</v>
      </c>
      <c r="DC21" s="116">
        <f>SUM(AY21,+CA21)</f>
        <v>46200</v>
      </c>
      <c r="DD21" s="116">
        <f>SUM(AZ21,+CB21)</f>
        <v>9791</v>
      </c>
      <c r="DE21" s="116">
        <f>SUM(BA21,+CC21)</f>
        <v>89472</v>
      </c>
      <c r="DF21" s="116">
        <f>SUM(BB21,+CD21)</f>
        <v>0</v>
      </c>
      <c r="DG21" s="117" t="s">
        <v>472</v>
      </c>
      <c r="DH21" s="116">
        <f>SUM(BD21,+CF21)</f>
        <v>0</v>
      </c>
      <c r="DI21" s="116">
        <f>SUM(BE21,+CG21)</f>
        <v>8328</v>
      </c>
      <c r="DJ21" s="116">
        <f>SUM(BF21,+CH21)</f>
        <v>290264</v>
      </c>
    </row>
    <row r="22" spans="1:114" ht="13.5" customHeight="1" x14ac:dyDescent="0.2">
      <c r="A22" s="114" t="s">
        <v>25</v>
      </c>
      <c r="B22" s="115" t="s">
        <v>424</v>
      </c>
      <c r="C22" s="114" t="s">
        <v>425</v>
      </c>
      <c r="D22" s="116">
        <f>SUM(E22,+L22)</f>
        <v>789227</v>
      </c>
      <c r="E22" s="116">
        <f>SUM(F22:I22)+K22</f>
        <v>399525</v>
      </c>
      <c r="F22" s="116">
        <v>0</v>
      </c>
      <c r="G22" s="116">
        <v>0</v>
      </c>
      <c r="H22" s="116">
        <v>399500</v>
      </c>
      <c r="I22" s="116">
        <v>0</v>
      </c>
      <c r="J22" s="116">
        <v>370490</v>
      </c>
      <c r="K22" s="116">
        <v>25</v>
      </c>
      <c r="L22" s="116">
        <v>389702</v>
      </c>
      <c r="M22" s="116">
        <f>SUM(N22,+U22)</f>
        <v>383884</v>
      </c>
      <c r="N22" s="116">
        <f>SUM(O22:R22,T22)</f>
        <v>383884</v>
      </c>
      <c r="O22" s="116">
        <v>0</v>
      </c>
      <c r="P22" s="116">
        <v>0</v>
      </c>
      <c r="Q22" s="116">
        <v>260900</v>
      </c>
      <c r="R22" s="116">
        <v>122984</v>
      </c>
      <c r="S22" s="116">
        <v>181920</v>
      </c>
      <c r="T22" s="116">
        <v>0</v>
      </c>
      <c r="U22" s="116">
        <v>0</v>
      </c>
      <c r="V22" s="116">
        <f>+SUM(D22,M22)</f>
        <v>1173111</v>
      </c>
      <c r="W22" s="116">
        <f>+SUM(E22,N22)</f>
        <v>783409</v>
      </c>
      <c r="X22" s="116">
        <f>+SUM(F22,O22)</f>
        <v>0</v>
      </c>
      <c r="Y22" s="116">
        <f>+SUM(G22,P22)</f>
        <v>0</v>
      </c>
      <c r="Z22" s="116">
        <f>+SUM(H22,Q22)</f>
        <v>660400</v>
      </c>
      <c r="AA22" s="116">
        <f>+SUM(I22,R22)</f>
        <v>122984</v>
      </c>
      <c r="AB22" s="116">
        <f>+SUM(J22,S22)</f>
        <v>552410</v>
      </c>
      <c r="AC22" s="116">
        <f>+SUM(K22,T22)</f>
        <v>25</v>
      </c>
      <c r="AD22" s="116">
        <f>+SUM(L22,U22)</f>
        <v>389702</v>
      </c>
      <c r="AE22" s="116">
        <f>SUM(AF22,+AK22)</f>
        <v>0</v>
      </c>
      <c r="AF22" s="116">
        <f>SUM(AG22:AJ22)</f>
        <v>0</v>
      </c>
      <c r="AG22" s="116">
        <v>0</v>
      </c>
      <c r="AH22" s="116">
        <v>0</v>
      </c>
      <c r="AI22" s="116">
        <v>0</v>
      </c>
      <c r="AJ22" s="116">
        <v>0</v>
      </c>
      <c r="AK22" s="116">
        <v>0</v>
      </c>
      <c r="AL22" s="117" t="s">
        <v>472</v>
      </c>
      <c r="AM22" s="116">
        <f>SUM(AN22,AS22,AW22,AX22,BD22)</f>
        <v>122524</v>
      </c>
      <c r="AN22" s="116">
        <f>SUM(AO22:AR22)</f>
        <v>45001</v>
      </c>
      <c r="AO22" s="116">
        <v>36001</v>
      </c>
      <c r="AP22" s="116">
        <v>0</v>
      </c>
      <c r="AQ22" s="116">
        <v>0</v>
      </c>
      <c r="AR22" s="116">
        <v>9000</v>
      </c>
      <c r="AS22" s="116">
        <f>SUM(AT22:AV22)</f>
        <v>27015</v>
      </c>
      <c r="AT22" s="116">
        <v>0</v>
      </c>
      <c r="AU22" s="116">
        <v>0</v>
      </c>
      <c r="AV22" s="116">
        <v>27015</v>
      </c>
      <c r="AW22" s="116">
        <v>0</v>
      </c>
      <c r="AX22" s="116">
        <f>SUM(AY22:BB22)</f>
        <v>50508</v>
      </c>
      <c r="AY22" s="116">
        <v>0</v>
      </c>
      <c r="AZ22" s="116">
        <v>2000</v>
      </c>
      <c r="BA22" s="116">
        <v>44522</v>
      </c>
      <c r="BB22" s="116">
        <v>3986</v>
      </c>
      <c r="BC22" s="117" t="s">
        <v>472</v>
      </c>
      <c r="BD22" s="116">
        <v>0</v>
      </c>
      <c r="BE22" s="116">
        <v>1037193</v>
      </c>
      <c r="BF22" s="116">
        <f>SUM(AE22,+AM22,+BE22)</f>
        <v>1159717</v>
      </c>
      <c r="BG22" s="116">
        <f>SUM(BH22,+BM22)</f>
        <v>0</v>
      </c>
      <c r="BH22" s="116">
        <f>SUM(BI22:BL22)</f>
        <v>0</v>
      </c>
      <c r="BI22" s="116">
        <v>0</v>
      </c>
      <c r="BJ22" s="116">
        <v>0</v>
      </c>
      <c r="BK22" s="116">
        <v>0</v>
      </c>
      <c r="BL22" s="116">
        <v>0</v>
      </c>
      <c r="BM22" s="116">
        <v>0</v>
      </c>
      <c r="BN22" s="117" t="s">
        <v>472</v>
      </c>
      <c r="BO22" s="116">
        <f>SUM(BP22,BU22,BY22,BZ22,CF22)</f>
        <v>555083</v>
      </c>
      <c r="BP22" s="116">
        <f>SUM(BQ22:BT22)</f>
        <v>18000</v>
      </c>
      <c r="BQ22" s="116">
        <v>18000</v>
      </c>
      <c r="BR22" s="116">
        <v>0</v>
      </c>
      <c r="BS22" s="116">
        <v>0</v>
      </c>
      <c r="BT22" s="116">
        <v>0</v>
      </c>
      <c r="BU22" s="116">
        <f>SUM(BV22:BX22)</f>
        <v>447622</v>
      </c>
      <c r="BV22" s="116">
        <v>0</v>
      </c>
      <c r="BW22" s="116">
        <v>447622</v>
      </c>
      <c r="BX22" s="116">
        <v>0</v>
      </c>
      <c r="BY22" s="116">
        <v>0</v>
      </c>
      <c r="BZ22" s="116">
        <f>SUM(CA22:CD22)</f>
        <v>89461</v>
      </c>
      <c r="CA22" s="116">
        <v>0</v>
      </c>
      <c r="CB22" s="116">
        <v>79220</v>
      </c>
      <c r="CC22" s="116">
        <v>0</v>
      </c>
      <c r="CD22" s="116">
        <v>10241</v>
      </c>
      <c r="CE22" s="117" t="s">
        <v>472</v>
      </c>
      <c r="CF22" s="116">
        <v>0</v>
      </c>
      <c r="CG22" s="116">
        <v>10721</v>
      </c>
      <c r="CH22" s="116">
        <f>SUM(BG22,+BO22,+CG22)</f>
        <v>565804</v>
      </c>
      <c r="CI22" s="116">
        <f>SUM(AE22,+BG22)</f>
        <v>0</v>
      </c>
      <c r="CJ22" s="116">
        <f>SUM(AF22,+BH22)</f>
        <v>0</v>
      </c>
      <c r="CK22" s="116">
        <f>SUM(AG22,+BI22)</f>
        <v>0</v>
      </c>
      <c r="CL22" s="116">
        <f>SUM(AH22,+BJ22)</f>
        <v>0</v>
      </c>
      <c r="CM22" s="116">
        <f>SUM(AI22,+BK22)</f>
        <v>0</v>
      </c>
      <c r="CN22" s="116">
        <f>SUM(AJ22,+BL22)</f>
        <v>0</v>
      </c>
      <c r="CO22" s="116">
        <f>SUM(AK22,+BM22)</f>
        <v>0</v>
      </c>
      <c r="CP22" s="117" t="s">
        <v>472</v>
      </c>
      <c r="CQ22" s="116">
        <f>SUM(AM22,+BO22)</f>
        <v>677607</v>
      </c>
      <c r="CR22" s="116">
        <f>SUM(AN22,+BP22)</f>
        <v>63001</v>
      </c>
      <c r="CS22" s="116">
        <f>SUM(AO22,+BQ22)</f>
        <v>54001</v>
      </c>
      <c r="CT22" s="116">
        <f>SUM(AP22,+BR22)</f>
        <v>0</v>
      </c>
      <c r="CU22" s="116">
        <f>SUM(AQ22,+BS22)</f>
        <v>0</v>
      </c>
      <c r="CV22" s="116">
        <f>SUM(AR22,+BT22)</f>
        <v>9000</v>
      </c>
      <c r="CW22" s="116">
        <f>SUM(AS22,+BU22)</f>
        <v>474637</v>
      </c>
      <c r="CX22" s="116">
        <f>SUM(AT22,+BV22)</f>
        <v>0</v>
      </c>
      <c r="CY22" s="116">
        <f>SUM(AU22,+BW22)</f>
        <v>447622</v>
      </c>
      <c r="CZ22" s="116">
        <f>SUM(AV22,+BX22)</f>
        <v>27015</v>
      </c>
      <c r="DA22" s="116">
        <f>SUM(AW22,+BY22)</f>
        <v>0</v>
      </c>
      <c r="DB22" s="116">
        <f>SUM(AX22,+BZ22)</f>
        <v>139969</v>
      </c>
      <c r="DC22" s="116">
        <f>SUM(AY22,+CA22)</f>
        <v>0</v>
      </c>
      <c r="DD22" s="116">
        <f>SUM(AZ22,+CB22)</f>
        <v>81220</v>
      </c>
      <c r="DE22" s="116">
        <f>SUM(BA22,+CC22)</f>
        <v>44522</v>
      </c>
      <c r="DF22" s="116">
        <f>SUM(BB22,+CD22)</f>
        <v>14227</v>
      </c>
      <c r="DG22" s="117" t="s">
        <v>472</v>
      </c>
      <c r="DH22" s="116">
        <f>SUM(BD22,+CF22)</f>
        <v>0</v>
      </c>
      <c r="DI22" s="116">
        <f>SUM(BE22,+CG22)</f>
        <v>1047914</v>
      </c>
      <c r="DJ22" s="116">
        <f>SUM(BF22,+CH22)</f>
        <v>1725521</v>
      </c>
    </row>
    <row r="23" spans="1:114" ht="13.5" customHeight="1" x14ac:dyDescent="0.2">
      <c r="A23" s="114" t="s">
        <v>25</v>
      </c>
      <c r="B23" s="115" t="s">
        <v>412</v>
      </c>
      <c r="C23" s="114" t="s">
        <v>413</v>
      </c>
      <c r="D23" s="116">
        <f>SUM(E23,+L23)</f>
        <v>415152</v>
      </c>
      <c r="E23" s="116">
        <f>SUM(F23:I23)+K23</f>
        <v>324562</v>
      </c>
      <c r="F23" s="116">
        <v>0</v>
      </c>
      <c r="G23" s="116">
        <v>0</v>
      </c>
      <c r="H23" s="116">
        <v>0</v>
      </c>
      <c r="I23" s="116">
        <v>324403</v>
      </c>
      <c r="J23" s="116">
        <v>909739</v>
      </c>
      <c r="K23" s="116">
        <v>159</v>
      </c>
      <c r="L23" s="116">
        <v>90590</v>
      </c>
      <c r="M23" s="116">
        <f>SUM(N23,+U23)</f>
        <v>0</v>
      </c>
      <c r="N23" s="116">
        <f>SUM(O23:R23,T23)</f>
        <v>0</v>
      </c>
      <c r="O23" s="116">
        <v>0</v>
      </c>
      <c r="P23" s="116">
        <v>0</v>
      </c>
      <c r="Q23" s="116">
        <v>0</v>
      </c>
      <c r="R23" s="116">
        <v>0</v>
      </c>
      <c r="S23" s="116">
        <v>0</v>
      </c>
      <c r="T23" s="116">
        <v>0</v>
      </c>
      <c r="U23" s="116">
        <v>0</v>
      </c>
      <c r="V23" s="116">
        <f>+SUM(D23,M23)</f>
        <v>415152</v>
      </c>
      <c r="W23" s="116">
        <f>+SUM(E23,N23)</f>
        <v>324562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324403</v>
      </c>
      <c r="AB23" s="116">
        <f>+SUM(J23,S23)</f>
        <v>909739</v>
      </c>
      <c r="AC23" s="116">
        <f>+SUM(K23,T23)</f>
        <v>159</v>
      </c>
      <c r="AD23" s="116">
        <f>+SUM(L23,U23)</f>
        <v>90590</v>
      </c>
      <c r="AE23" s="116">
        <f>SUM(AF23,+AK23)</f>
        <v>0</v>
      </c>
      <c r="AF23" s="116">
        <f>SUM(AG23:AJ23)</f>
        <v>0</v>
      </c>
      <c r="AG23" s="116">
        <v>0</v>
      </c>
      <c r="AH23" s="116">
        <v>0</v>
      </c>
      <c r="AI23" s="116">
        <v>0</v>
      </c>
      <c r="AJ23" s="116">
        <v>0</v>
      </c>
      <c r="AK23" s="116">
        <v>0</v>
      </c>
      <c r="AL23" s="117" t="s">
        <v>472</v>
      </c>
      <c r="AM23" s="116">
        <f>SUM(AN23,AS23,AW23,AX23,BD23)</f>
        <v>1197448</v>
      </c>
      <c r="AN23" s="116">
        <f>SUM(AO23:AR23)</f>
        <v>199649</v>
      </c>
      <c r="AO23" s="116">
        <v>156663</v>
      </c>
      <c r="AP23" s="116">
        <v>0</v>
      </c>
      <c r="AQ23" s="116">
        <v>42986</v>
      </c>
      <c r="AR23" s="116">
        <v>0</v>
      </c>
      <c r="AS23" s="116">
        <f>SUM(AT23:AV23)</f>
        <v>603803</v>
      </c>
      <c r="AT23" s="116">
        <v>0</v>
      </c>
      <c r="AU23" s="116">
        <v>599085</v>
      </c>
      <c r="AV23" s="116">
        <v>4718</v>
      </c>
      <c r="AW23" s="116">
        <v>0</v>
      </c>
      <c r="AX23" s="116">
        <f>SUM(AY23:BB23)</f>
        <v>393996</v>
      </c>
      <c r="AY23" s="116">
        <v>0</v>
      </c>
      <c r="AZ23" s="116">
        <v>220762</v>
      </c>
      <c r="BA23" s="116">
        <v>153967</v>
      </c>
      <c r="BB23" s="116">
        <v>19267</v>
      </c>
      <c r="BC23" s="117" t="s">
        <v>472</v>
      </c>
      <c r="BD23" s="116">
        <v>0</v>
      </c>
      <c r="BE23" s="116">
        <v>127443</v>
      </c>
      <c r="BF23" s="116">
        <f>SUM(AE23,+AM23,+BE23)</f>
        <v>1324891</v>
      </c>
      <c r="BG23" s="116">
        <f>SUM(BH23,+BM23)</f>
        <v>0</v>
      </c>
      <c r="BH23" s="116">
        <f>SUM(BI23:BL23)</f>
        <v>0</v>
      </c>
      <c r="BI23" s="116">
        <v>0</v>
      </c>
      <c r="BJ23" s="116">
        <v>0</v>
      </c>
      <c r="BK23" s="116">
        <v>0</v>
      </c>
      <c r="BL23" s="116">
        <v>0</v>
      </c>
      <c r="BM23" s="116">
        <v>0</v>
      </c>
      <c r="BN23" s="117" t="s">
        <v>472</v>
      </c>
      <c r="BO23" s="116">
        <f>SUM(BP23,BU23,BY23,BZ23,CF23)</f>
        <v>0</v>
      </c>
      <c r="BP23" s="116">
        <f>SUM(BQ23:BT23)</f>
        <v>0</v>
      </c>
      <c r="BQ23" s="116">
        <v>0</v>
      </c>
      <c r="BR23" s="116">
        <v>0</v>
      </c>
      <c r="BS23" s="116">
        <v>0</v>
      </c>
      <c r="BT23" s="116">
        <v>0</v>
      </c>
      <c r="BU23" s="116">
        <f>SUM(BV23:BX23)</f>
        <v>0</v>
      </c>
      <c r="BV23" s="116">
        <v>0</v>
      </c>
      <c r="BW23" s="116">
        <v>0</v>
      </c>
      <c r="BX23" s="116">
        <v>0</v>
      </c>
      <c r="BY23" s="116">
        <v>0</v>
      </c>
      <c r="BZ23" s="116">
        <f>SUM(CA23:CD23)</f>
        <v>0</v>
      </c>
      <c r="CA23" s="116">
        <v>0</v>
      </c>
      <c r="CB23" s="116">
        <v>0</v>
      </c>
      <c r="CC23" s="116">
        <v>0</v>
      </c>
      <c r="CD23" s="116">
        <v>0</v>
      </c>
      <c r="CE23" s="117" t="s">
        <v>472</v>
      </c>
      <c r="CF23" s="116">
        <v>0</v>
      </c>
      <c r="CG23" s="116">
        <v>0</v>
      </c>
      <c r="CH23" s="116">
        <f>SUM(BG23,+BO23,+CG23)</f>
        <v>0</v>
      </c>
      <c r="CI23" s="116">
        <f>SUM(AE23,+BG23)</f>
        <v>0</v>
      </c>
      <c r="CJ23" s="116">
        <f>SUM(AF23,+BH23)</f>
        <v>0</v>
      </c>
      <c r="CK23" s="116">
        <f>SUM(AG23,+BI23)</f>
        <v>0</v>
      </c>
      <c r="CL23" s="116">
        <f>SUM(AH23,+BJ23)</f>
        <v>0</v>
      </c>
      <c r="CM23" s="116">
        <f>SUM(AI23,+BK23)</f>
        <v>0</v>
      </c>
      <c r="CN23" s="116">
        <f>SUM(AJ23,+BL23)</f>
        <v>0</v>
      </c>
      <c r="CO23" s="116">
        <f>SUM(AK23,+BM23)</f>
        <v>0</v>
      </c>
      <c r="CP23" s="117" t="s">
        <v>472</v>
      </c>
      <c r="CQ23" s="116">
        <f>SUM(AM23,+BO23)</f>
        <v>1197448</v>
      </c>
      <c r="CR23" s="116">
        <f>SUM(AN23,+BP23)</f>
        <v>199649</v>
      </c>
      <c r="CS23" s="116">
        <f>SUM(AO23,+BQ23)</f>
        <v>156663</v>
      </c>
      <c r="CT23" s="116">
        <f>SUM(AP23,+BR23)</f>
        <v>0</v>
      </c>
      <c r="CU23" s="116">
        <f>SUM(AQ23,+BS23)</f>
        <v>42986</v>
      </c>
      <c r="CV23" s="116">
        <f>SUM(AR23,+BT23)</f>
        <v>0</v>
      </c>
      <c r="CW23" s="116">
        <f>SUM(AS23,+BU23)</f>
        <v>603803</v>
      </c>
      <c r="CX23" s="116">
        <f>SUM(AT23,+BV23)</f>
        <v>0</v>
      </c>
      <c r="CY23" s="116">
        <f>SUM(AU23,+BW23)</f>
        <v>599085</v>
      </c>
      <c r="CZ23" s="116">
        <f>SUM(AV23,+BX23)</f>
        <v>4718</v>
      </c>
      <c r="DA23" s="116">
        <f>SUM(AW23,+BY23)</f>
        <v>0</v>
      </c>
      <c r="DB23" s="116">
        <f>SUM(AX23,+BZ23)</f>
        <v>393996</v>
      </c>
      <c r="DC23" s="116">
        <f>SUM(AY23,+CA23)</f>
        <v>0</v>
      </c>
      <c r="DD23" s="116">
        <f>SUM(AZ23,+CB23)</f>
        <v>220762</v>
      </c>
      <c r="DE23" s="116">
        <f>SUM(BA23,+CC23)</f>
        <v>153967</v>
      </c>
      <c r="DF23" s="116">
        <f>SUM(BB23,+CD23)</f>
        <v>19267</v>
      </c>
      <c r="DG23" s="117" t="s">
        <v>472</v>
      </c>
      <c r="DH23" s="116">
        <f>SUM(BD23,+CF23)</f>
        <v>0</v>
      </c>
      <c r="DI23" s="116">
        <f>SUM(BE23,+CG23)</f>
        <v>127443</v>
      </c>
      <c r="DJ23" s="116">
        <f>SUM(BF23,+CH23)</f>
        <v>1324891</v>
      </c>
    </row>
    <row r="24" spans="1:114" ht="13.5" customHeight="1" x14ac:dyDescent="0.2">
      <c r="A24" s="114" t="s">
        <v>25</v>
      </c>
      <c r="B24" s="115" t="s">
        <v>420</v>
      </c>
      <c r="C24" s="114" t="s">
        <v>421</v>
      </c>
      <c r="D24" s="116">
        <f>SUM(E24,+L24)</f>
        <v>0</v>
      </c>
      <c r="E24" s="116">
        <f>SUM(F24:I24)+K24</f>
        <v>0</v>
      </c>
      <c r="F24" s="116">
        <v>0</v>
      </c>
      <c r="G24" s="116">
        <v>0</v>
      </c>
      <c r="H24" s="116">
        <v>0</v>
      </c>
      <c r="I24" s="116">
        <v>0</v>
      </c>
      <c r="J24" s="116">
        <v>0</v>
      </c>
      <c r="K24" s="116">
        <v>0</v>
      </c>
      <c r="L24" s="116">
        <v>0</v>
      </c>
      <c r="M24" s="116">
        <f>SUM(N24,+U24)</f>
        <v>69992</v>
      </c>
      <c r="N24" s="116">
        <f>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6">
        <v>259936</v>
      </c>
      <c r="T24" s="116">
        <v>0</v>
      </c>
      <c r="U24" s="116">
        <v>69992</v>
      </c>
      <c r="V24" s="116">
        <f>+SUM(D24,M24)</f>
        <v>69992</v>
      </c>
      <c r="W24" s="116">
        <f>+SUM(E24,N24)</f>
        <v>0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0</v>
      </c>
      <c r="AB24" s="116">
        <f>+SUM(J24,S24)</f>
        <v>259936</v>
      </c>
      <c r="AC24" s="116">
        <f>+SUM(K24,T24)</f>
        <v>0</v>
      </c>
      <c r="AD24" s="116">
        <f>+SUM(L24,U24)</f>
        <v>69992</v>
      </c>
      <c r="AE24" s="116">
        <f>SUM(AF24,+AK24)</f>
        <v>0</v>
      </c>
      <c r="AF24" s="116">
        <f>SUM(AG24:AJ24)</f>
        <v>0</v>
      </c>
      <c r="AG24" s="116">
        <v>0</v>
      </c>
      <c r="AH24" s="116">
        <v>0</v>
      </c>
      <c r="AI24" s="116">
        <v>0</v>
      </c>
      <c r="AJ24" s="116">
        <v>0</v>
      </c>
      <c r="AK24" s="116">
        <v>0</v>
      </c>
      <c r="AL24" s="117" t="s">
        <v>472</v>
      </c>
      <c r="AM24" s="116">
        <f>SUM(AN24,AS24,AW24,AX24,BD24)</f>
        <v>0</v>
      </c>
      <c r="AN24" s="116">
        <f>SUM(AO24:AR24)</f>
        <v>0</v>
      </c>
      <c r="AO24" s="116">
        <v>0</v>
      </c>
      <c r="AP24" s="116">
        <v>0</v>
      </c>
      <c r="AQ24" s="116">
        <v>0</v>
      </c>
      <c r="AR24" s="116">
        <v>0</v>
      </c>
      <c r="AS24" s="116">
        <f>SUM(AT24:AV24)</f>
        <v>0</v>
      </c>
      <c r="AT24" s="116">
        <v>0</v>
      </c>
      <c r="AU24" s="116">
        <v>0</v>
      </c>
      <c r="AV24" s="116">
        <v>0</v>
      </c>
      <c r="AW24" s="116">
        <v>0</v>
      </c>
      <c r="AX24" s="116">
        <f>SUM(AY24:BB24)</f>
        <v>0</v>
      </c>
      <c r="AY24" s="116">
        <v>0</v>
      </c>
      <c r="AZ24" s="116">
        <v>0</v>
      </c>
      <c r="BA24" s="116">
        <v>0</v>
      </c>
      <c r="BB24" s="116">
        <v>0</v>
      </c>
      <c r="BC24" s="117" t="s">
        <v>472</v>
      </c>
      <c r="BD24" s="116">
        <v>0</v>
      </c>
      <c r="BE24" s="116">
        <v>0</v>
      </c>
      <c r="BF24" s="116">
        <f>SUM(AE24,+AM24,+BE24)</f>
        <v>0</v>
      </c>
      <c r="BG24" s="116">
        <f>SUM(BH24,+BM24)</f>
        <v>0</v>
      </c>
      <c r="BH24" s="116">
        <f>SUM(BI24:BL24)</f>
        <v>0</v>
      </c>
      <c r="BI24" s="116">
        <v>0</v>
      </c>
      <c r="BJ24" s="116">
        <v>0</v>
      </c>
      <c r="BK24" s="116">
        <v>0</v>
      </c>
      <c r="BL24" s="116">
        <v>0</v>
      </c>
      <c r="BM24" s="116">
        <v>0</v>
      </c>
      <c r="BN24" s="117" t="s">
        <v>472</v>
      </c>
      <c r="BO24" s="116">
        <f>SUM(BP24,BU24,BY24,BZ24,CF24)</f>
        <v>313122</v>
      </c>
      <c r="BP24" s="116">
        <f>SUM(BQ24:BT24)</f>
        <v>16726</v>
      </c>
      <c r="BQ24" s="116">
        <v>16726</v>
      </c>
      <c r="BR24" s="116">
        <v>0</v>
      </c>
      <c r="BS24" s="116">
        <v>0</v>
      </c>
      <c r="BT24" s="116">
        <v>0</v>
      </c>
      <c r="BU24" s="116">
        <f>SUM(BV24:BX24)</f>
        <v>187172</v>
      </c>
      <c r="BV24" s="116">
        <v>0</v>
      </c>
      <c r="BW24" s="116">
        <v>187172</v>
      </c>
      <c r="BX24" s="116">
        <v>0</v>
      </c>
      <c r="BY24" s="116">
        <v>0</v>
      </c>
      <c r="BZ24" s="116">
        <f>SUM(CA24:CD24)</f>
        <v>109224</v>
      </c>
      <c r="CA24" s="116">
        <v>3207</v>
      </c>
      <c r="CB24" s="116">
        <v>84494</v>
      </c>
      <c r="CC24" s="116">
        <v>314</v>
      </c>
      <c r="CD24" s="116">
        <v>21209</v>
      </c>
      <c r="CE24" s="117" t="s">
        <v>472</v>
      </c>
      <c r="CF24" s="116">
        <v>0</v>
      </c>
      <c r="CG24" s="116">
        <v>16806</v>
      </c>
      <c r="CH24" s="116">
        <f>SUM(BG24,+BO24,+CG24)</f>
        <v>329928</v>
      </c>
      <c r="CI24" s="116">
        <f>SUM(AE24,+BG24)</f>
        <v>0</v>
      </c>
      <c r="CJ24" s="116">
        <f>SUM(AF24,+BH24)</f>
        <v>0</v>
      </c>
      <c r="CK24" s="116">
        <f>SUM(AG24,+BI24)</f>
        <v>0</v>
      </c>
      <c r="CL24" s="116">
        <f>SUM(AH24,+BJ24)</f>
        <v>0</v>
      </c>
      <c r="CM24" s="116">
        <f>SUM(AI24,+BK24)</f>
        <v>0</v>
      </c>
      <c r="CN24" s="116">
        <f>SUM(AJ24,+BL24)</f>
        <v>0</v>
      </c>
      <c r="CO24" s="116">
        <f>SUM(AK24,+BM24)</f>
        <v>0</v>
      </c>
      <c r="CP24" s="117" t="s">
        <v>472</v>
      </c>
      <c r="CQ24" s="116">
        <f>SUM(AM24,+BO24)</f>
        <v>313122</v>
      </c>
      <c r="CR24" s="116">
        <f>SUM(AN24,+BP24)</f>
        <v>16726</v>
      </c>
      <c r="CS24" s="116">
        <f>SUM(AO24,+BQ24)</f>
        <v>16726</v>
      </c>
      <c r="CT24" s="116">
        <f>SUM(AP24,+BR24)</f>
        <v>0</v>
      </c>
      <c r="CU24" s="116">
        <f>SUM(AQ24,+BS24)</f>
        <v>0</v>
      </c>
      <c r="CV24" s="116">
        <f>SUM(AR24,+BT24)</f>
        <v>0</v>
      </c>
      <c r="CW24" s="116">
        <f>SUM(AS24,+BU24)</f>
        <v>187172</v>
      </c>
      <c r="CX24" s="116">
        <f>SUM(AT24,+BV24)</f>
        <v>0</v>
      </c>
      <c r="CY24" s="116">
        <f>SUM(AU24,+BW24)</f>
        <v>187172</v>
      </c>
      <c r="CZ24" s="116">
        <f>SUM(AV24,+BX24)</f>
        <v>0</v>
      </c>
      <c r="DA24" s="116">
        <f>SUM(AW24,+BY24)</f>
        <v>0</v>
      </c>
      <c r="DB24" s="116">
        <f>SUM(AX24,+BZ24)</f>
        <v>109224</v>
      </c>
      <c r="DC24" s="116">
        <f>SUM(AY24,+CA24)</f>
        <v>3207</v>
      </c>
      <c r="DD24" s="116">
        <f>SUM(AZ24,+CB24)</f>
        <v>84494</v>
      </c>
      <c r="DE24" s="116">
        <f>SUM(BA24,+CC24)</f>
        <v>314</v>
      </c>
      <c r="DF24" s="116">
        <f>SUM(BB24,+CD24)</f>
        <v>21209</v>
      </c>
      <c r="DG24" s="117" t="s">
        <v>472</v>
      </c>
      <c r="DH24" s="116">
        <f>SUM(BD24,+CF24)</f>
        <v>0</v>
      </c>
      <c r="DI24" s="116">
        <f>SUM(BE24,+CG24)</f>
        <v>16806</v>
      </c>
      <c r="DJ24" s="116">
        <f>SUM(BF24,+CH24)</f>
        <v>329928</v>
      </c>
    </row>
    <row r="25" spans="1:114" ht="13.5" customHeight="1" x14ac:dyDescent="0.2">
      <c r="A25" s="114" t="s">
        <v>25</v>
      </c>
      <c r="B25" s="115" t="s">
        <v>340</v>
      </c>
      <c r="C25" s="114" t="s">
        <v>341</v>
      </c>
      <c r="D25" s="116">
        <f>SUM(E25,+L25)</f>
        <v>553672</v>
      </c>
      <c r="E25" s="116">
        <f>SUM(F25:I25)+K25</f>
        <v>511748</v>
      </c>
      <c r="F25" s="116">
        <v>1724</v>
      </c>
      <c r="G25" s="116">
        <v>0</v>
      </c>
      <c r="H25" s="116">
        <v>0</v>
      </c>
      <c r="I25" s="116">
        <v>217619</v>
      </c>
      <c r="J25" s="116">
        <v>418019</v>
      </c>
      <c r="K25" s="116">
        <v>292405</v>
      </c>
      <c r="L25" s="116">
        <v>41924</v>
      </c>
      <c r="M25" s="116">
        <f>SUM(N25,+U25)</f>
        <v>0</v>
      </c>
      <c r="N25" s="116">
        <f>SUM(O25:R25,T25)</f>
        <v>0</v>
      </c>
      <c r="O25" s="116">
        <v>0</v>
      </c>
      <c r="P25" s="116">
        <v>0</v>
      </c>
      <c r="Q25" s="116">
        <v>0</v>
      </c>
      <c r="R25" s="116">
        <v>0</v>
      </c>
      <c r="S25" s="116">
        <v>0</v>
      </c>
      <c r="T25" s="116">
        <v>0</v>
      </c>
      <c r="U25" s="116">
        <v>0</v>
      </c>
      <c r="V25" s="116">
        <f>+SUM(D25,M25)</f>
        <v>553672</v>
      </c>
      <c r="W25" s="116">
        <f>+SUM(E25,N25)</f>
        <v>511748</v>
      </c>
      <c r="X25" s="116">
        <f>+SUM(F25,O25)</f>
        <v>1724</v>
      </c>
      <c r="Y25" s="116">
        <f>+SUM(G25,P25)</f>
        <v>0</v>
      </c>
      <c r="Z25" s="116">
        <f>+SUM(H25,Q25)</f>
        <v>0</v>
      </c>
      <c r="AA25" s="116">
        <f>+SUM(I25,R25)</f>
        <v>217619</v>
      </c>
      <c r="AB25" s="116">
        <f>+SUM(J25,S25)</f>
        <v>418019</v>
      </c>
      <c r="AC25" s="116">
        <f>+SUM(K25,T25)</f>
        <v>292405</v>
      </c>
      <c r="AD25" s="116">
        <f>+SUM(L25,U25)</f>
        <v>41924</v>
      </c>
      <c r="AE25" s="116">
        <f>SUM(AF25,+AK25)</f>
        <v>2816</v>
      </c>
      <c r="AF25" s="116">
        <f>SUM(AG25:AJ25)</f>
        <v>0</v>
      </c>
      <c r="AG25" s="116">
        <v>0</v>
      </c>
      <c r="AH25" s="116">
        <v>0</v>
      </c>
      <c r="AI25" s="116">
        <v>0</v>
      </c>
      <c r="AJ25" s="116">
        <v>0</v>
      </c>
      <c r="AK25" s="116">
        <v>2816</v>
      </c>
      <c r="AL25" s="117" t="s">
        <v>472</v>
      </c>
      <c r="AM25" s="116">
        <f>SUM(AN25,AS25,AW25,AX25,BD25)</f>
        <v>653668</v>
      </c>
      <c r="AN25" s="116">
        <f>SUM(AO25:AR25)</f>
        <v>51</v>
      </c>
      <c r="AO25" s="116">
        <v>51</v>
      </c>
      <c r="AP25" s="116">
        <v>0</v>
      </c>
      <c r="AQ25" s="116">
        <v>0</v>
      </c>
      <c r="AR25" s="116">
        <v>0</v>
      </c>
      <c r="AS25" s="116">
        <f>SUM(AT25:AV25)</f>
        <v>0</v>
      </c>
      <c r="AT25" s="116">
        <v>0</v>
      </c>
      <c r="AU25" s="116">
        <v>0</v>
      </c>
      <c r="AV25" s="116">
        <v>0</v>
      </c>
      <c r="AW25" s="116">
        <v>0</v>
      </c>
      <c r="AX25" s="116">
        <f>SUM(AY25:BB25)</f>
        <v>653617</v>
      </c>
      <c r="AY25" s="116">
        <v>21340</v>
      </c>
      <c r="AZ25" s="116">
        <v>551453</v>
      </c>
      <c r="BA25" s="116">
        <v>74246</v>
      </c>
      <c r="BB25" s="116">
        <v>6578</v>
      </c>
      <c r="BC25" s="117" t="s">
        <v>472</v>
      </c>
      <c r="BD25" s="116">
        <v>0</v>
      </c>
      <c r="BE25" s="116">
        <v>315207</v>
      </c>
      <c r="BF25" s="116">
        <f>SUM(AE25,+AM25,+BE25)</f>
        <v>971691</v>
      </c>
      <c r="BG25" s="116">
        <f>SUM(BH25,+BM25)</f>
        <v>0</v>
      </c>
      <c r="BH25" s="116">
        <f>SUM(BI25:BL25)</f>
        <v>0</v>
      </c>
      <c r="BI25" s="116">
        <v>0</v>
      </c>
      <c r="BJ25" s="116">
        <v>0</v>
      </c>
      <c r="BK25" s="116">
        <v>0</v>
      </c>
      <c r="BL25" s="116">
        <v>0</v>
      </c>
      <c r="BM25" s="116">
        <v>0</v>
      </c>
      <c r="BN25" s="117" t="s">
        <v>472</v>
      </c>
      <c r="BO25" s="116">
        <f>SUM(BP25,BU25,BY25,BZ25,CF25)</f>
        <v>0</v>
      </c>
      <c r="BP25" s="116">
        <f>SUM(BQ25:BT25)</f>
        <v>0</v>
      </c>
      <c r="BQ25" s="116">
        <v>0</v>
      </c>
      <c r="BR25" s="116">
        <v>0</v>
      </c>
      <c r="BS25" s="116">
        <v>0</v>
      </c>
      <c r="BT25" s="116">
        <v>0</v>
      </c>
      <c r="BU25" s="116">
        <f>SUM(BV25:BX25)</f>
        <v>0</v>
      </c>
      <c r="BV25" s="116">
        <v>0</v>
      </c>
      <c r="BW25" s="116">
        <v>0</v>
      </c>
      <c r="BX25" s="116">
        <v>0</v>
      </c>
      <c r="BY25" s="116">
        <v>0</v>
      </c>
      <c r="BZ25" s="116">
        <f>SUM(CA25:CD25)</f>
        <v>0</v>
      </c>
      <c r="CA25" s="116">
        <v>0</v>
      </c>
      <c r="CB25" s="116">
        <v>0</v>
      </c>
      <c r="CC25" s="116">
        <v>0</v>
      </c>
      <c r="CD25" s="116">
        <v>0</v>
      </c>
      <c r="CE25" s="117" t="s">
        <v>472</v>
      </c>
      <c r="CF25" s="116">
        <v>0</v>
      </c>
      <c r="CG25" s="116">
        <v>0</v>
      </c>
      <c r="CH25" s="116">
        <f>SUM(BG25,+BO25,+CG25)</f>
        <v>0</v>
      </c>
      <c r="CI25" s="116">
        <f>SUM(AE25,+BG25)</f>
        <v>2816</v>
      </c>
      <c r="CJ25" s="116">
        <f>SUM(AF25,+BH25)</f>
        <v>0</v>
      </c>
      <c r="CK25" s="116">
        <f>SUM(AG25,+BI25)</f>
        <v>0</v>
      </c>
      <c r="CL25" s="116">
        <f>SUM(AH25,+BJ25)</f>
        <v>0</v>
      </c>
      <c r="CM25" s="116">
        <f>SUM(AI25,+BK25)</f>
        <v>0</v>
      </c>
      <c r="CN25" s="116">
        <f>SUM(AJ25,+BL25)</f>
        <v>0</v>
      </c>
      <c r="CO25" s="116">
        <f>SUM(AK25,+BM25)</f>
        <v>2816</v>
      </c>
      <c r="CP25" s="117" t="s">
        <v>472</v>
      </c>
      <c r="CQ25" s="116">
        <f>SUM(AM25,+BO25)</f>
        <v>653668</v>
      </c>
      <c r="CR25" s="116">
        <f>SUM(AN25,+BP25)</f>
        <v>51</v>
      </c>
      <c r="CS25" s="116">
        <f>SUM(AO25,+BQ25)</f>
        <v>51</v>
      </c>
      <c r="CT25" s="116">
        <f>SUM(AP25,+BR25)</f>
        <v>0</v>
      </c>
      <c r="CU25" s="116">
        <f>SUM(AQ25,+BS25)</f>
        <v>0</v>
      </c>
      <c r="CV25" s="116">
        <f>SUM(AR25,+BT25)</f>
        <v>0</v>
      </c>
      <c r="CW25" s="116">
        <f>SUM(AS25,+BU25)</f>
        <v>0</v>
      </c>
      <c r="CX25" s="116">
        <f>SUM(AT25,+BV25)</f>
        <v>0</v>
      </c>
      <c r="CY25" s="116">
        <f>SUM(AU25,+BW25)</f>
        <v>0</v>
      </c>
      <c r="CZ25" s="116">
        <f>SUM(AV25,+BX25)</f>
        <v>0</v>
      </c>
      <c r="DA25" s="116">
        <f>SUM(AW25,+BY25)</f>
        <v>0</v>
      </c>
      <c r="DB25" s="116">
        <f>SUM(AX25,+BZ25)</f>
        <v>653617</v>
      </c>
      <c r="DC25" s="116">
        <f>SUM(AY25,+CA25)</f>
        <v>21340</v>
      </c>
      <c r="DD25" s="116">
        <f>SUM(AZ25,+CB25)</f>
        <v>551453</v>
      </c>
      <c r="DE25" s="116">
        <f>SUM(BA25,+CC25)</f>
        <v>74246</v>
      </c>
      <c r="DF25" s="116">
        <f>SUM(BB25,+CD25)</f>
        <v>6578</v>
      </c>
      <c r="DG25" s="117" t="s">
        <v>472</v>
      </c>
      <c r="DH25" s="116">
        <f>SUM(BD25,+CF25)</f>
        <v>0</v>
      </c>
      <c r="DI25" s="116">
        <f>SUM(BE25,+CG25)</f>
        <v>315207</v>
      </c>
      <c r="DJ25" s="116">
        <f>SUM(BF25,+CH25)</f>
        <v>971691</v>
      </c>
    </row>
    <row r="26" spans="1:114" ht="13.5" customHeight="1" x14ac:dyDescent="0.2">
      <c r="A26" s="114" t="s">
        <v>25</v>
      </c>
      <c r="B26" s="115" t="s">
        <v>372</v>
      </c>
      <c r="C26" s="114" t="s">
        <v>373</v>
      </c>
      <c r="D26" s="116">
        <f>SUM(E26,+L26)</f>
        <v>11402</v>
      </c>
      <c r="E26" s="116">
        <f>SUM(F26:I26)+K26</f>
        <v>2600</v>
      </c>
      <c r="F26" s="116">
        <v>2600</v>
      </c>
      <c r="G26" s="116">
        <v>0</v>
      </c>
      <c r="H26" s="116">
        <v>0</v>
      </c>
      <c r="I26" s="116">
        <v>0</v>
      </c>
      <c r="J26" s="116">
        <v>79254</v>
      </c>
      <c r="K26" s="116">
        <v>0</v>
      </c>
      <c r="L26" s="116">
        <v>8802</v>
      </c>
      <c r="M26" s="116">
        <f>SUM(N26,+U26)</f>
        <v>0</v>
      </c>
      <c r="N26" s="116">
        <f>SUM(O26:R26,T26)</f>
        <v>0</v>
      </c>
      <c r="O26" s="116">
        <v>0</v>
      </c>
      <c r="P26" s="116">
        <v>0</v>
      </c>
      <c r="Q26" s="116">
        <v>0</v>
      </c>
      <c r="R26" s="116">
        <v>0</v>
      </c>
      <c r="S26" s="116">
        <v>0</v>
      </c>
      <c r="T26" s="116">
        <v>0</v>
      </c>
      <c r="U26" s="116">
        <v>0</v>
      </c>
      <c r="V26" s="116">
        <f>+SUM(D26,M26)</f>
        <v>11402</v>
      </c>
      <c r="W26" s="116">
        <f>+SUM(E26,N26)</f>
        <v>2600</v>
      </c>
      <c r="X26" s="116">
        <f>+SUM(F26,O26)</f>
        <v>2600</v>
      </c>
      <c r="Y26" s="116">
        <f>+SUM(G26,P26)</f>
        <v>0</v>
      </c>
      <c r="Z26" s="116">
        <f>+SUM(H26,Q26)</f>
        <v>0</v>
      </c>
      <c r="AA26" s="116">
        <f>+SUM(I26,R26)</f>
        <v>0</v>
      </c>
      <c r="AB26" s="116">
        <f>+SUM(J26,S26)</f>
        <v>79254</v>
      </c>
      <c r="AC26" s="116">
        <f>+SUM(K26,T26)</f>
        <v>0</v>
      </c>
      <c r="AD26" s="116">
        <f>+SUM(L26,U26)</f>
        <v>8802</v>
      </c>
      <c r="AE26" s="116">
        <f>SUM(AF26,+AK26)</f>
        <v>18357</v>
      </c>
      <c r="AF26" s="116">
        <f>SUM(AG26:AJ26)</f>
        <v>7496</v>
      </c>
      <c r="AG26" s="116">
        <v>0</v>
      </c>
      <c r="AH26" s="116">
        <v>7496</v>
      </c>
      <c r="AI26" s="116">
        <v>0</v>
      </c>
      <c r="AJ26" s="116">
        <v>0</v>
      </c>
      <c r="AK26" s="116">
        <v>10861</v>
      </c>
      <c r="AL26" s="117" t="s">
        <v>472</v>
      </c>
      <c r="AM26" s="116">
        <f>SUM(AN26,AS26,AW26,AX26,BD26)</f>
        <v>62167</v>
      </c>
      <c r="AN26" s="116">
        <f>SUM(AO26:AR26)</f>
        <v>62167</v>
      </c>
      <c r="AO26" s="116">
        <v>62167</v>
      </c>
      <c r="AP26" s="116">
        <v>0</v>
      </c>
      <c r="AQ26" s="116">
        <v>0</v>
      </c>
      <c r="AR26" s="116">
        <v>0</v>
      </c>
      <c r="AS26" s="116">
        <f>SUM(AT26:AV26)</f>
        <v>0</v>
      </c>
      <c r="AT26" s="116">
        <v>0</v>
      </c>
      <c r="AU26" s="116">
        <v>0</v>
      </c>
      <c r="AV26" s="116">
        <v>0</v>
      </c>
      <c r="AW26" s="116">
        <v>0</v>
      </c>
      <c r="AX26" s="116">
        <f>SUM(AY26:BB26)</f>
        <v>0</v>
      </c>
      <c r="AY26" s="116">
        <v>0</v>
      </c>
      <c r="AZ26" s="116">
        <v>0</v>
      </c>
      <c r="BA26" s="116">
        <v>0</v>
      </c>
      <c r="BB26" s="116">
        <v>0</v>
      </c>
      <c r="BC26" s="117" t="s">
        <v>472</v>
      </c>
      <c r="BD26" s="116">
        <v>0</v>
      </c>
      <c r="BE26" s="116">
        <v>10132</v>
      </c>
      <c r="BF26" s="116">
        <f>SUM(AE26,+AM26,+BE26)</f>
        <v>90656</v>
      </c>
      <c r="BG26" s="116">
        <f>SUM(BH26,+BM26)</f>
        <v>0</v>
      </c>
      <c r="BH26" s="116">
        <f>SUM(BI26:BL26)</f>
        <v>0</v>
      </c>
      <c r="BI26" s="116">
        <v>0</v>
      </c>
      <c r="BJ26" s="116">
        <v>0</v>
      </c>
      <c r="BK26" s="116">
        <v>0</v>
      </c>
      <c r="BL26" s="116">
        <v>0</v>
      </c>
      <c r="BM26" s="116">
        <v>0</v>
      </c>
      <c r="BN26" s="117" t="s">
        <v>472</v>
      </c>
      <c r="BO26" s="116">
        <f>SUM(BP26,BU26,BY26,BZ26,CF26)</f>
        <v>0</v>
      </c>
      <c r="BP26" s="116">
        <f>SUM(BQ26:BT26)</f>
        <v>0</v>
      </c>
      <c r="BQ26" s="116">
        <v>0</v>
      </c>
      <c r="BR26" s="116">
        <v>0</v>
      </c>
      <c r="BS26" s="116">
        <v>0</v>
      </c>
      <c r="BT26" s="116">
        <v>0</v>
      </c>
      <c r="BU26" s="116">
        <f>SUM(BV26:BX26)</f>
        <v>0</v>
      </c>
      <c r="BV26" s="116">
        <v>0</v>
      </c>
      <c r="BW26" s="116">
        <v>0</v>
      </c>
      <c r="BX26" s="116">
        <v>0</v>
      </c>
      <c r="BY26" s="116">
        <v>0</v>
      </c>
      <c r="BZ26" s="116">
        <f>SUM(CA26:CD26)</f>
        <v>0</v>
      </c>
      <c r="CA26" s="116">
        <v>0</v>
      </c>
      <c r="CB26" s="116">
        <v>0</v>
      </c>
      <c r="CC26" s="116">
        <v>0</v>
      </c>
      <c r="CD26" s="116">
        <v>0</v>
      </c>
      <c r="CE26" s="117" t="s">
        <v>472</v>
      </c>
      <c r="CF26" s="116">
        <v>0</v>
      </c>
      <c r="CG26" s="116">
        <v>0</v>
      </c>
      <c r="CH26" s="116">
        <f>SUM(BG26,+BO26,+CG26)</f>
        <v>0</v>
      </c>
      <c r="CI26" s="116">
        <f>SUM(AE26,+BG26)</f>
        <v>18357</v>
      </c>
      <c r="CJ26" s="116">
        <f>SUM(AF26,+BH26)</f>
        <v>7496</v>
      </c>
      <c r="CK26" s="116">
        <f>SUM(AG26,+BI26)</f>
        <v>0</v>
      </c>
      <c r="CL26" s="116">
        <f>SUM(AH26,+BJ26)</f>
        <v>7496</v>
      </c>
      <c r="CM26" s="116">
        <f>SUM(AI26,+BK26)</f>
        <v>0</v>
      </c>
      <c r="CN26" s="116">
        <f>SUM(AJ26,+BL26)</f>
        <v>0</v>
      </c>
      <c r="CO26" s="116">
        <f>SUM(AK26,+BM26)</f>
        <v>10861</v>
      </c>
      <c r="CP26" s="117" t="s">
        <v>472</v>
      </c>
      <c r="CQ26" s="116">
        <f>SUM(AM26,+BO26)</f>
        <v>62167</v>
      </c>
      <c r="CR26" s="116">
        <f>SUM(AN26,+BP26)</f>
        <v>62167</v>
      </c>
      <c r="CS26" s="116">
        <f>SUM(AO26,+BQ26)</f>
        <v>62167</v>
      </c>
      <c r="CT26" s="116">
        <f>SUM(AP26,+BR26)</f>
        <v>0</v>
      </c>
      <c r="CU26" s="116">
        <f>SUM(AQ26,+BS26)</f>
        <v>0</v>
      </c>
      <c r="CV26" s="116">
        <f>SUM(AR26,+BT26)</f>
        <v>0</v>
      </c>
      <c r="CW26" s="116">
        <f>SUM(AS26,+BU26)</f>
        <v>0</v>
      </c>
      <c r="CX26" s="116">
        <f>SUM(AT26,+BV26)</f>
        <v>0</v>
      </c>
      <c r="CY26" s="116">
        <f>SUM(AU26,+BW26)</f>
        <v>0</v>
      </c>
      <c r="CZ26" s="116">
        <f>SUM(AV26,+BX26)</f>
        <v>0</v>
      </c>
      <c r="DA26" s="116">
        <f>SUM(AW26,+BY26)</f>
        <v>0</v>
      </c>
      <c r="DB26" s="116">
        <f>SUM(AX26,+BZ26)</f>
        <v>0</v>
      </c>
      <c r="DC26" s="116">
        <f>SUM(AY26,+CA26)</f>
        <v>0</v>
      </c>
      <c r="DD26" s="116">
        <f>SUM(AZ26,+CB26)</f>
        <v>0</v>
      </c>
      <c r="DE26" s="116">
        <f>SUM(BA26,+CC26)</f>
        <v>0</v>
      </c>
      <c r="DF26" s="116">
        <f>SUM(BB26,+CD26)</f>
        <v>0</v>
      </c>
      <c r="DG26" s="117" t="s">
        <v>472</v>
      </c>
      <c r="DH26" s="116">
        <f>SUM(BD26,+CF26)</f>
        <v>0</v>
      </c>
      <c r="DI26" s="116">
        <f>SUM(BE26,+CG26)</f>
        <v>10132</v>
      </c>
      <c r="DJ26" s="116">
        <f>SUM(BF26,+CH26)</f>
        <v>90656</v>
      </c>
    </row>
    <row r="27" spans="1:114" ht="13.5" customHeight="1" x14ac:dyDescent="0.2">
      <c r="A27" s="114"/>
      <c r="B27" s="115"/>
      <c r="C27" s="114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7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7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7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7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7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7"/>
      <c r="DH27" s="116"/>
      <c r="DI27" s="116"/>
      <c r="DJ27" s="116"/>
    </row>
    <row r="28" spans="1:114" ht="13.5" customHeight="1" x14ac:dyDescent="0.2">
      <c r="A28" s="114"/>
      <c r="B28" s="115"/>
      <c r="C28" s="114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7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7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7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7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7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7"/>
      <c r="DH28" s="116"/>
      <c r="DI28" s="116"/>
      <c r="DJ28" s="116"/>
    </row>
    <row r="29" spans="1:114" ht="13.5" customHeight="1" x14ac:dyDescent="0.2">
      <c r="A29" s="114"/>
      <c r="B29" s="115"/>
      <c r="C29" s="114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7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7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7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7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7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7"/>
      <c r="DH29" s="116"/>
      <c r="DI29" s="116"/>
      <c r="DJ29" s="116"/>
    </row>
    <row r="30" spans="1:114" ht="13.5" customHeight="1" x14ac:dyDescent="0.2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7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7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7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7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7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7"/>
      <c r="DH30" s="116"/>
      <c r="DI30" s="116"/>
      <c r="DJ30" s="116"/>
    </row>
    <row r="31" spans="1:114" ht="13.5" customHeight="1" x14ac:dyDescent="0.2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7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7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7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7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7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7"/>
      <c r="DH31" s="116"/>
      <c r="DI31" s="116"/>
      <c r="DJ31" s="116"/>
    </row>
    <row r="32" spans="1:114" ht="13.5" customHeight="1" x14ac:dyDescent="0.2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7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7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7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7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7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7"/>
      <c r="DH32" s="116"/>
      <c r="DI32" s="116"/>
      <c r="DJ32" s="116"/>
    </row>
    <row r="33" spans="1:114" ht="13.5" customHeight="1" x14ac:dyDescent="0.2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7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7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7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7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7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7"/>
      <c r="DH33" s="116"/>
      <c r="DI33" s="116"/>
      <c r="DJ33" s="116"/>
    </row>
    <row r="34" spans="1:114" ht="13.5" customHeight="1" x14ac:dyDescent="0.2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7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7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7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7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7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7"/>
      <c r="DH34" s="116"/>
      <c r="DI34" s="116"/>
      <c r="DJ34" s="116"/>
    </row>
    <row r="35" spans="1:114" ht="13.5" customHeight="1" x14ac:dyDescent="0.2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7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7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7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7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7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7"/>
      <c r="DH35" s="116"/>
      <c r="DI35" s="116"/>
      <c r="DJ35" s="116"/>
    </row>
    <row r="36" spans="1:114" ht="13.5" customHeight="1" x14ac:dyDescent="0.2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7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7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7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7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7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7"/>
      <c r="DH36" s="116"/>
      <c r="DI36" s="116"/>
      <c r="DJ36" s="116"/>
    </row>
    <row r="37" spans="1:114" ht="13.5" customHeight="1" x14ac:dyDescent="0.2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7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7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7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7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7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7"/>
      <c r="DH37" s="116"/>
      <c r="DI37" s="116"/>
      <c r="DJ37" s="116"/>
    </row>
    <row r="38" spans="1:114" ht="13.5" customHeight="1" x14ac:dyDescent="0.2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7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7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7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7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7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7"/>
      <c r="DH38" s="116"/>
      <c r="DI38" s="116"/>
      <c r="DJ38" s="116"/>
    </row>
    <row r="39" spans="1:114" ht="13.5" customHeight="1" x14ac:dyDescent="0.2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7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7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7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7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7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7"/>
      <c r="DH39" s="116"/>
      <c r="DI39" s="116"/>
      <c r="DJ39" s="116"/>
    </row>
    <row r="40" spans="1:114" ht="13.5" customHeight="1" x14ac:dyDescent="0.2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7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7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7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7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7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7"/>
      <c r="DH40" s="116"/>
      <c r="DI40" s="116"/>
      <c r="DJ40" s="116"/>
    </row>
    <row r="41" spans="1:114" ht="13.5" customHeight="1" x14ac:dyDescent="0.2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7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7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7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7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7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7"/>
      <c r="DH41" s="116"/>
      <c r="DI41" s="116"/>
      <c r="DJ41" s="116"/>
    </row>
    <row r="42" spans="1:114" ht="13.5" customHeight="1" x14ac:dyDescent="0.2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7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7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7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7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7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7"/>
      <c r="DH42" s="116"/>
      <c r="DI42" s="116"/>
      <c r="DJ42" s="116"/>
    </row>
    <row r="43" spans="1:114" ht="13.5" customHeight="1" x14ac:dyDescent="0.2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7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7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7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7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7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7"/>
      <c r="DH43" s="116"/>
      <c r="DI43" s="116"/>
      <c r="DJ43" s="116"/>
    </row>
    <row r="44" spans="1:114" ht="13.5" customHeight="1" x14ac:dyDescent="0.2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7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7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7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7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7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7"/>
      <c r="DH44" s="116"/>
      <c r="DI44" s="116"/>
      <c r="DJ44" s="116"/>
    </row>
    <row r="45" spans="1:114" ht="13.5" customHeight="1" x14ac:dyDescent="0.2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7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7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7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7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7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7"/>
      <c r="DH45" s="116"/>
      <c r="DI45" s="116"/>
      <c r="DJ45" s="116"/>
    </row>
    <row r="46" spans="1:114" ht="13.5" customHeight="1" x14ac:dyDescent="0.2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7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7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7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7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7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7"/>
      <c r="DH46" s="116"/>
      <c r="DI46" s="116"/>
      <c r="DJ46" s="116"/>
    </row>
    <row r="47" spans="1:114" ht="13.5" customHeight="1" x14ac:dyDescent="0.2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7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7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7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7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7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7"/>
      <c r="DH47" s="116"/>
      <c r="DI47" s="116"/>
      <c r="DJ47" s="116"/>
    </row>
    <row r="48" spans="1:114" ht="13.5" customHeight="1" x14ac:dyDescent="0.2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7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7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7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7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7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7"/>
      <c r="DH48" s="116"/>
      <c r="DI48" s="116"/>
      <c r="DJ48" s="116"/>
    </row>
    <row r="49" spans="1:114" ht="13.5" customHeight="1" x14ac:dyDescent="0.2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7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7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7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7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7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7"/>
      <c r="DH49" s="116"/>
      <c r="DI49" s="116"/>
      <c r="DJ49" s="116"/>
    </row>
    <row r="50" spans="1:114" ht="13.5" customHeight="1" x14ac:dyDescent="0.2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7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7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7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7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7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7"/>
      <c r="DH50" s="116"/>
      <c r="DI50" s="116"/>
      <c r="DJ50" s="116"/>
    </row>
    <row r="51" spans="1:114" ht="13.5" customHeight="1" x14ac:dyDescent="0.2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7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7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7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7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7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7"/>
      <c r="DH51" s="116"/>
      <c r="DI51" s="116"/>
      <c r="DJ51" s="116"/>
    </row>
    <row r="52" spans="1:114" ht="13.5" customHeight="1" x14ac:dyDescent="0.2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7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7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7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7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7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7"/>
      <c r="DH52" s="116"/>
      <c r="DI52" s="116"/>
      <c r="DJ52" s="116"/>
    </row>
    <row r="53" spans="1:114" ht="13.5" customHeight="1" x14ac:dyDescent="0.2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7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7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7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7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7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7"/>
      <c r="DH53" s="116"/>
      <c r="DI53" s="116"/>
      <c r="DJ53" s="116"/>
    </row>
    <row r="54" spans="1:114" ht="13.5" customHeight="1" x14ac:dyDescent="0.2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7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7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7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7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7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7"/>
      <c r="DH54" s="116"/>
      <c r="DI54" s="116"/>
      <c r="DJ54" s="116"/>
    </row>
    <row r="55" spans="1:114" ht="13.5" customHeight="1" x14ac:dyDescent="0.2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7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7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7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7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7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7"/>
      <c r="DH55" s="116"/>
      <c r="DI55" s="116"/>
      <c r="DJ55" s="116"/>
    </row>
    <row r="56" spans="1:114" ht="13.5" customHeight="1" x14ac:dyDescent="0.2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7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7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7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7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7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7"/>
      <c r="DH56" s="116"/>
      <c r="DI56" s="116"/>
      <c r="DJ56" s="116"/>
    </row>
    <row r="57" spans="1:114" ht="13.5" customHeight="1" x14ac:dyDescent="0.2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7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7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7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7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7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7"/>
      <c r="DH57" s="116"/>
      <c r="DI57" s="116"/>
      <c r="DJ57" s="116"/>
    </row>
  </sheetData>
  <sortState ref="A8:XFD26">
    <sortCondition ref="A8:A26"/>
    <sortCondition ref="B8:B26"/>
    <sortCondition ref="C8:C26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&amp;L廃棄物処理事業経費（一部事務組合・広域連合の合計）（令和4年度実績）</oddHeader>
  </headerFooter>
  <colBreaks count="5" manualBreakCount="5">
    <brk id="21" min="1" max="25" man="1"/>
    <brk id="30" min="1" max="25" man="1"/>
    <brk id="38" min="1" max="25" man="1"/>
    <brk id="66" min="1" max="25" man="1"/>
    <brk id="94" min="1" max="2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26.77734375" style="44" customWidth="1"/>
    <col min="4" max="30" width="14.77734375" style="49" customWidth="1"/>
    <col min="31" max="32" width="9" style="202"/>
    <col min="33" max="16384" width="9" style="44"/>
  </cols>
  <sheetData>
    <row r="1" spans="1:32" ht="16.2" x14ac:dyDescent="0.2">
      <c r="A1" s="38" t="s">
        <v>319</v>
      </c>
      <c r="B1" s="199"/>
      <c r="C1" s="198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2" s="57" customFormat="1" ht="13.5" customHeight="1" x14ac:dyDescent="0.2">
      <c r="A2" s="154" t="s">
        <v>53</v>
      </c>
      <c r="B2" s="149" t="s">
        <v>54</v>
      </c>
      <c r="C2" s="156" t="s">
        <v>108</v>
      </c>
      <c r="D2" s="83" t="s">
        <v>32</v>
      </c>
      <c r="E2" s="84"/>
      <c r="F2" s="84"/>
      <c r="G2" s="84"/>
      <c r="H2" s="84"/>
      <c r="I2" s="84"/>
      <c r="J2" s="84"/>
      <c r="K2" s="84"/>
      <c r="L2" s="85"/>
      <c r="M2" s="83" t="s">
        <v>58</v>
      </c>
      <c r="N2" s="84"/>
      <c r="O2" s="84"/>
      <c r="P2" s="84"/>
      <c r="Q2" s="84"/>
      <c r="R2" s="84"/>
      <c r="S2" s="84"/>
      <c r="T2" s="84"/>
      <c r="U2" s="85"/>
      <c r="V2" s="83" t="s">
        <v>33</v>
      </c>
      <c r="W2" s="84"/>
      <c r="X2" s="84"/>
      <c r="Y2" s="84"/>
      <c r="Z2" s="84"/>
      <c r="AA2" s="84"/>
      <c r="AB2" s="84"/>
      <c r="AC2" s="84"/>
      <c r="AD2" s="85"/>
      <c r="AE2" s="203"/>
      <c r="AF2" s="203"/>
    </row>
    <row r="3" spans="1:32" s="57" customFormat="1" ht="13.5" customHeight="1" x14ac:dyDescent="0.2">
      <c r="A3" s="155"/>
      <c r="B3" s="150"/>
      <c r="C3" s="155"/>
      <c r="D3" s="87" t="s">
        <v>62</v>
      </c>
      <c r="E3" s="88"/>
      <c r="F3" s="88"/>
      <c r="G3" s="88"/>
      <c r="H3" s="88"/>
      <c r="I3" s="88"/>
      <c r="J3" s="88"/>
      <c r="K3" s="88"/>
      <c r="L3" s="89"/>
      <c r="M3" s="87" t="s">
        <v>62</v>
      </c>
      <c r="N3" s="88"/>
      <c r="O3" s="88"/>
      <c r="P3" s="88"/>
      <c r="Q3" s="88"/>
      <c r="R3" s="88"/>
      <c r="S3" s="88"/>
      <c r="T3" s="88"/>
      <c r="U3" s="89"/>
      <c r="V3" s="87" t="s">
        <v>62</v>
      </c>
      <c r="W3" s="88"/>
      <c r="X3" s="88"/>
      <c r="Y3" s="88"/>
      <c r="Z3" s="88"/>
      <c r="AA3" s="88"/>
      <c r="AB3" s="88"/>
      <c r="AC3" s="88"/>
      <c r="AD3" s="89"/>
      <c r="AE3" s="203"/>
      <c r="AF3" s="203"/>
    </row>
    <row r="4" spans="1:32" s="57" customFormat="1" ht="18.75" customHeight="1" x14ac:dyDescent="0.2">
      <c r="A4" s="155"/>
      <c r="B4" s="150"/>
      <c r="C4" s="155"/>
      <c r="D4" s="90"/>
      <c r="E4" s="87" t="s">
        <v>66</v>
      </c>
      <c r="F4" s="91"/>
      <c r="G4" s="91"/>
      <c r="H4" s="91"/>
      <c r="I4" s="91"/>
      <c r="J4" s="91"/>
      <c r="K4" s="92"/>
      <c r="L4" s="93" t="s">
        <v>68</v>
      </c>
      <c r="M4" s="90"/>
      <c r="N4" s="87" t="s">
        <v>66</v>
      </c>
      <c r="O4" s="91"/>
      <c r="P4" s="91"/>
      <c r="Q4" s="91"/>
      <c r="R4" s="91"/>
      <c r="S4" s="91"/>
      <c r="T4" s="92"/>
      <c r="U4" s="93" t="s">
        <v>68</v>
      </c>
      <c r="V4" s="90"/>
      <c r="W4" s="87" t="s">
        <v>66</v>
      </c>
      <c r="X4" s="91"/>
      <c r="Y4" s="91"/>
      <c r="Z4" s="91"/>
      <c r="AA4" s="91"/>
      <c r="AB4" s="91"/>
      <c r="AC4" s="92"/>
      <c r="AD4" s="93" t="s">
        <v>68</v>
      </c>
      <c r="AE4" s="203"/>
      <c r="AF4" s="203"/>
    </row>
    <row r="5" spans="1:32" s="57" customFormat="1" ht="22.5" customHeight="1" x14ac:dyDescent="0.2">
      <c r="A5" s="155"/>
      <c r="B5" s="150"/>
      <c r="C5" s="155"/>
      <c r="D5" s="90"/>
      <c r="E5" s="90" t="s">
        <v>33</v>
      </c>
      <c r="F5" s="82" t="s">
        <v>80</v>
      </c>
      <c r="G5" s="82" t="s">
        <v>81</v>
      </c>
      <c r="H5" s="82" t="s">
        <v>83</v>
      </c>
      <c r="I5" s="82" t="s">
        <v>84</v>
      </c>
      <c r="J5" s="82" t="s">
        <v>85</v>
      </c>
      <c r="K5" s="82" t="s">
        <v>65</v>
      </c>
      <c r="L5" s="86"/>
      <c r="M5" s="90"/>
      <c r="N5" s="90" t="s">
        <v>33</v>
      </c>
      <c r="O5" s="82" t="s">
        <v>80</v>
      </c>
      <c r="P5" s="82" t="s">
        <v>81</v>
      </c>
      <c r="Q5" s="82" t="s">
        <v>83</v>
      </c>
      <c r="R5" s="82" t="s">
        <v>84</v>
      </c>
      <c r="S5" s="82" t="s">
        <v>85</v>
      </c>
      <c r="T5" s="82" t="s">
        <v>65</v>
      </c>
      <c r="U5" s="86"/>
      <c r="V5" s="90"/>
      <c r="W5" s="90" t="s">
        <v>33</v>
      </c>
      <c r="X5" s="82" t="s">
        <v>80</v>
      </c>
      <c r="Y5" s="82" t="s">
        <v>81</v>
      </c>
      <c r="Z5" s="82" t="s">
        <v>83</v>
      </c>
      <c r="AA5" s="82" t="s">
        <v>84</v>
      </c>
      <c r="AB5" s="82" t="s">
        <v>85</v>
      </c>
      <c r="AC5" s="82" t="s">
        <v>65</v>
      </c>
      <c r="AD5" s="86"/>
      <c r="AE5" s="203"/>
      <c r="AF5" s="203"/>
    </row>
    <row r="6" spans="1:32" s="81" customFormat="1" ht="13.5" customHeight="1" x14ac:dyDescent="0.2">
      <c r="A6" s="155"/>
      <c r="B6" s="150"/>
      <c r="C6" s="155"/>
      <c r="D6" s="128" t="s">
        <v>106</v>
      </c>
      <c r="E6" s="128" t="s">
        <v>106</v>
      </c>
      <c r="F6" s="129" t="s">
        <v>106</v>
      </c>
      <c r="G6" s="129" t="s">
        <v>106</v>
      </c>
      <c r="H6" s="129" t="s">
        <v>106</v>
      </c>
      <c r="I6" s="129" t="s">
        <v>106</v>
      </c>
      <c r="J6" s="129" t="s">
        <v>106</v>
      </c>
      <c r="K6" s="129" t="s">
        <v>106</v>
      </c>
      <c r="L6" s="130" t="s">
        <v>106</v>
      </c>
      <c r="M6" s="128" t="s">
        <v>106</v>
      </c>
      <c r="N6" s="128" t="s">
        <v>106</v>
      </c>
      <c r="O6" s="129" t="s">
        <v>106</v>
      </c>
      <c r="P6" s="129" t="s">
        <v>106</v>
      </c>
      <c r="Q6" s="129" t="s">
        <v>106</v>
      </c>
      <c r="R6" s="129" t="s">
        <v>106</v>
      </c>
      <c r="S6" s="129" t="s">
        <v>106</v>
      </c>
      <c r="T6" s="129" t="s">
        <v>106</v>
      </c>
      <c r="U6" s="130" t="s">
        <v>106</v>
      </c>
      <c r="V6" s="128" t="s">
        <v>106</v>
      </c>
      <c r="W6" s="128" t="s">
        <v>106</v>
      </c>
      <c r="X6" s="129" t="s">
        <v>106</v>
      </c>
      <c r="Y6" s="129" t="s">
        <v>106</v>
      </c>
      <c r="Z6" s="129" t="s">
        <v>106</v>
      </c>
      <c r="AA6" s="129" t="s">
        <v>106</v>
      </c>
      <c r="AB6" s="129" t="s">
        <v>106</v>
      </c>
      <c r="AC6" s="129" t="s">
        <v>106</v>
      </c>
      <c r="AD6" s="130" t="s">
        <v>106</v>
      </c>
      <c r="AE6" s="204"/>
      <c r="AF6" s="204"/>
    </row>
    <row r="7" spans="1:32" ht="13.5" customHeight="1" x14ac:dyDescent="0.2">
      <c r="A7" s="131" t="str">
        <f>'廃棄物事業経費（市町村）'!A7</f>
        <v>愛知県</v>
      </c>
      <c r="B7" s="132" t="str">
        <f>'廃棄物事業経費（市町村）'!B7</f>
        <v>23000</v>
      </c>
      <c r="C7" s="131" t="s">
        <v>33</v>
      </c>
      <c r="D7" s="133">
        <f>SUM(E7,+L7)</f>
        <v>115171273</v>
      </c>
      <c r="E7" s="133">
        <f>+SUM(F7:I7,K7)</f>
        <v>30893477</v>
      </c>
      <c r="F7" s="133">
        <f t="shared" ref="F7:L7" si="0">SUM(F$8:F$257)</f>
        <v>2774453</v>
      </c>
      <c r="G7" s="133">
        <f t="shared" si="0"/>
        <v>18415</v>
      </c>
      <c r="H7" s="133">
        <f t="shared" si="0"/>
        <v>6622623</v>
      </c>
      <c r="I7" s="133">
        <f t="shared" si="0"/>
        <v>12058531</v>
      </c>
      <c r="J7" s="133">
        <f t="shared" si="0"/>
        <v>10188820</v>
      </c>
      <c r="K7" s="133">
        <f t="shared" si="0"/>
        <v>9419455</v>
      </c>
      <c r="L7" s="133">
        <f t="shared" si="0"/>
        <v>84277796</v>
      </c>
      <c r="M7" s="133">
        <f>SUM(N7,+U7)</f>
        <v>9523510</v>
      </c>
      <c r="N7" s="133">
        <f>+SUM(O7:R7,T7)</f>
        <v>2082253</v>
      </c>
      <c r="O7" s="133">
        <f t="shared" ref="O7:U7" si="1">SUM(O$8:O$257)</f>
        <v>272443</v>
      </c>
      <c r="P7" s="133">
        <f t="shared" si="1"/>
        <v>19470</v>
      </c>
      <c r="Q7" s="133">
        <f t="shared" si="1"/>
        <v>696677</v>
      </c>
      <c r="R7" s="133">
        <f t="shared" si="1"/>
        <v>608816</v>
      </c>
      <c r="S7" s="133">
        <f t="shared" si="1"/>
        <v>2028271</v>
      </c>
      <c r="T7" s="133">
        <f t="shared" si="1"/>
        <v>484847</v>
      </c>
      <c r="U7" s="133">
        <f t="shared" si="1"/>
        <v>7441257</v>
      </c>
      <c r="V7" s="133">
        <f t="shared" ref="V7:AB7" si="2">+SUM(D7,M7)</f>
        <v>124694783</v>
      </c>
      <c r="W7" s="133">
        <f t="shared" si="2"/>
        <v>32975730</v>
      </c>
      <c r="X7" s="133">
        <f t="shared" si="2"/>
        <v>3046896</v>
      </c>
      <c r="Y7" s="133">
        <f t="shared" si="2"/>
        <v>37885</v>
      </c>
      <c r="Z7" s="133">
        <f t="shared" si="2"/>
        <v>7319300</v>
      </c>
      <c r="AA7" s="133">
        <f t="shared" si="2"/>
        <v>12667347</v>
      </c>
      <c r="AB7" s="133">
        <f t="shared" si="2"/>
        <v>12217091</v>
      </c>
      <c r="AC7" s="133">
        <f>+SUM(K7,T7)</f>
        <v>9904302</v>
      </c>
      <c r="AD7" s="133">
        <f>+SUM(L7,U7)</f>
        <v>91719053</v>
      </c>
    </row>
    <row r="8" spans="1:32" ht="13.5" customHeight="1" x14ac:dyDescent="0.2">
      <c r="A8" s="114" t="s">
        <v>25</v>
      </c>
      <c r="B8" s="115" t="s">
        <v>323</v>
      </c>
      <c r="C8" s="114" t="s">
        <v>324</v>
      </c>
      <c r="D8" s="116">
        <f>SUM(E8,+L8)</f>
        <v>34647641</v>
      </c>
      <c r="E8" s="116">
        <f>+SUM(F8:I8,K8)</f>
        <v>10842518</v>
      </c>
      <c r="F8" s="116">
        <v>1230494</v>
      </c>
      <c r="G8" s="116">
        <v>8643</v>
      </c>
      <c r="H8" s="116">
        <v>2482000</v>
      </c>
      <c r="I8" s="116">
        <v>3803460</v>
      </c>
      <c r="J8" s="116"/>
      <c r="K8" s="116">
        <v>3317921</v>
      </c>
      <c r="L8" s="116">
        <v>23805123</v>
      </c>
      <c r="M8" s="116">
        <f>SUM(N8,+U8)</f>
        <v>1117503</v>
      </c>
      <c r="N8" s="116">
        <f>+SUM(O8:R8,T8)</f>
        <v>67151</v>
      </c>
      <c r="O8" s="116">
        <v>0</v>
      </c>
      <c r="P8" s="116">
        <v>0</v>
      </c>
      <c r="Q8" s="116">
        <v>9000</v>
      </c>
      <c r="R8" s="116">
        <v>49286</v>
      </c>
      <c r="S8" s="116"/>
      <c r="T8" s="116">
        <v>8865</v>
      </c>
      <c r="U8" s="116">
        <v>1050352</v>
      </c>
      <c r="V8" s="116">
        <f>+SUM(D8,M8)</f>
        <v>35765144</v>
      </c>
      <c r="W8" s="116">
        <f>+SUM(E8,N8)</f>
        <v>10909669</v>
      </c>
      <c r="X8" s="116">
        <f>+SUM(F8,O8)</f>
        <v>1230494</v>
      </c>
      <c r="Y8" s="116">
        <f>+SUM(G8,P8)</f>
        <v>8643</v>
      </c>
      <c r="Z8" s="116">
        <f>+SUM(H8,Q8)</f>
        <v>2491000</v>
      </c>
      <c r="AA8" s="116">
        <f>+SUM(I8,R8)</f>
        <v>3852746</v>
      </c>
      <c r="AB8" s="116">
        <f>+SUM(J8,S8)</f>
        <v>0</v>
      </c>
      <c r="AC8" s="116">
        <f>+SUM(K8,T8)</f>
        <v>3326786</v>
      </c>
      <c r="AD8" s="116">
        <f>+SUM(L8,U8)</f>
        <v>24855475</v>
      </c>
      <c r="AE8" s="205" t="s">
        <v>325</v>
      </c>
    </row>
    <row r="9" spans="1:32" ht="13.5" customHeight="1" x14ac:dyDescent="0.2">
      <c r="A9" s="114" t="s">
        <v>25</v>
      </c>
      <c r="B9" s="115" t="s">
        <v>326</v>
      </c>
      <c r="C9" s="114" t="s">
        <v>327</v>
      </c>
      <c r="D9" s="116">
        <f>SUM(E9,+L9)</f>
        <v>5895162</v>
      </c>
      <c r="E9" s="116">
        <f>+SUM(F9:I9,K9)</f>
        <v>1046753</v>
      </c>
      <c r="F9" s="116">
        <v>10202</v>
      </c>
      <c r="G9" s="116">
        <v>0</v>
      </c>
      <c r="H9" s="116">
        <v>18923</v>
      </c>
      <c r="I9" s="116">
        <v>595775</v>
      </c>
      <c r="J9" s="116"/>
      <c r="K9" s="116">
        <v>421853</v>
      </c>
      <c r="L9" s="116">
        <v>4848409</v>
      </c>
      <c r="M9" s="116">
        <f>SUM(N9,+U9)</f>
        <v>213143</v>
      </c>
      <c r="N9" s="116">
        <f>+SUM(O9:R9,T9)</f>
        <v>59311</v>
      </c>
      <c r="O9" s="116">
        <v>39873</v>
      </c>
      <c r="P9" s="116">
        <v>14947</v>
      </c>
      <c r="Q9" s="116">
        <v>77</v>
      </c>
      <c r="R9" s="116">
        <v>2599</v>
      </c>
      <c r="S9" s="116"/>
      <c r="T9" s="116">
        <v>1815</v>
      </c>
      <c r="U9" s="116">
        <v>153832</v>
      </c>
      <c r="V9" s="116">
        <f>+SUM(D9,M9)</f>
        <v>6108305</v>
      </c>
      <c r="W9" s="116">
        <f>+SUM(E9,N9)</f>
        <v>1106064</v>
      </c>
      <c r="X9" s="116">
        <f>+SUM(F9,O9)</f>
        <v>50075</v>
      </c>
      <c r="Y9" s="116">
        <f>+SUM(G9,P9)</f>
        <v>14947</v>
      </c>
      <c r="Z9" s="116">
        <f>+SUM(H9,Q9)</f>
        <v>19000</v>
      </c>
      <c r="AA9" s="116">
        <f>+SUM(I9,R9)</f>
        <v>598374</v>
      </c>
      <c r="AB9" s="116">
        <f>+SUM(J9,S9)</f>
        <v>0</v>
      </c>
      <c r="AC9" s="116">
        <f>+SUM(K9,T9)</f>
        <v>423668</v>
      </c>
      <c r="AD9" s="116">
        <f>+SUM(L9,U9)</f>
        <v>5002241</v>
      </c>
      <c r="AE9" s="205" t="s">
        <v>325</v>
      </c>
    </row>
    <row r="10" spans="1:32" ht="13.5" customHeight="1" x14ac:dyDescent="0.2">
      <c r="A10" s="114" t="s">
        <v>25</v>
      </c>
      <c r="B10" s="115" t="s">
        <v>328</v>
      </c>
      <c r="C10" s="114" t="s">
        <v>329</v>
      </c>
      <c r="D10" s="116">
        <f>SUM(E10,+L10)</f>
        <v>4536378</v>
      </c>
      <c r="E10" s="116">
        <f>+SUM(F10:I10,K10)</f>
        <v>1523421</v>
      </c>
      <c r="F10" s="116">
        <v>0</v>
      </c>
      <c r="G10" s="116">
        <v>0</v>
      </c>
      <c r="H10" s="116">
        <v>0</v>
      </c>
      <c r="I10" s="116">
        <v>407557</v>
      </c>
      <c r="J10" s="116"/>
      <c r="K10" s="116">
        <v>1115864</v>
      </c>
      <c r="L10" s="116">
        <v>3012957</v>
      </c>
      <c r="M10" s="116">
        <f>SUM(N10,+U10)</f>
        <v>183083</v>
      </c>
      <c r="N10" s="116">
        <f>+SUM(O10:R10,T10)</f>
        <v>13000</v>
      </c>
      <c r="O10" s="116">
        <v>0</v>
      </c>
      <c r="P10" s="116">
        <v>0</v>
      </c>
      <c r="Q10" s="116">
        <v>0</v>
      </c>
      <c r="R10" s="116">
        <v>0</v>
      </c>
      <c r="S10" s="116"/>
      <c r="T10" s="116">
        <v>13000</v>
      </c>
      <c r="U10" s="116">
        <v>170083</v>
      </c>
      <c r="V10" s="116">
        <f>+SUM(D10,M10)</f>
        <v>4719461</v>
      </c>
      <c r="W10" s="116">
        <f>+SUM(E10,N10)</f>
        <v>1536421</v>
      </c>
      <c r="X10" s="116">
        <f>+SUM(F10,O10)</f>
        <v>0</v>
      </c>
      <c r="Y10" s="116">
        <f>+SUM(G10,P10)</f>
        <v>0</v>
      </c>
      <c r="Z10" s="116">
        <f>+SUM(H10,Q10)</f>
        <v>0</v>
      </c>
      <c r="AA10" s="116">
        <f>+SUM(I10,R10)</f>
        <v>407557</v>
      </c>
      <c r="AB10" s="116">
        <f>+SUM(J10,S10)</f>
        <v>0</v>
      </c>
      <c r="AC10" s="116">
        <f>+SUM(K10,T10)</f>
        <v>1128864</v>
      </c>
      <c r="AD10" s="116">
        <f>+SUM(L10,U10)</f>
        <v>3183040</v>
      </c>
      <c r="AE10" s="205" t="s">
        <v>325</v>
      </c>
    </row>
    <row r="11" spans="1:32" ht="13.5" customHeight="1" x14ac:dyDescent="0.2">
      <c r="A11" s="114" t="s">
        <v>25</v>
      </c>
      <c r="B11" s="115" t="s">
        <v>330</v>
      </c>
      <c r="C11" s="114" t="s">
        <v>331</v>
      </c>
      <c r="D11" s="116">
        <f>SUM(E11,+L11)</f>
        <v>3589536</v>
      </c>
      <c r="E11" s="116">
        <f>+SUM(F11:I11,K11)</f>
        <v>848908</v>
      </c>
      <c r="F11" s="116">
        <v>0</v>
      </c>
      <c r="G11" s="116">
        <v>0</v>
      </c>
      <c r="H11" s="116">
        <v>0</v>
      </c>
      <c r="I11" s="116">
        <v>503517</v>
      </c>
      <c r="J11" s="116"/>
      <c r="K11" s="116">
        <v>345391</v>
      </c>
      <c r="L11" s="116">
        <v>2740628</v>
      </c>
      <c r="M11" s="116">
        <f>SUM(N11,+U11)</f>
        <v>257880</v>
      </c>
      <c r="N11" s="116">
        <f>+SUM(O11:R11,T11)</f>
        <v>656</v>
      </c>
      <c r="O11" s="116">
        <v>0</v>
      </c>
      <c r="P11" s="116">
        <v>0</v>
      </c>
      <c r="Q11" s="116">
        <v>0</v>
      </c>
      <c r="R11" s="116">
        <v>0</v>
      </c>
      <c r="S11" s="116"/>
      <c r="T11" s="116">
        <v>656</v>
      </c>
      <c r="U11" s="116">
        <v>257224</v>
      </c>
      <c r="V11" s="116">
        <f>+SUM(D11,M11)</f>
        <v>3847416</v>
      </c>
      <c r="W11" s="116">
        <f>+SUM(E11,N11)</f>
        <v>849564</v>
      </c>
      <c r="X11" s="116">
        <f>+SUM(F11,O11)</f>
        <v>0</v>
      </c>
      <c r="Y11" s="116">
        <f>+SUM(G11,P11)</f>
        <v>0</v>
      </c>
      <c r="Z11" s="116">
        <f>+SUM(H11,Q11)</f>
        <v>0</v>
      </c>
      <c r="AA11" s="116">
        <f>+SUM(I11,R11)</f>
        <v>503517</v>
      </c>
      <c r="AB11" s="116">
        <f>+SUM(J11,S11)</f>
        <v>0</v>
      </c>
      <c r="AC11" s="116">
        <f>+SUM(K11,T11)</f>
        <v>346047</v>
      </c>
      <c r="AD11" s="116">
        <f>+SUM(L11,U11)</f>
        <v>2997852</v>
      </c>
      <c r="AE11" s="205" t="s">
        <v>325</v>
      </c>
    </row>
    <row r="12" spans="1:32" ht="13.5" customHeight="1" x14ac:dyDescent="0.2">
      <c r="A12" s="114" t="s">
        <v>25</v>
      </c>
      <c r="B12" s="115" t="s">
        <v>332</v>
      </c>
      <c r="C12" s="114" t="s">
        <v>333</v>
      </c>
      <c r="D12" s="116">
        <f>SUM(E12,+L12)</f>
        <v>918774</v>
      </c>
      <c r="E12" s="116">
        <f>+SUM(F12:I12,K12)</f>
        <v>65995</v>
      </c>
      <c r="F12" s="116">
        <v>0</v>
      </c>
      <c r="G12" s="116">
        <v>0</v>
      </c>
      <c r="H12" s="116">
        <v>0</v>
      </c>
      <c r="I12" s="116">
        <v>16928</v>
      </c>
      <c r="J12" s="116"/>
      <c r="K12" s="116">
        <v>49067</v>
      </c>
      <c r="L12" s="116">
        <v>852779</v>
      </c>
      <c r="M12" s="116">
        <f>SUM(N12,+U12)</f>
        <v>231046</v>
      </c>
      <c r="N12" s="116">
        <f>+SUM(O12:R12,T12)</f>
        <v>27438</v>
      </c>
      <c r="O12" s="116">
        <v>0</v>
      </c>
      <c r="P12" s="116">
        <v>0</v>
      </c>
      <c r="Q12" s="116">
        <v>0</v>
      </c>
      <c r="R12" s="116">
        <v>27438</v>
      </c>
      <c r="S12" s="116"/>
      <c r="T12" s="116">
        <v>0</v>
      </c>
      <c r="U12" s="116">
        <v>203608</v>
      </c>
      <c r="V12" s="116">
        <f>+SUM(D12,M12)</f>
        <v>1149820</v>
      </c>
      <c r="W12" s="116">
        <f>+SUM(E12,N12)</f>
        <v>93433</v>
      </c>
      <c r="X12" s="116">
        <f>+SUM(F12,O12)</f>
        <v>0</v>
      </c>
      <c r="Y12" s="116">
        <f>+SUM(G12,P12)</f>
        <v>0</v>
      </c>
      <c r="Z12" s="116">
        <f>+SUM(H12,Q12)</f>
        <v>0</v>
      </c>
      <c r="AA12" s="116">
        <f>+SUM(I12,R12)</f>
        <v>44366</v>
      </c>
      <c r="AB12" s="116">
        <f>+SUM(J12,S12)</f>
        <v>0</v>
      </c>
      <c r="AC12" s="116">
        <f>+SUM(K12,T12)</f>
        <v>49067</v>
      </c>
      <c r="AD12" s="116">
        <f>+SUM(L12,U12)</f>
        <v>1056387</v>
      </c>
      <c r="AE12" s="205" t="s">
        <v>325</v>
      </c>
    </row>
    <row r="13" spans="1:32" ht="13.5" customHeight="1" x14ac:dyDescent="0.2">
      <c r="A13" s="114" t="s">
        <v>25</v>
      </c>
      <c r="B13" s="115" t="s">
        <v>336</v>
      </c>
      <c r="C13" s="114" t="s">
        <v>337</v>
      </c>
      <c r="D13" s="116">
        <f>SUM(E13,+L13)</f>
        <v>1231981</v>
      </c>
      <c r="E13" s="116">
        <f>+SUM(F13:I13,K13)</f>
        <v>417257</v>
      </c>
      <c r="F13" s="116">
        <v>12173</v>
      </c>
      <c r="G13" s="116">
        <v>0</v>
      </c>
      <c r="H13" s="116">
        <v>0</v>
      </c>
      <c r="I13" s="116">
        <v>222585</v>
      </c>
      <c r="J13" s="116"/>
      <c r="K13" s="116">
        <v>182499</v>
      </c>
      <c r="L13" s="116">
        <v>814724</v>
      </c>
      <c r="M13" s="116">
        <f>SUM(N13,+U13)</f>
        <v>121211</v>
      </c>
      <c r="N13" s="116">
        <f>+SUM(O13:R13,T13)</f>
        <v>7908</v>
      </c>
      <c r="O13" s="116">
        <v>0</v>
      </c>
      <c r="P13" s="116">
        <v>0</v>
      </c>
      <c r="Q13" s="116">
        <v>0</v>
      </c>
      <c r="R13" s="116">
        <v>7908</v>
      </c>
      <c r="S13" s="116"/>
      <c r="T13" s="116">
        <v>0</v>
      </c>
      <c r="U13" s="116">
        <v>113303</v>
      </c>
      <c r="V13" s="116">
        <f>+SUM(D13,M13)</f>
        <v>1353192</v>
      </c>
      <c r="W13" s="116">
        <f>+SUM(E13,N13)</f>
        <v>425165</v>
      </c>
      <c r="X13" s="116">
        <f>+SUM(F13,O13)</f>
        <v>12173</v>
      </c>
      <c r="Y13" s="116">
        <f>+SUM(G13,P13)</f>
        <v>0</v>
      </c>
      <c r="Z13" s="116">
        <f>+SUM(H13,Q13)</f>
        <v>0</v>
      </c>
      <c r="AA13" s="116">
        <f>+SUM(I13,R13)</f>
        <v>230493</v>
      </c>
      <c r="AB13" s="116">
        <f>+SUM(J13,S13)</f>
        <v>0</v>
      </c>
      <c r="AC13" s="116">
        <f>+SUM(K13,T13)</f>
        <v>182499</v>
      </c>
      <c r="AD13" s="116">
        <f>+SUM(L13,U13)</f>
        <v>928027</v>
      </c>
      <c r="AE13" s="205" t="s">
        <v>325</v>
      </c>
    </row>
    <row r="14" spans="1:32" ht="13.5" customHeight="1" x14ac:dyDescent="0.2">
      <c r="A14" s="114" t="s">
        <v>25</v>
      </c>
      <c r="B14" s="115" t="s">
        <v>342</v>
      </c>
      <c r="C14" s="114" t="s">
        <v>343</v>
      </c>
      <c r="D14" s="116">
        <f>SUM(E14,+L14)</f>
        <v>4793920</v>
      </c>
      <c r="E14" s="116">
        <f>+SUM(F14:I14,K14)</f>
        <v>908471</v>
      </c>
      <c r="F14" s="116">
        <v>19500</v>
      </c>
      <c r="G14" s="116">
        <v>0</v>
      </c>
      <c r="H14" s="116">
        <v>479400</v>
      </c>
      <c r="I14" s="116">
        <v>404016</v>
      </c>
      <c r="J14" s="116"/>
      <c r="K14" s="116">
        <v>5555</v>
      </c>
      <c r="L14" s="116">
        <v>3885449</v>
      </c>
      <c r="M14" s="116">
        <f>SUM(N14,+U14)</f>
        <v>368821</v>
      </c>
      <c r="N14" s="116">
        <f>+SUM(O14:R14,T14)</f>
        <v>16723</v>
      </c>
      <c r="O14" s="116">
        <v>0</v>
      </c>
      <c r="P14" s="116">
        <v>0</v>
      </c>
      <c r="Q14" s="116">
        <v>0</v>
      </c>
      <c r="R14" s="116">
        <v>16723</v>
      </c>
      <c r="S14" s="116"/>
      <c r="T14" s="116">
        <v>0</v>
      </c>
      <c r="U14" s="116">
        <v>352098</v>
      </c>
      <c r="V14" s="116">
        <f>+SUM(D14,M14)</f>
        <v>5162741</v>
      </c>
      <c r="W14" s="116">
        <f>+SUM(E14,N14)</f>
        <v>925194</v>
      </c>
      <c r="X14" s="116">
        <f>+SUM(F14,O14)</f>
        <v>19500</v>
      </c>
      <c r="Y14" s="116">
        <f>+SUM(G14,P14)</f>
        <v>0</v>
      </c>
      <c r="Z14" s="116">
        <f>+SUM(H14,Q14)</f>
        <v>479400</v>
      </c>
      <c r="AA14" s="116">
        <f>+SUM(I14,R14)</f>
        <v>420739</v>
      </c>
      <c r="AB14" s="116">
        <f>+SUM(J14,S14)</f>
        <v>0</v>
      </c>
      <c r="AC14" s="116">
        <f>+SUM(K14,T14)</f>
        <v>5555</v>
      </c>
      <c r="AD14" s="116">
        <f>+SUM(L14,U14)</f>
        <v>4237547</v>
      </c>
      <c r="AE14" s="205" t="s">
        <v>325</v>
      </c>
    </row>
    <row r="15" spans="1:32" ht="13.5" customHeight="1" x14ac:dyDescent="0.2">
      <c r="A15" s="114" t="s">
        <v>25</v>
      </c>
      <c r="B15" s="115" t="s">
        <v>344</v>
      </c>
      <c r="C15" s="114" t="s">
        <v>345</v>
      </c>
      <c r="D15" s="116">
        <f>SUM(E15,+L15)</f>
        <v>3468204</v>
      </c>
      <c r="E15" s="116">
        <f>+SUM(F15:I15,K15)</f>
        <v>1016576</v>
      </c>
      <c r="F15" s="116">
        <v>0</v>
      </c>
      <c r="G15" s="116">
        <v>0</v>
      </c>
      <c r="H15" s="116">
        <v>532900</v>
      </c>
      <c r="I15" s="116">
        <v>207426</v>
      </c>
      <c r="J15" s="116"/>
      <c r="K15" s="116">
        <v>276250</v>
      </c>
      <c r="L15" s="116">
        <v>2451628</v>
      </c>
      <c r="M15" s="116">
        <f>SUM(N15,+U15)</f>
        <v>189369</v>
      </c>
      <c r="N15" s="116">
        <f>+SUM(O15:R15,T15)</f>
        <v>0</v>
      </c>
      <c r="O15" s="116">
        <v>0</v>
      </c>
      <c r="P15" s="116">
        <v>0</v>
      </c>
      <c r="Q15" s="116">
        <v>0</v>
      </c>
      <c r="R15" s="116">
        <v>0</v>
      </c>
      <c r="S15" s="116"/>
      <c r="T15" s="116">
        <v>0</v>
      </c>
      <c r="U15" s="116">
        <v>189369</v>
      </c>
      <c r="V15" s="116">
        <f>+SUM(D15,M15)</f>
        <v>3657573</v>
      </c>
      <c r="W15" s="116">
        <f>+SUM(E15,N15)</f>
        <v>1016576</v>
      </c>
      <c r="X15" s="116">
        <f>+SUM(F15,O15)</f>
        <v>0</v>
      </c>
      <c r="Y15" s="116">
        <f>+SUM(G15,P15)</f>
        <v>0</v>
      </c>
      <c r="Z15" s="116">
        <f>+SUM(H15,Q15)</f>
        <v>532900</v>
      </c>
      <c r="AA15" s="116">
        <f>+SUM(I15,R15)</f>
        <v>207426</v>
      </c>
      <c r="AB15" s="116">
        <f>+SUM(J15,S15)</f>
        <v>0</v>
      </c>
      <c r="AC15" s="116">
        <f>+SUM(K15,T15)</f>
        <v>276250</v>
      </c>
      <c r="AD15" s="116">
        <f>+SUM(L15,U15)</f>
        <v>2640997</v>
      </c>
      <c r="AE15" s="205" t="s">
        <v>325</v>
      </c>
    </row>
    <row r="16" spans="1:32" ht="13.5" customHeight="1" x14ac:dyDescent="0.2">
      <c r="A16" s="114" t="s">
        <v>25</v>
      </c>
      <c r="B16" s="115" t="s">
        <v>346</v>
      </c>
      <c r="C16" s="114" t="s">
        <v>347</v>
      </c>
      <c r="D16" s="116">
        <f>SUM(E16,+L16)</f>
        <v>607954</v>
      </c>
      <c r="E16" s="116">
        <f>+SUM(F16:I16,K16)</f>
        <v>68733</v>
      </c>
      <c r="F16" s="116">
        <v>0</v>
      </c>
      <c r="G16" s="116">
        <v>0</v>
      </c>
      <c r="H16" s="116">
        <v>0</v>
      </c>
      <c r="I16" s="116">
        <v>7960</v>
      </c>
      <c r="J16" s="116"/>
      <c r="K16" s="116">
        <v>60773</v>
      </c>
      <c r="L16" s="116">
        <v>539221</v>
      </c>
      <c r="M16" s="116">
        <f>SUM(N16,+U16)</f>
        <v>90500</v>
      </c>
      <c r="N16" s="116">
        <f>+SUM(O16:R16,T16)</f>
        <v>7595</v>
      </c>
      <c r="O16" s="116">
        <v>170</v>
      </c>
      <c r="P16" s="116">
        <v>102</v>
      </c>
      <c r="Q16" s="116">
        <v>0</v>
      </c>
      <c r="R16" s="116">
        <v>4392</v>
      </c>
      <c r="S16" s="116"/>
      <c r="T16" s="116">
        <v>2931</v>
      </c>
      <c r="U16" s="116">
        <v>82905</v>
      </c>
      <c r="V16" s="116">
        <f>+SUM(D16,M16)</f>
        <v>698454</v>
      </c>
      <c r="W16" s="116">
        <f>+SUM(E16,N16)</f>
        <v>76328</v>
      </c>
      <c r="X16" s="116">
        <f>+SUM(F16,O16)</f>
        <v>170</v>
      </c>
      <c r="Y16" s="116">
        <f>+SUM(G16,P16)</f>
        <v>102</v>
      </c>
      <c r="Z16" s="116">
        <f>+SUM(H16,Q16)</f>
        <v>0</v>
      </c>
      <c r="AA16" s="116">
        <f>+SUM(I16,R16)</f>
        <v>12352</v>
      </c>
      <c r="AB16" s="116">
        <f>+SUM(J16,S16)</f>
        <v>0</v>
      </c>
      <c r="AC16" s="116">
        <f>+SUM(K16,T16)</f>
        <v>63704</v>
      </c>
      <c r="AD16" s="116">
        <f>+SUM(L16,U16)</f>
        <v>622126</v>
      </c>
      <c r="AE16" s="205" t="s">
        <v>325</v>
      </c>
    </row>
    <row r="17" spans="1:31" ht="13.5" customHeight="1" x14ac:dyDescent="0.2">
      <c r="A17" s="114" t="s">
        <v>25</v>
      </c>
      <c r="B17" s="115" t="s">
        <v>350</v>
      </c>
      <c r="C17" s="114" t="s">
        <v>351</v>
      </c>
      <c r="D17" s="116">
        <f>SUM(E17,+L17)</f>
        <v>1214073</v>
      </c>
      <c r="E17" s="116">
        <f>+SUM(F17:I17,K17)</f>
        <v>27884</v>
      </c>
      <c r="F17" s="116">
        <v>0</v>
      </c>
      <c r="G17" s="116">
        <v>0</v>
      </c>
      <c r="H17" s="116">
        <v>0</v>
      </c>
      <c r="I17" s="116">
        <v>13086</v>
      </c>
      <c r="J17" s="116"/>
      <c r="K17" s="116">
        <v>14798</v>
      </c>
      <c r="L17" s="116">
        <v>1186189</v>
      </c>
      <c r="M17" s="116">
        <f>SUM(N17,+U17)</f>
        <v>2432</v>
      </c>
      <c r="N17" s="116">
        <f>+SUM(O17:R17,T17)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6"/>
      <c r="T17" s="116">
        <v>0</v>
      </c>
      <c r="U17" s="116">
        <v>2432</v>
      </c>
      <c r="V17" s="116">
        <f>+SUM(D17,M17)</f>
        <v>1216505</v>
      </c>
      <c r="W17" s="116">
        <f>+SUM(E17,N17)</f>
        <v>27884</v>
      </c>
      <c r="X17" s="116">
        <f>+SUM(F17,O17)</f>
        <v>0</v>
      </c>
      <c r="Y17" s="116">
        <f>+SUM(G17,P17)</f>
        <v>0</v>
      </c>
      <c r="Z17" s="116">
        <f>+SUM(H17,Q17)</f>
        <v>0</v>
      </c>
      <c r="AA17" s="116">
        <f>+SUM(I17,R17)</f>
        <v>13086</v>
      </c>
      <c r="AB17" s="116">
        <f>+SUM(J17,S17)</f>
        <v>0</v>
      </c>
      <c r="AC17" s="116">
        <f>+SUM(K17,T17)</f>
        <v>14798</v>
      </c>
      <c r="AD17" s="116">
        <f>+SUM(L17,U17)</f>
        <v>1188621</v>
      </c>
      <c r="AE17" s="205" t="s">
        <v>325</v>
      </c>
    </row>
    <row r="18" spans="1:31" ht="13.5" customHeight="1" x14ac:dyDescent="0.2">
      <c r="A18" s="114" t="s">
        <v>25</v>
      </c>
      <c r="B18" s="115" t="s">
        <v>354</v>
      </c>
      <c r="C18" s="114" t="s">
        <v>355</v>
      </c>
      <c r="D18" s="116">
        <f>SUM(E18,+L18)</f>
        <v>1657248</v>
      </c>
      <c r="E18" s="116">
        <f>+SUM(F18:I18,K18)</f>
        <v>135960</v>
      </c>
      <c r="F18" s="116">
        <v>0</v>
      </c>
      <c r="G18" s="116">
        <v>0</v>
      </c>
      <c r="H18" s="116">
        <v>0</v>
      </c>
      <c r="I18" s="116">
        <v>7700</v>
      </c>
      <c r="J18" s="116"/>
      <c r="K18" s="116">
        <v>128260</v>
      </c>
      <c r="L18" s="116">
        <v>1521288</v>
      </c>
      <c r="M18" s="116">
        <f>SUM(N18,+U18)</f>
        <v>357433</v>
      </c>
      <c r="N18" s="116">
        <f>+SUM(O18:R18,T18)</f>
        <v>8199</v>
      </c>
      <c r="O18" s="116">
        <v>0</v>
      </c>
      <c r="P18" s="116">
        <v>0</v>
      </c>
      <c r="Q18" s="116">
        <v>0</v>
      </c>
      <c r="R18" s="116">
        <v>8199</v>
      </c>
      <c r="S18" s="116"/>
      <c r="T18" s="116">
        <v>0</v>
      </c>
      <c r="U18" s="116">
        <v>349234</v>
      </c>
      <c r="V18" s="116">
        <f>+SUM(D18,M18)</f>
        <v>2014681</v>
      </c>
      <c r="W18" s="116">
        <f>+SUM(E18,N18)</f>
        <v>144159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15899</v>
      </c>
      <c r="AB18" s="116">
        <f>+SUM(J18,S18)</f>
        <v>0</v>
      </c>
      <c r="AC18" s="116">
        <f>+SUM(K18,T18)</f>
        <v>128260</v>
      </c>
      <c r="AD18" s="116">
        <f>+SUM(L18,U18)</f>
        <v>1870522</v>
      </c>
      <c r="AE18" s="205" t="s">
        <v>325</v>
      </c>
    </row>
    <row r="19" spans="1:31" ht="13.5" customHeight="1" x14ac:dyDescent="0.2">
      <c r="A19" s="114" t="s">
        <v>25</v>
      </c>
      <c r="B19" s="115" t="s">
        <v>358</v>
      </c>
      <c r="C19" s="114" t="s">
        <v>359</v>
      </c>
      <c r="D19" s="116">
        <f>SUM(E19,+L19)</f>
        <v>6527241</v>
      </c>
      <c r="E19" s="116">
        <f>+SUM(F19:I19,K19)</f>
        <v>1244267</v>
      </c>
      <c r="F19" s="116">
        <v>0</v>
      </c>
      <c r="G19" s="116">
        <v>0</v>
      </c>
      <c r="H19" s="116">
        <v>0</v>
      </c>
      <c r="I19" s="116">
        <v>630898</v>
      </c>
      <c r="J19" s="116"/>
      <c r="K19" s="116">
        <v>613369</v>
      </c>
      <c r="L19" s="116">
        <v>5282974</v>
      </c>
      <c r="M19" s="116">
        <f>SUM(N19,+U19)</f>
        <v>945950</v>
      </c>
      <c r="N19" s="116">
        <f>+SUM(O19:R19,T19)</f>
        <v>231145</v>
      </c>
      <c r="O19" s="116">
        <v>0</v>
      </c>
      <c r="P19" s="116">
        <v>0</v>
      </c>
      <c r="Q19" s="116">
        <v>0</v>
      </c>
      <c r="R19" s="116">
        <v>115755</v>
      </c>
      <c r="S19" s="116"/>
      <c r="T19" s="116">
        <v>115390</v>
      </c>
      <c r="U19" s="116">
        <v>714805</v>
      </c>
      <c r="V19" s="116">
        <f>+SUM(D19,M19)</f>
        <v>7473191</v>
      </c>
      <c r="W19" s="116">
        <f>+SUM(E19,N19)</f>
        <v>1475412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746653</v>
      </c>
      <c r="AB19" s="116">
        <f>+SUM(J19,S19)</f>
        <v>0</v>
      </c>
      <c r="AC19" s="116">
        <f>+SUM(K19,T19)</f>
        <v>728759</v>
      </c>
      <c r="AD19" s="116">
        <f>+SUM(L19,U19)</f>
        <v>5997779</v>
      </c>
      <c r="AE19" s="205" t="s">
        <v>325</v>
      </c>
    </row>
    <row r="20" spans="1:31" ht="13.5" customHeight="1" x14ac:dyDescent="0.2">
      <c r="A20" s="114" t="s">
        <v>25</v>
      </c>
      <c r="B20" s="115" t="s">
        <v>360</v>
      </c>
      <c r="C20" s="114" t="s">
        <v>361</v>
      </c>
      <c r="D20" s="116">
        <f>SUM(E20,+L20)</f>
        <v>3370778</v>
      </c>
      <c r="E20" s="116">
        <f>+SUM(F20:I20,K20)</f>
        <v>511479</v>
      </c>
      <c r="F20" s="116">
        <v>0</v>
      </c>
      <c r="G20" s="116">
        <v>0</v>
      </c>
      <c r="H20" s="116">
        <v>0</v>
      </c>
      <c r="I20" s="116">
        <v>187976</v>
      </c>
      <c r="J20" s="116"/>
      <c r="K20" s="116">
        <v>323503</v>
      </c>
      <c r="L20" s="116">
        <v>2859299</v>
      </c>
      <c r="M20" s="116">
        <f>SUM(N20,+U20)</f>
        <v>147630</v>
      </c>
      <c r="N20" s="116">
        <f>+SUM(O20:R20,T20)</f>
        <v>0</v>
      </c>
      <c r="O20" s="116">
        <v>0</v>
      </c>
      <c r="P20" s="116">
        <v>0</v>
      </c>
      <c r="Q20" s="116">
        <v>0</v>
      </c>
      <c r="R20" s="116">
        <v>0</v>
      </c>
      <c r="S20" s="116"/>
      <c r="T20" s="116">
        <v>0</v>
      </c>
      <c r="U20" s="116">
        <v>147630</v>
      </c>
      <c r="V20" s="116">
        <f>+SUM(D20,M20)</f>
        <v>3518408</v>
      </c>
      <c r="W20" s="116">
        <f>+SUM(E20,N20)</f>
        <v>511479</v>
      </c>
      <c r="X20" s="116">
        <f>+SUM(F20,O20)</f>
        <v>0</v>
      </c>
      <c r="Y20" s="116">
        <f>+SUM(G20,P20)</f>
        <v>0</v>
      </c>
      <c r="Z20" s="116">
        <f>+SUM(H20,Q20)</f>
        <v>0</v>
      </c>
      <c r="AA20" s="116">
        <f>+SUM(I20,R20)</f>
        <v>187976</v>
      </c>
      <c r="AB20" s="116">
        <f>+SUM(J20,S20)</f>
        <v>0</v>
      </c>
      <c r="AC20" s="116">
        <f>+SUM(K20,T20)</f>
        <v>323503</v>
      </c>
      <c r="AD20" s="116">
        <f>+SUM(L20,U20)</f>
        <v>3006929</v>
      </c>
      <c r="AE20" s="205" t="s">
        <v>325</v>
      </c>
    </row>
    <row r="21" spans="1:31" ht="13.5" customHeight="1" x14ac:dyDescent="0.2">
      <c r="A21" s="114" t="s">
        <v>25</v>
      </c>
      <c r="B21" s="115" t="s">
        <v>362</v>
      </c>
      <c r="C21" s="114" t="s">
        <v>363</v>
      </c>
      <c r="D21" s="116">
        <f>SUM(E21,+L21)</f>
        <v>2675377</v>
      </c>
      <c r="E21" s="116">
        <f>+SUM(F21:I21,K21)</f>
        <v>752225</v>
      </c>
      <c r="F21" s="116">
        <v>9670</v>
      </c>
      <c r="G21" s="116">
        <v>0</v>
      </c>
      <c r="H21" s="116">
        <v>356800</v>
      </c>
      <c r="I21" s="116">
        <v>190971</v>
      </c>
      <c r="J21" s="116"/>
      <c r="K21" s="116">
        <v>194784</v>
      </c>
      <c r="L21" s="116">
        <v>1923152</v>
      </c>
      <c r="M21" s="116">
        <f>SUM(N21,+U21)</f>
        <v>220371</v>
      </c>
      <c r="N21" s="116">
        <f>+SUM(O21:R21,T21)</f>
        <v>28869</v>
      </c>
      <c r="O21" s="116">
        <v>2489</v>
      </c>
      <c r="P21" s="116">
        <v>550</v>
      </c>
      <c r="Q21" s="116">
        <v>0</v>
      </c>
      <c r="R21" s="116">
        <v>25814</v>
      </c>
      <c r="S21" s="116"/>
      <c r="T21" s="116">
        <v>16</v>
      </c>
      <c r="U21" s="116">
        <v>191502</v>
      </c>
      <c r="V21" s="116">
        <f>+SUM(D21,M21)</f>
        <v>2895748</v>
      </c>
      <c r="W21" s="116">
        <f>+SUM(E21,N21)</f>
        <v>781094</v>
      </c>
      <c r="X21" s="116">
        <f>+SUM(F21,O21)</f>
        <v>12159</v>
      </c>
      <c r="Y21" s="116">
        <f>+SUM(G21,P21)</f>
        <v>550</v>
      </c>
      <c r="Z21" s="116">
        <f>+SUM(H21,Q21)</f>
        <v>356800</v>
      </c>
      <c r="AA21" s="116">
        <f>+SUM(I21,R21)</f>
        <v>216785</v>
      </c>
      <c r="AB21" s="116">
        <f>+SUM(J21,S21)</f>
        <v>0</v>
      </c>
      <c r="AC21" s="116">
        <f>+SUM(K21,T21)</f>
        <v>194800</v>
      </c>
      <c r="AD21" s="116">
        <f>+SUM(L21,U21)</f>
        <v>2114654</v>
      </c>
      <c r="AE21" s="205" t="s">
        <v>325</v>
      </c>
    </row>
    <row r="22" spans="1:31" ht="13.5" customHeight="1" x14ac:dyDescent="0.2">
      <c r="A22" s="114" t="s">
        <v>25</v>
      </c>
      <c r="B22" s="115" t="s">
        <v>364</v>
      </c>
      <c r="C22" s="114" t="s">
        <v>365</v>
      </c>
      <c r="D22" s="116">
        <f>SUM(E22,+L22)</f>
        <v>1625031</v>
      </c>
      <c r="E22" s="116">
        <f>+SUM(F22:I22,K22)</f>
        <v>566085</v>
      </c>
      <c r="F22" s="116">
        <v>133928</v>
      </c>
      <c r="G22" s="116">
        <v>0</v>
      </c>
      <c r="H22" s="116">
        <v>216100</v>
      </c>
      <c r="I22" s="116">
        <v>78301</v>
      </c>
      <c r="J22" s="116"/>
      <c r="K22" s="116">
        <v>137756</v>
      </c>
      <c r="L22" s="116">
        <v>1058946</v>
      </c>
      <c r="M22" s="116">
        <f>SUM(N22,+U22)</f>
        <v>82084</v>
      </c>
      <c r="N22" s="116">
        <f>+SUM(O22:R22,T22)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6"/>
      <c r="T22" s="116">
        <v>0</v>
      </c>
      <c r="U22" s="116">
        <v>82084</v>
      </c>
      <c r="V22" s="116">
        <f>+SUM(D22,M22)</f>
        <v>1707115</v>
      </c>
      <c r="W22" s="116">
        <f>+SUM(E22,N22)</f>
        <v>566085</v>
      </c>
      <c r="X22" s="116">
        <f>+SUM(F22,O22)</f>
        <v>133928</v>
      </c>
      <c r="Y22" s="116">
        <f>+SUM(G22,P22)</f>
        <v>0</v>
      </c>
      <c r="Z22" s="116">
        <f>+SUM(H22,Q22)</f>
        <v>216100</v>
      </c>
      <c r="AA22" s="116">
        <f>+SUM(I22,R22)</f>
        <v>78301</v>
      </c>
      <c r="AB22" s="116">
        <f>+SUM(J22,S22)</f>
        <v>0</v>
      </c>
      <c r="AC22" s="116">
        <f>+SUM(K22,T22)</f>
        <v>137756</v>
      </c>
      <c r="AD22" s="116">
        <f>+SUM(L22,U22)</f>
        <v>1141030</v>
      </c>
      <c r="AE22" s="205" t="s">
        <v>325</v>
      </c>
    </row>
    <row r="23" spans="1:31" ht="13.5" customHeight="1" x14ac:dyDescent="0.2">
      <c r="A23" s="114" t="s">
        <v>25</v>
      </c>
      <c r="B23" s="115" t="s">
        <v>368</v>
      </c>
      <c r="C23" s="114" t="s">
        <v>369</v>
      </c>
      <c r="D23" s="116">
        <f>SUM(E23,+L23)</f>
        <v>1190004</v>
      </c>
      <c r="E23" s="116">
        <f>+SUM(F23:I23,K23)</f>
        <v>234484</v>
      </c>
      <c r="F23" s="116">
        <v>0</v>
      </c>
      <c r="G23" s="116">
        <v>0</v>
      </c>
      <c r="H23" s="116">
        <v>0</v>
      </c>
      <c r="I23" s="116">
        <v>178226</v>
      </c>
      <c r="J23" s="116"/>
      <c r="K23" s="116">
        <v>56258</v>
      </c>
      <c r="L23" s="116">
        <v>955520</v>
      </c>
      <c r="M23" s="116">
        <f>SUM(N23,+U23)</f>
        <v>99917</v>
      </c>
      <c r="N23" s="116">
        <f>+SUM(O23:R23,T23)</f>
        <v>32547</v>
      </c>
      <c r="O23" s="116">
        <v>1699</v>
      </c>
      <c r="P23" s="116">
        <v>1083</v>
      </c>
      <c r="Q23" s="116">
        <v>0</v>
      </c>
      <c r="R23" s="116">
        <v>14637</v>
      </c>
      <c r="S23" s="116"/>
      <c r="T23" s="116">
        <v>15128</v>
      </c>
      <c r="U23" s="116">
        <v>67370</v>
      </c>
      <c r="V23" s="116">
        <f>+SUM(D23,M23)</f>
        <v>1289921</v>
      </c>
      <c r="W23" s="116">
        <f>+SUM(E23,N23)</f>
        <v>267031</v>
      </c>
      <c r="X23" s="116">
        <f>+SUM(F23,O23)</f>
        <v>1699</v>
      </c>
      <c r="Y23" s="116">
        <f>+SUM(G23,P23)</f>
        <v>1083</v>
      </c>
      <c r="Z23" s="116">
        <f>+SUM(H23,Q23)</f>
        <v>0</v>
      </c>
      <c r="AA23" s="116">
        <f>+SUM(I23,R23)</f>
        <v>192863</v>
      </c>
      <c r="AB23" s="116">
        <f>+SUM(J23,S23)</f>
        <v>0</v>
      </c>
      <c r="AC23" s="116">
        <f>+SUM(K23,T23)</f>
        <v>71386</v>
      </c>
      <c r="AD23" s="116">
        <f>+SUM(L23,U23)</f>
        <v>1022890</v>
      </c>
      <c r="AE23" s="205" t="s">
        <v>325</v>
      </c>
    </row>
    <row r="24" spans="1:31" ht="13.5" customHeight="1" x14ac:dyDescent="0.2">
      <c r="A24" s="114" t="s">
        <v>25</v>
      </c>
      <c r="B24" s="115" t="s">
        <v>374</v>
      </c>
      <c r="C24" s="114" t="s">
        <v>375</v>
      </c>
      <c r="D24" s="116">
        <f>SUM(E24,+L24)</f>
        <v>601534</v>
      </c>
      <c r="E24" s="116">
        <f>+SUM(F24:I24,K24)</f>
        <v>66374</v>
      </c>
      <c r="F24" s="116">
        <v>0</v>
      </c>
      <c r="G24" s="116">
        <v>1000</v>
      </c>
      <c r="H24" s="116">
        <v>0</v>
      </c>
      <c r="I24" s="116">
        <v>0</v>
      </c>
      <c r="J24" s="116"/>
      <c r="K24" s="116">
        <v>65374</v>
      </c>
      <c r="L24" s="116">
        <v>535160</v>
      </c>
      <c r="M24" s="116">
        <f>SUM(N24,+U24)</f>
        <v>161265</v>
      </c>
      <c r="N24" s="116">
        <f>+SUM(O24:R24,T24)</f>
        <v>14153</v>
      </c>
      <c r="O24" s="116">
        <v>0</v>
      </c>
      <c r="P24" s="116">
        <v>0</v>
      </c>
      <c r="Q24" s="116">
        <v>0</v>
      </c>
      <c r="R24" s="116">
        <v>14153</v>
      </c>
      <c r="S24" s="116"/>
      <c r="T24" s="116">
        <v>0</v>
      </c>
      <c r="U24" s="116">
        <v>147112</v>
      </c>
      <c r="V24" s="116">
        <f>+SUM(D24,M24)</f>
        <v>762799</v>
      </c>
      <c r="W24" s="116">
        <f>+SUM(E24,N24)</f>
        <v>80527</v>
      </c>
      <c r="X24" s="116">
        <f>+SUM(F24,O24)</f>
        <v>0</v>
      </c>
      <c r="Y24" s="116">
        <f>+SUM(G24,P24)</f>
        <v>1000</v>
      </c>
      <c r="Z24" s="116">
        <f>+SUM(H24,Q24)</f>
        <v>0</v>
      </c>
      <c r="AA24" s="116">
        <f>+SUM(I24,R24)</f>
        <v>14153</v>
      </c>
      <c r="AB24" s="116">
        <f>+SUM(J24,S24)</f>
        <v>0</v>
      </c>
      <c r="AC24" s="116">
        <f>+SUM(K24,T24)</f>
        <v>65374</v>
      </c>
      <c r="AD24" s="116">
        <f>+SUM(L24,U24)</f>
        <v>682272</v>
      </c>
      <c r="AE24" s="205" t="s">
        <v>325</v>
      </c>
    </row>
    <row r="25" spans="1:31" ht="13.5" customHeight="1" x14ac:dyDescent="0.2">
      <c r="A25" s="114" t="s">
        <v>25</v>
      </c>
      <c r="B25" s="115" t="s">
        <v>378</v>
      </c>
      <c r="C25" s="114" t="s">
        <v>379</v>
      </c>
      <c r="D25" s="116">
        <f>SUM(E25,+L25)</f>
        <v>1636748</v>
      </c>
      <c r="E25" s="116">
        <f>+SUM(F25:I25,K25)</f>
        <v>75986</v>
      </c>
      <c r="F25" s="116">
        <v>0</v>
      </c>
      <c r="G25" s="116">
        <v>0</v>
      </c>
      <c r="H25" s="116">
        <v>0</v>
      </c>
      <c r="I25" s="116">
        <v>11854</v>
      </c>
      <c r="J25" s="116"/>
      <c r="K25" s="116">
        <v>64132</v>
      </c>
      <c r="L25" s="116">
        <v>1560762</v>
      </c>
      <c r="M25" s="116">
        <f>SUM(N25,+U25)</f>
        <v>170065</v>
      </c>
      <c r="N25" s="116">
        <f>+SUM(O25:R25,T25)</f>
        <v>10504</v>
      </c>
      <c r="O25" s="116">
        <v>8754</v>
      </c>
      <c r="P25" s="116">
        <v>1750</v>
      </c>
      <c r="Q25" s="116">
        <v>0</v>
      </c>
      <c r="R25" s="116">
        <v>0</v>
      </c>
      <c r="S25" s="116"/>
      <c r="T25" s="116">
        <v>0</v>
      </c>
      <c r="U25" s="116">
        <v>159561</v>
      </c>
      <c r="V25" s="116">
        <f>+SUM(D25,M25)</f>
        <v>1806813</v>
      </c>
      <c r="W25" s="116">
        <f>+SUM(E25,N25)</f>
        <v>86490</v>
      </c>
      <c r="X25" s="116">
        <f>+SUM(F25,O25)</f>
        <v>8754</v>
      </c>
      <c r="Y25" s="116">
        <f>+SUM(G25,P25)</f>
        <v>1750</v>
      </c>
      <c r="Z25" s="116">
        <f>+SUM(H25,Q25)</f>
        <v>0</v>
      </c>
      <c r="AA25" s="116">
        <f>+SUM(I25,R25)</f>
        <v>11854</v>
      </c>
      <c r="AB25" s="116">
        <f>+SUM(J25,S25)</f>
        <v>0</v>
      </c>
      <c r="AC25" s="116">
        <f>+SUM(K25,T25)</f>
        <v>64132</v>
      </c>
      <c r="AD25" s="116">
        <f>+SUM(L25,U25)</f>
        <v>1720323</v>
      </c>
      <c r="AE25" s="205" t="s">
        <v>325</v>
      </c>
    </row>
    <row r="26" spans="1:31" ht="13.5" customHeight="1" x14ac:dyDescent="0.2">
      <c r="A26" s="114" t="s">
        <v>25</v>
      </c>
      <c r="B26" s="115" t="s">
        <v>382</v>
      </c>
      <c r="C26" s="114" t="s">
        <v>383</v>
      </c>
      <c r="D26" s="116">
        <f>SUM(E26,+L26)</f>
        <v>2041992</v>
      </c>
      <c r="E26" s="116">
        <f>+SUM(F26:I26,K26)</f>
        <v>209614</v>
      </c>
      <c r="F26" s="116">
        <v>0</v>
      </c>
      <c r="G26" s="116">
        <v>0</v>
      </c>
      <c r="H26" s="116">
        <v>0</v>
      </c>
      <c r="I26" s="116">
        <v>8918</v>
      </c>
      <c r="J26" s="116"/>
      <c r="K26" s="116">
        <v>200696</v>
      </c>
      <c r="L26" s="116">
        <v>1832378</v>
      </c>
      <c r="M26" s="116">
        <f>SUM(N26,+U26)</f>
        <v>118249</v>
      </c>
      <c r="N26" s="116">
        <f>+SUM(O26:R26,T26)</f>
        <v>28184</v>
      </c>
      <c r="O26" s="116">
        <v>0</v>
      </c>
      <c r="P26" s="116">
        <v>0</v>
      </c>
      <c r="Q26" s="116">
        <v>0</v>
      </c>
      <c r="R26" s="116">
        <v>28184</v>
      </c>
      <c r="S26" s="116"/>
      <c r="T26" s="116">
        <v>0</v>
      </c>
      <c r="U26" s="116">
        <v>90065</v>
      </c>
      <c r="V26" s="116">
        <f>+SUM(D26,M26)</f>
        <v>2160241</v>
      </c>
      <c r="W26" s="116">
        <f>+SUM(E26,N26)</f>
        <v>237798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37102</v>
      </c>
      <c r="AB26" s="116">
        <f>+SUM(J26,S26)</f>
        <v>0</v>
      </c>
      <c r="AC26" s="116">
        <f>+SUM(K26,T26)</f>
        <v>200696</v>
      </c>
      <c r="AD26" s="116">
        <f>+SUM(L26,U26)</f>
        <v>1922443</v>
      </c>
      <c r="AE26" s="205" t="s">
        <v>325</v>
      </c>
    </row>
    <row r="27" spans="1:31" ht="13.5" customHeight="1" x14ac:dyDescent="0.2">
      <c r="A27" s="114" t="s">
        <v>25</v>
      </c>
      <c r="B27" s="115" t="s">
        <v>386</v>
      </c>
      <c r="C27" s="114" t="s">
        <v>387</v>
      </c>
      <c r="D27" s="116">
        <f>SUM(E27,+L27)</f>
        <v>1071905</v>
      </c>
      <c r="E27" s="116">
        <f>+SUM(F27:I27,K27)</f>
        <v>261533</v>
      </c>
      <c r="F27" s="116">
        <v>0</v>
      </c>
      <c r="G27" s="116">
        <v>0</v>
      </c>
      <c r="H27" s="116">
        <v>0</v>
      </c>
      <c r="I27" s="116">
        <v>154474</v>
      </c>
      <c r="J27" s="116"/>
      <c r="K27" s="116">
        <v>107059</v>
      </c>
      <c r="L27" s="116">
        <v>810372</v>
      </c>
      <c r="M27" s="116">
        <f>SUM(N27,+U27)</f>
        <v>88574</v>
      </c>
      <c r="N27" s="116">
        <f>+SUM(O27:R27,T27)</f>
        <v>4323</v>
      </c>
      <c r="O27" s="116">
        <v>4323</v>
      </c>
      <c r="P27" s="116">
        <v>0</v>
      </c>
      <c r="Q27" s="116">
        <v>0</v>
      </c>
      <c r="R27" s="116">
        <v>0</v>
      </c>
      <c r="S27" s="116"/>
      <c r="T27" s="116">
        <v>0</v>
      </c>
      <c r="U27" s="116">
        <v>84251</v>
      </c>
      <c r="V27" s="116">
        <f>+SUM(D27,M27)</f>
        <v>1160479</v>
      </c>
      <c r="W27" s="116">
        <f>+SUM(E27,N27)</f>
        <v>265856</v>
      </c>
      <c r="X27" s="116">
        <f>+SUM(F27,O27)</f>
        <v>4323</v>
      </c>
      <c r="Y27" s="116">
        <f>+SUM(G27,P27)</f>
        <v>0</v>
      </c>
      <c r="Z27" s="116">
        <f>+SUM(H27,Q27)</f>
        <v>0</v>
      </c>
      <c r="AA27" s="116">
        <f>+SUM(I27,R27)</f>
        <v>154474</v>
      </c>
      <c r="AB27" s="116">
        <f>+SUM(J27,S27)</f>
        <v>0</v>
      </c>
      <c r="AC27" s="116">
        <f>+SUM(K27,T27)</f>
        <v>107059</v>
      </c>
      <c r="AD27" s="116">
        <f>+SUM(L27,U27)</f>
        <v>894623</v>
      </c>
      <c r="AE27" s="205" t="s">
        <v>325</v>
      </c>
    </row>
    <row r="28" spans="1:31" ht="13.5" customHeight="1" x14ac:dyDescent="0.2">
      <c r="A28" s="114" t="s">
        <v>25</v>
      </c>
      <c r="B28" s="115" t="s">
        <v>388</v>
      </c>
      <c r="C28" s="114" t="s">
        <v>389</v>
      </c>
      <c r="D28" s="116">
        <f>SUM(E28,+L28)</f>
        <v>840164</v>
      </c>
      <c r="E28" s="116">
        <f>+SUM(F28:I28,K28)</f>
        <v>51845</v>
      </c>
      <c r="F28" s="116">
        <v>0</v>
      </c>
      <c r="G28" s="116">
        <v>0</v>
      </c>
      <c r="H28" s="116">
        <v>0</v>
      </c>
      <c r="I28" s="116">
        <v>32953</v>
      </c>
      <c r="J28" s="116"/>
      <c r="K28" s="116">
        <v>18892</v>
      </c>
      <c r="L28" s="116">
        <v>788319</v>
      </c>
      <c r="M28" s="116">
        <f>SUM(N28,+U28)</f>
        <v>155718</v>
      </c>
      <c r="N28" s="116">
        <f>+SUM(O28:R28,T28)</f>
        <v>42521</v>
      </c>
      <c r="O28" s="116">
        <v>0</v>
      </c>
      <c r="P28" s="116">
        <v>0</v>
      </c>
      <c r="Q28" s="116">
        <v>0</v>
      </c>
      <c r="R28" s="116">
        <v>42516</v>
      </c>
      <c r="S28" s="116"/>
      <c r="T28" s="116">
        <v>5</v>
      </c>
      <c r="U28" s="116">
        <v>113197</v>
      </c>
      <c r="V28" s="116">
        <f>+SUM(D28,M28)</f>
        <v>995882</v>
      </c>
      <c r="W28" s="116">
        <f>+SUM(E28,N28)</f>
        <v>94366</v>
      </c>
      <c r="X28" s="116">
        <f>+SUM(F28,O28)</f>
        <v>0</v>
      </c>
      <c r="Y28" s="116">
        <f>+SUM(G28,P28)</f>
        <v>0</v>
      </c>
      <c r="Z28" s="116">
        <f>+SUM(H28,Q28)</f>
        <v>0</v>
      </c>
      <c r="AA28" s="116">
        <f>+SUM(I28,R28)</f>
        <v>75469</v>
      </c>
      <c r="AB28" s="116">
        <f>+SUM(J28,S28)</f>
        <v>0</v>
      </c>
      <c r="AC28" s="116">
        <f>+SUM(K28,T28)</f>
        <v>18897</v>
      </c>
      <c r="AD28" s="116">
        <f>+SUM(L28,U28)</f>
        <v>901516</v>
      </c>
      <c r="AE28" s="205" t="s">
        <v>325</v>
      </c>
    </row>
    <row r="29" spans="1:31" ht="13.5" customHeight="1" x14ac:dyDescent="0.2">
      <c r="A29" s="114" t="s">
        <v>25</v>
      </c>
      <c r="B29" s="115" t="s">
        <v>390</v>
      </c>
      <c r="C29" s="114" t="s">
        <v>391</v>
      </c>
      <c r="D29" s="116">
        <f>SUM(E29,+L29)</f>
        <v>1564026</v>
      </c>
      <c r="E29" s="116">
        <f>+SUM(F29:I29,K29)</f>
        <v>199555</v>
      </c>
      <c r="F29" s="116">
        <v>0</v>
      </c>
      <c r="G29" s="116">
        <v>0</v>
      </c>
      <c r="H29" s="116">
        <v>0</v>
      </c>
      <c r="I29" s="116">
        <v>199555</v>
      </c>
      <c r="J29" s="116"/>
      <c r="K29" s="116">
        <v>0</v>
      </c>
      <c r="L29" s="116">
        <v>1364471</v>
      </c>
      <c r="M29" s="116">
        <f>SUM(N29,+U29)</f>
        <v>233016</v>
      </c>
      <c r="N29" s="116">
        <f>+SUM(O29:R29,T29)</f>
        <v>13159</v>
      </c>
      <c r="O29" s="116">
        <v>847</v>
      </c>
      <c r="P29" s="116">
        <v>137</v>
      </c>
      <c r="Q29" s="116">
        <v>0</v>
      </c>
      <c r="R29" s="116">
        <v>12175</v>
      </c>
      <c r="S29" s="116"/>
      <c r="T29" s="116">
        <v>0</v>
      </c>
      <c r="U29" s="116">
        <v>219857</v>
      </c>
      <c r="V29" s="116">
        <f>+SUM(D29,M29)</f>
        <v>1797042</v>
      </c>
      <c r="W29" s="116">
        <f>+SUM(E29,N29)</f>
        <v>212714</v>
      </c>
      <c r="X29" s="116">
        <f>+SUM(F29,O29)</f>
        <v>847</v>
      </c>
      <c r="Y29" s="116">
        <f>+SUM(G29,P29)</f>
        <v>137</v>
      </c>
      <c r="Z29" s="116">
        <f>+SUM(H29,Q29)</f>
        <v>0</v>
      </c>
      <c r="AA29" s="116">
        <f>+SUM(I29,R29)</f>
        <v>211730</v>
      </c>
      <c r="AB29" s="116">
        <f>+SUM(J29,S29)</f>
        <v>0</v>
      </c>
      <c r="AC29" s="116">
        <f>+SUM(K29,T29)</f>
        <v>0</v>
      </c>
      <c r="AD29" s="116">
        <f>+SUM(L29,U29)</f>
        <v>1584328</v>
      </c>
      <c r="AE29" s="205" t="s">
        <v>325</v>
      </c>
    </row>
    <row r="30" spans="1:31" ht="13.5" customHeight="1" x14ac:dyDescent="0.2">
      <c r="A30" s="114" t="s">
        <v>25</v>
      </c>
      <c r="B30" s="115" t="s">
        <v>394</v>
      </c>
      <c r="C30" s="114" t="s">
        <v>395</v>
      </c>
      <c r="D30" s="116">
        <f>SUM(E30,+L30)</f>
        <v>882900</v>
      </c>
      <c r="E30" s="116">
        <f>+SUM(F30:I30,K30)</f>
        <v>21168</v>
      </c>
      <c r="F30" s="116">
        <v>0</v>
      </c>
      <c r="G30" s="116">
        <v>0</v>
      </c>
      <c r="H30" s="116">
        <v>0</v>
      </c>
      <c r="I30" s="116">
        <v>25</v>
      </c>
      <c r="J30" s="116"/>
      <c r="K30" s="116">
        <v>21143</v>
      </c>
      <c r="L30" s="116">
        <v>861732</v>
      </c>
      <c r="M30" s="116">
        <f>SUM(N30,+U30)</f>
        <v>68904</v>
      </c>
      <c r="N30" s="116">
        <f>+SUM(O30:R30,T30)</f>
        <v>8301</v>
      </c>
      <c r="O30" s="116">
        <v>0</v>
      </c>
      <c r="P30" s="116">
        <v>0</v>
      </c>
      <c r="Q30" s="116">
        <v>0</v>
      </c>
      <c r="R30" s="116">
        <v>8301</v>
      </c>
      <c r="S30" s="116"/>
      <c r="T30" s="116">
        <v>0</v>
      </c>
      <c r="U30" s="116">
        <v>60603</v>
      </c>
      <c r="V30" s="116">
        <f>+SUM(D30,M30)</f>
        <v>951804</v>
      </c>
      <c r="W30" s="116">
        <f>+SUM(E30,N30)</f>
        <v>29469</v>
      </c>
      <c r="X30" s="116">
        <f>+SUM(F30,O30)</f>
        <v>0</v>
      </c>
      <c r="Y30" s="116">
        <f>+SUM(G30,P30)</f>
        <v>0</v>
      </c>
      <c r="Z30" s="116">
        <f>+SUM(H30,Q30)</f>
        <v>0</v>
      </c>
      <c r="AA30" s="116">
        <f>+SUM(I30,R30)</f>
        <v>8326</v>
      </c>
      <c r="AB30" s="116">
        <f>+SUM(J30,S30)</f>
        <v>0</v>
      </c>
      <c r="AC30" s="116">
        <f>+SUM(K30,T30)</f>
        <v>21143</v>
      </c>
      <c r="AD30" s="116">
        <f>+SUM(L30,U30)</f>
        <v>922335</v>
      </c>
      <c r="AE30" s="205" t="s">
        <v>325</v>
      </c>
    </row>
    <row r="31" spans="1:31" ht="13.5" customHeight="1" x14ac:dyDescent="0.2">
      <c r="A31" s="114" t="s">
        <v>25</v>
      </c>
      <c r="B31" s="115" t="s">
        <v>398</v>
      </c>
      <c r="C31" s="114" t="s">
        <v>399</v>
      </c>
      <c r="D31" s="116">
        <f>SUM(E31,+L31)</f>
        <v>1730205</v>
      </c>
      <c r="E31" s="116">
        <f>+SUM(F31:I31,K31)</f>
        <v>290926</v>
      </c>
      <c r="F31" s="116">
        <v>0</v>
      </c>
      <c r="G31" s="116">
        <v>760</v>
      </c>
      <c r="H31" s="116">
        <v>0</v>
      </c>
      <c r="I31" s="116">
        <v>250230</v>
      </c>
      <c r="J31" s="116"/>
      <c r="K31" s="116">
        <v>39936</v>
      </c>
      <c r="L31" s="116">
        <v>1439279</v>
      </c>
      <c r="M31" s="116">
        <f>SUM(N31,+U31)</f>
        <v>54706</v>
      </c>
      <c r="N31" s="116">
        <f>+SUM(O31:R31,T31)</f>
        <v>7948</v>
      </c>
      <c r="O31" s="116">
        <v>0</v>
      </c>
      <c r="P31" s="116">
        <v>0</v>
      </c>
      <c r="Q31" s="116">
        <v>0</v>
      </c>
      <c r="R31" s="116">
        <v>7948</v>
      </c>
      <c r="S31" s="116"/>
      <c r="T31" s="116">
        <v>0</v>
      </c>
      <c r="U31" s="116">
        <v>46758</v>
      </c>
      <c r="V31" s="116">
        <f>+SUM(D31,M31)</f>
        <v>1784911</v>
      </c>
      <c r="W31" s="116">
        <f>+SUM(E31,N31)</f>
        <v>298874</v>
      </c>
      <c r="X31" s="116">
        <f>+SUM(F31,O31)</f>
        <v>0</v>
      </c>
      <c r="Y31" s="116">
        <f>+SUM(G31,P31)</f>
        <v>760</v>
      </c>
      <c r="Z31" s="116">
        <f>+SUM(H31,Q31)</f>
        <v>0</v>
      </c>
      <c r="AA31" s="116">
        <f>+SUM(I31,R31)</f>
        <v>258178</v>
      </c>
      <c r="AB31" s="116">
        <f>+SUM(J31,S31)</f>
        <v>0</v>
      </c>
      <c r="AC31" s="116">
        <f>+SUM(K31,T31)</f>
        <v>39936</v>
      </c>
      <c r="AD31" s="116">
        <f>+SUM(L31,U31)</f>
        <v>1486037</v>
      </c>
      <c r="AE31" s="205" t="s">
        <v>325</v>
      </c>
    </row>
    <row r="32" spans="1:31" ht="13.5" customHeight="1" x14ac:dyDescent="0.2">
      <c r="A32" s="114" t="s">
        <v>25</v>
      </c>
      <c r="B32" s="115" t="s">
        <v>400</v>
      </c>
      <c r="C32" s="114" t="s">
        <v>401</v>
      </c>
      <c r="D32" s="116">
        <f>SUM(E32,+L32)</f>
        <v>1025752</v>
      </c>
      <c r="E32" s="116">
        <f>+SUM(F32:I32,K32)</f>
        <v>99078</v>
      </c>
      <c r="F32" s="116">
        <v>0</v>
      </c>
      <c r="G32" s="116">
        <v>0</v>
      </c>
      <c r="H32" s="116">
        <v>0</v>
      </c>
      <c r="I32" s="116">
        <v>60543</v>
      </c>
      <c r="J32" s="116"/>
      <c r="K32" s="116">
        <v>38535</v>
      </c>
      <c r="L32" s="116">
        <v>926674</v>
      </c>
      <c r="M32" s="116">
        <f>SUM(N32,+U32)</f>
        <v>139034</v>
      </c>
      <c r="N32" s="116">
        <f>+SUM(O32:R32,T32)</f>
        <v>5681</v>
      </c>
      <c r="O32" s="116">
        <v>0</v>
      </c>
      <c r="P32" s="116">
        <v>0</v>
      </c>
      <c r="Q32" s="116">
        <v>0</v>
      </c>
      <c r="R32" s="116">
        <v>5681</v>
      </c>
      <c r="S32" s="116"/>
      <c r="T32" s="116">
        <v>0</v>
      </c>
      <c r="U32" s="116">
        <v>133353</v>
      </c>
      <c r="V32" s="116">
        <f>+SUM(D32,M32)</f>
        <v>1164786</v>
      </c>
      <c r="W32" s="116">
        <f>+SUM(E32,N32)</f>
        <v>104759</v>
      </c>
      <c r="X32" s="116">
        <f>+SUM(F32,O32)</f>
        <v>0</v>
      </c>
      <c r="Y32" s="116">
        <f>+SUM(G32,P32)</f>
        <v>0</v>
      </c>
      <c r="Z32" s="116">
        <f>+SUM(H32,Q32)</f>
        <v>0</v>
      </c>
      <c r="AA32" s="116">
        <f>+SUM(I32,R32)</f>
        <v>66224</v>
      </c>
      <c r="AB32" s="116">
        <f>+SUM(J32,S32)</f>
        <v>0</v>
      </c>
      <c r="AC32" s="116">
        <f>+SUM(K32,T32)</f>
        <v>38535</v>
      </c>
      <c r="AD32" s="116">
        <f>+SUM(L32,U32)</f>
        <v>1060027</v>
      </c>
      <c r="AE32" s="205" t="s">
        <v>325</v>
      </c>
    </row>
    <row r="33" spans="1:31" ht="13.5" customHeight="1" x14ac:dyDescent="0.2">
      <c r="A33" s="114" t="s">
        <v>25</v>
      </c>
      <c r="B33" s="115" t="s">
        <v>402</v>
      </c>
      <c r="C33" s="114" t="s">
        <v>403</v>
      </c>
      <c r="D33" s="116">
        <f>SUM(E33,+L33)</f>
        <v>604275</v>
      </c>
      <c r="E33" s="116">
        <f>+SUM(F33:I33,K33)</f>
        <v>43552</v>
      </c>
      <c r="F33" s="116">
        <v>0</v>
      </c>
      <c r="G33" s="116">
        <v>0</v>
      </c>
      <c r="H33" s="116">
        <v>0</v>
      </c>
      <c r="I33" s="116">
        <v>8022</v>
      </c>
      <c r="J33" s="116"/>
      <c r="K33" s="116">
        <v>35530</v>
      </c>
      <c r="L33" s="116">
        <v>560723</v>
      </c>
      <c r="M33" s="116">
        <f>SUM(N33,+U33)</f>
        <v>189702</v>
      </c>
      <c r="N33" s="116">
        <f>+SUM(O33:R33,T33)</f>
        <v>62029</v>
      </c>
      <c r="O33" s="116">
        <v>0</v>
      </c>
      <c r="P33" s="116">
        <v>0</v>
      </c>
      <c r="Q33" s="116">
        <v>0</v>
      </c>
      <c r="R33" s="116">
        <v>7022</v>
      </c>
      <c r="S33" s="116"/>
      <c r="T33" s="116">
        <v>55007</v>
      </c>
      <c r="U33" s="116">
        <v>127673</v>
      </c>
      <c r="V33" s="116">
        <f>+SUM(D33,M33)</f>
        <v>793977</v>
      </c>
      <c r="W33" s="116">
        <f>+SUM(E33,N33)</f>
        <v>105581</v>
      </c>
      <c r="X33" s="116">
        <f>+SUM(F33,O33)</f>
        <v>0</v>
      </c>
      <c r="Y33" s="116">
        <f>+SUM(G33,P33)</f>
        <v>0</v>
      </c>
      <c r="Z33" s="116">
        <f>+SUM(H33,Q33)</f>
        <v>0</v>
      </c>
      <c r="AA33" s="116">
        <f>+SUM(I33,R33)</f>
        <v>15044</v>
      </c>
      <c r="AB33" s="116">
        <f>+SUM(J33,S33)</f>
        <v>0</v>
      </c>
      <c r="AC33" s="116">
        <f>+SUM(K33,T33)</f>
        <v>90537</v>
      </c>
      <c r="AD33" s="116">
        <f>+SUM(L33,U33)</f>
        <v>688396</v>
      </c>
      <c r="AE33" s="205" t="s">
        <v>325</v>
      </c>
    </row>
    <row r="34" spans="1:31" ht="13.5" customHeight="1" x14ac:dyDescent="0.2">
      <c r="A34" s="114" t="s">
        <v>25</v>
      </c>
      <c r="B34" s="115" t="s">
        <v>404</v>
      </c>
      <c r="C34" s="114" t="s">
        <v>405</v>
      </c>
      <c r="D34" s="116">
        <f>SUM(E34,+L34)</f>
        <v>832784</v>
      </c>
      <c r="E34" s="116">
        <f>+SUM(F34:I34,K34)</f>
        <v>54612</v>
      </c>
      <c r="F34" s="116">
        <v>0</v>
      </c>
      <c r="G34" s="116">
        <v>0</v>
      </c>
      <c r="H34" s="116">
        <v>0</v>
      </c>
      <c r="I34" s="116">
        <v>40725</v>
      </c>
      <c r="J34" s="116"/>
      <c r="K34" s="116">
        <v>13887</v>
      </c>
      <c r="L34" s="116">
        <v>778172</v>
      </c>
      <c r="M34" s="116">
        <f>SUM(N34,+U34)</f>
        <v>0</v>
      </c>
      <c r="N34" s="116">
        <f>+SUM(O34:R34,T34)</f>
        <v>0</v>
      </c>
      <c r="O34" s="116">
        <v>0</v>
      </c>
      <c r="P34" s="116">
        <v>0</v>
      </c>
      <c r="Q34" s="116">
        <v>0</v>
      </c>
      <c r="R34" s="116">
        <v>0</v>
      </c>
      <c r="S34" s="116"/>
      <c r="T34" s="116">
        <v>0</v>
      </c>
      <c r="U34" s="116">
        <v>0</v>
      </c>
      <c r="V34" s="116">
        <f>+SUM(D34,M34)</f>
        <v>832784</v>
      </c>
      <c r="W34" s="116">
        <f>+SUM(E34,N34)</f>
        <v>54612</v>
      </c>
      <c r="X34" s="116">
        <f>+SUM(F34,O34)</f>
        <v>0</v>
      </c>
      <c r="Y34" s="116">
        <f>+SUM(G34,P34)</f>
        <v>0</v>
      </c>
      <c r="Z34" s="116">
        <f>+SUM(H34,Q34)</f>
        <v>0</v>
      </c>
      <c r="AA34" s="116">
        <f>+SUM(I34,R34)</f>
        <v>40725</v>
      </c>
      <c r="AB34" s="116">
        <f>+SUM(J34,S34)</f>
        <v>0</v>
      </c>
      <c r="AC34" s="116">
        <f>+SUM(K34,T34)</f>
        <v>13887</v>
      </c>
      <c r="AD34" s="116">
        <f>+SUM(L34,U34)</f>
        <v>778172</v>
      </c>
      <c r="AE34" s="205" t="s">
        <v>325</v>
      </c>
    </row>
    <row r="35" spans="1:31" ht="13.5" customHeight="1" x14ac:dyDescent="0.2">
      <c r="A35" s="114" t="s">
        <v>25</v>
      </c>
      <c r="B35" s="115" t="s">
        <v>406</v>
      </c>
      <c r="C35" s="114" t="s">
        <v>407</v>
      </c>
      <c r="D35" s="116">
        <f>SUM(E35,+L35)</f>
        <v>650029</v>
      </c>
      <c r="E35" s="116">
        <f>+SUM(F35:I35,K35)</f>
        <v>13098</v>
      </c>
      <c r="F35" s="116">
        <v>0</v>
      </c>
      <c r="G35" s="116">
        <v>0</v>
      </c>
      <c r="H35" s="116">
        <v>0</v>
      </c>
      <c r="I35" s="116">
        <v>4010</v>
      </c>
      <c r="J35" s="116"/>
      <c r="K35" s="116">
        <v>9088</v>
      </c>
      <c r="L35" s="116">
        <v>636931</v>
      </c>
      <c r="M35" s="116">
        <f>SUM(N35,+U35)</f>
        <v>62420</v>
      </c>
      <c r="N35" s="116">
        <f>+SUM(O35:R35,T35)</f>
        <v>3081</v>
      </c>
      <c r="O35" s="116">
        <v>0</v>
      </c>
      <c r="P35" s="116">
        <v>0</v>
      </c>
      <c r="Q35" s="116">
        <v>0</v>
      </c>
      <c r="R35" s="116">
        <v>3081</v>
      </c>
      <c r="S35" s="116"/>
      <c r="T35" s="116">
        <v>0</v>
      </c>
      <c r="U35" s="116">
        <v>59339</v>
      </c>
      <c r="V35" s="116">
        <f>+SUM(D35,M35)</f>
        <v>712449</v>
      </c>
      <c r="W35" s="116">
        <f>+SUM(E35,N35)</f>
        <v>16179</v>
      </c>
      <c r="X35" s="116">
        <f>+SUM(F35,O35)</f>
        <v>0</v>
      </c>
      <c r="Y35" s="116">
        <f>+SUM(G35,P35)</f>
        <v>0</v>
      </c>
      <c r="Z35" s="116">
        <f>+SUM(H35,Q35)</f>
        <v>0</v>
      </c>
      <c r="AA35" s="116">
        <f>+SUM(I35,R35)</f>
        <v>7091</v>
      </c>
      <c r="AB35" s="116">
        <f>+SUM(J35,S35)</f>
        <v>0</v>
      </c>
      <c r="AC35" s="116">
        <f>+SUM(K35,T35)</f>
        <v>9088</v>
      </c>
      <c r="AD35" s="116">
        <f>+SUM(L35,U35)</f>
        <v>696270</v>
      </c>
      <c r="AE35" s="205" t="s">
        <v>325</v>
      </c>
    </row>
    <row r="36" spans="1:31" ht="13.5" customHeight="1" x14ac:dyDescent="0.2">
      <c r="A36" s="114" t="s">
        <v>25</v>
      </c>
      <c r="B36" s="115" t="s">
        <v>408</v>
      </c>
      <c r="C36" s="114" t="s">
        <v>409</v>
      </c>
      <c r="D36" s="116">
        <f>SUM(E36,+L36)</f>
        <v>653088</v>
      </c>
      <c r="E36" s="116">
        <f>+SUM(F36:I36,K36)</f>
        <v>30815</v>
      </c>
      <c r="F36" s="116">
        <v>0</v>
      </c>
      <c r="G36" s="116">
        <v>0</v>
      </c>
      <c r="H36" s="116">
        <v>0</v>
      </c>
      <c r="I36" s="116">
        <v>3835</v>
      </c>
      <c r="J36" s="116"/>
      <c r="K36" s="116">
        <v>26980</v>
      </c>
      <c r="L36" s="116">
        <v>622273</v>
      </c>
      <c r="M36" s="116">
        <f>SUM(N36,+U36)</f>
        <v>43014</v>
      </c>
      <c r="N36" s="116">
        <f>+SUM(O36:R36,T36)</f>
        <v>4080</v>
      </c>
      <c r="O36" s="116">
        <v>0</v>
      </c>
      <c r="P36" s="116">
        <v>0</v>
      </c>
      <c r="Q36" s="116">
        <v>0</v>
      </c>
      <c r="R36" s="116">
        <v>4080</v>
      </c>
      <c r="S36" s="116"/>
      <c r="T36" s="116">
        <v>0</v>
      </c>
      <c r="U36" s="116">
        <v>38934</v>
      </c>
      <c r="V36" s="116">
        <f>+SUM(D36,M36)</f>
        <v>696102</v>
      </c>
      <c r="W36" s="116">
        <f>+SUM(E36,N36)</f>
        <v>34895</v>
      </c>
      <c r="X36" s="116">
        <f>+SUM(F36,O36)</f>
        <v>0</v>
      </c>
      <c r="Y36" s="116">
        <f>+SUM(G36,P36)</f>
        <v>0</v>
      </c>
      <c r="Z36" s="116">
        <f>+SUM(H36,Q36)</f>
        <v>0</v>
      </c>
      <c r="AA36" s="116">
        <f>+SUM(I36,R36)</f>
        <v>7915</v>
      </c>
      <c r="AB36" s="116">
        <f>+SUM(J36,S36)</f>
        <v>0</v>
      </c>
      <c r="AC36" s="116">
        <f>+SUM(K36,T36)</f>
        <v>26980</v>
      </c>
      <c r="AD36" s="116">
        <f>+SUM(L36,U36)</f>
        <v>661207</v>
      </c>
      <c r="AE36" s="205" t="s">
        <v>325</v>
      </c>
    </row>
    <row r="37" spans="1:31" ht="13.5" customHeight="1" x14ac:dyDescent="0.2">
      <c r="A37" s="114" t="s">
        <v>25</v>
      </c>
      <c r="B37" s="115" t="s">
        <v>410</v>
      </c>
      <c r="C37" s="114" t="s">
        <v>411</v>
      </c>
      <c r="D37" s="116">
        <f>SUM(E37,+L37)</f>
        <v>854504</v>
      </c>
      <c r="E37" s="116">
        <f>+SUM(F37:I37,K37)</f>
        <v>130537</v>
      </c>
      <c r="F37" s="116">
        <v>0</v>
      </c>
      <c r="G37" s="116">
        <v>0</v>
      </c>
      <c r="H37" s="116">
        <v>0</v>
      </c>
      <c r="I37" s="116">
        <v>98042</v>
      </c>
      <c r="J37" s="116"/>
      <c r="K37" s="116">
        <v>32495</v>
      </c>
      <c r="L37" s="116">
        <v>723967</v>
      </c>
      <c r="M37" s="116">
        <f>SUM(N37,+U37)</f>
        <v>201636</v>
      </c>
      <c r="N37" s="116">
        <f>+SUM(O37:R37,T37)</f>
        <v>179995</v>
      </c>
      <c r="O37" s="116">
        <v>0</v>
      </c>
      <c r="P37" s="116">
        <v>0</v>
      </c>
      <c r="Q37" s="116">
        <v>0</v>
      </c>
      <c r="R37" s="116">
        <v>3234</v>
      </c>
      <c r="S37" s="116"/>
      <c r="T37" s="116">
        <v>176761</v>
      </c>
      <c r="U37" s="116">
        <v>21641</v>
      </c>
      <c r="V37" s="116">
        <f>+SUM(D37,M37)</f>
        <v>1056140</v>
      </c>
      <c r="W37" s="116">
        <f>+SUM(E37,N37)</f>
        <v>310532</v>
      </c>
      <c r="X37" s="116">
        <f>+SUM(F37,O37)</f>
        <v>0</v>
      </c>
      <c r="Y37" s="116">
        <f>+SUM(G37,P37)</f>
        <v>0</v>
      </c>
      <c r="Z37" s="116">
        <f>+SUM(H37,Q37)</f>
        <v>0</v>
      </c>
      <c r="AA37" s="116">
        <f>+SUM(I37,R37)</f>
        <v>101276</v>
      </c>
      <c r="AB37" s="116">
        <f>+SUM(J37,S37)</f>
        <v>0</v>
      </c>
      <c r="AC37" s="116">
        <f>+SUM(K37,T37)</f>
        <v>209256</v>
      </c>
      <c r="AD37" s="116">
        <f>+SUM(L37,U37)</f>
        <v>745608</v>
      </c>
      <c r="AE37" s="205" t="s">
        <v>325</v>
      </c>
    </row>
    <row r="38" spans="1:31" ht="13.5" customHeight="1" x14ac:dyDescent="0.2">
      <c r="A38" s="114" t="s">
        <v>25</v>
      </c>
      <c r="B38" s="115" t="s">
        <v>414</v>
      </c>
      <c r="C38" s="114" t="s">
        <v>415</v>
      </c>
      <c r="D38" s="116">
        <f>SUM(E38,+L38)</f>
        <v>1409257</v>
      </c>
      <c r="E38" s="116">
        <f>+SUM(F38:I38,K38)</f>
        <v>232052</v>
      </c>
      <c r="F38" s="116">
        <v>8063</v>
      </c>
      <c r="G38" s="116">
        <v>2222</v>
      </c>
      <c r="H38" s="116">
        <v>0</v>
      </c>
      <c r="I38" s="116">
        <v>123462</v>
      </c>
      <c r="J38" s="116"/>
      <c r="K38" s="116">
        <v>98305</v>
      </c>
      <c r="L38" s="116">
        <v>1177205</v>
      </c>
      <c r="M38" s="116">
        <f>SUM(N38,+U38)</f>
        <v>317040</v>
      </c>
      <c r="N38" s="116">
        <f>+SUM(O38:R38,T38)</f>
        <v>149540</v>
      </c>
      <c r="O38" s="116">
        <v>69766</v>
      </c>
      <c r="P38" s="116">
        <v>0</v>
      </c>
      <c r="Q38" s="116">
        <v>67600</v>
      </c>
      <c r="R38" s="116">
        <v>12174</v>
      </c>
      <c r="S38" s="116"/>
      <c r="T38" s="116">
        <v>0</v>
      </c>
      <c r="U38" s="116">
        <v>167500</v>
      </c>
      <c r="V38" s="116">
        <f>+SUM(D38,M38)</f>
        <v>1726297</v>
      </c>
      <c r="W38" s="116">
        <f>+SUM(E38,N38)</f>
        <v>381592</v>
      </c>
      <c r="X38" s="116">
        <f>+SUM(F38,O38)</f>
        <v>77829</v>
      </c>
      <c r="Y38" s="116">
        <f>+SUM(G38,P38)</f>
        <v>2222</v>
      </c>
      <c r="Z38" s="116">
        <f>+SUM(H38,Q38)</f>
        <v>67600</v>
      </c>
      <c r="AA38" s="116">
        <f>+SUM(I38,R38)</f>
        <v>135636</v>
      </c>
      <c r="AB38" s="116">
        <f>+SUM(J38,S38)</f>
        <v>0</v>
      </c>
      <c r="AC38" s="116">
        <f>+SUM(K38,T38)</f>
        <v>98305</v>
      </c>
      <c r="AD38" s="116">
        <f>+SUM(L38,U38)</f>
        <v>1344705</v>
      </c>
      <c r="AE38" s="205" t="s">
        <v>325</v>
      </c>
    </row>
    <row r="39" spans="1:31" ht="13.5" customHeight="1" x14ac:dyDescent="0.2">
      <c r="A39" s="114" t="s">
        <v>25</v>
      </c>
      <c r="B39" s="115" t="s">
        <v>416</v>
      </c>
      <c r="C39" s="114" t="s">
        <v>417</v>
      </c>
      <c r="D39" s="116">
        <f>SUM(E39,+L39)</f>
        <v>685484</v>
      </c>
      <c r="E39" s="116">
        <f>+SUM(F39:I39,K39)</f>
        <v>77382</v>
      </c>
      <c r="F39" s="116">
        <v>0</v>
      </c>
      <c r="G39" s="116">
        <v>0</v>
      </c>
      <c r="H39" s="116">
        <v>0</v>
      </c>
      <c r="I39" s="116">
        <v>77317</v>
      </c>
      <c r="J39" s="116"/>
      <c r="K39" s="116">
        <v>65</v>
      </c>
      <c r="L39" s="116">
        <v>608102</v>
      </c>
      <c r="M39" s="116">
        <f>SUM(N39,+U39)</f>
        <v>103221</v>
      </c>
      <c r="N39" s="116">
        <f>+SUM(O39:R39,T39)</f>
        <v>3478</v>
      </c>
      <c r="O39" s="116">
        <v>2942</v>
      </c>
      <c r="P39" s="116">
        <v>526</v>
      </c>
      <c r="Q39" s="116">
        <v>0</v>
      </c>
      <c r="R39" s="116">
        <v>0</v>
      </c>
      <c r="S39" s="116"/>
      <c r="T39" s="116">
        <v>10</v>
      </c>
      <c r="U39" s="116">
        <v>99743</v>
      </c>
      <c r="V39" s="116">
        <f>+SUM(D39,M39)</f>
        <v>788705</v>
      </c>
      <c r="W39" s="116">
        <f>+SUM(E39,N39)</f>
        <v>80860</v>
      </c>
      <c r="X39" s="116">
        <f>+SUM(F39,O39)</f>
        <v>2942</v>
      </c>
      <c r="Y39" s="116">
        <f>+SUM(G39,P39)</f>
        <v>526</v>
      </c>
      <c r="Z39" s="116">
        <f>+SUM(H39,Q39)</f>
        <v>0</v>
      </c>
      <c r="AA39" s="116">
        <f>+SUM(I39,R39)</f>
        <v>77317</v>
      </c>
      <c r="AB39" s="116">
        <f>+SUM(J39,S39)</f>
        <v>0</v>
      </c>
      <c r="AC39" s="116">
        <f>+SUM(K39,T39)</f>
        <v>75</v>
      </c>
      <c r="AD39" s="116">
        <f>+SUM(L39,U39)</f>
        <v>707845</v>
      </c>
      <c r="AE39" s="205" t="s">
        <v>325</v>
      </c>
    </row>
    <row r="40" spans="1:31" ht="13.5" customHeight="1" x14ac:dyDescent="0.2">
      <c r="A40" s="114" t="s">
        <v>25</v>
      </c>
      <c r="B40" s="115" t="s">
        <v>418</v>
      </c>
      <c r="C40" s="114" t="s">
        <v>419</v>
      </c>
      <c r="D40" s="116">
        <f>SUM(E40,+L40)</f>
        <v>979795</v>
      </c>
      <c r="E40" s="116">
        <f>+SUM(F40:I40,K40)</f>
        <v>151593</v>
      </c>
      <c r="F40" s="116">
        <v>0</v>
      </c>
      <c r="G40" s="116">
        <v>0</v>
      </c>
      <c r="H40" s="116">
        <v>0</v>
      </c>
      <c r="I40" s="116">
        <v>147847</v>
      </c>
      <c r="J40" s="116"/>
      <c r="K40" s="116">
        <v>3746</v>
      </c>
      <c r="L40" s="116">
        <v>828202</v>
      </c>
      <c r="M40" s="116">
        <f>SUM(N40,+U40)</f>
        <v>179189</v>
      </c>
      <c r="N40" s="116">
        <f>+SUM(O40:R40,T40)</f>
        <v>5833</v>
      </c>
      <c r="O40" s="116">
        <v>0</v>
      </c>
      <c r="P40" s="116">
        <v>0</v>
      </c>
      <c r="Q40" s="116">
        <v>0</v>
      </c>
      <c r="R40" s="116">
        <v>5833</v>
      </c>
      <c r="S40" s="116"/>
      <c r="T40" s="116">
        <v>0</v>
      </c>
      <c r="U40" s="116">
        <v>173356</v>
      </c>
      <c r="V40" s="116">
        <f>+SUM(D40,M40)</f>
        <v>1158984</v>
      </c>
      <c r="W40" s="116">
        <f>+SUM(E40,N40)</f>
        <v>157426</v>
      </c>
      <c r="X40" s="116">
        <f>+SUM(F40,O40)</f>
        <v>0</v>
      </c>
      <c r="Y40" s="116">
        <f>+SUM(G40,P40)</f>
        <v>0</v>
      </c>
      <c r="Z40" s="116">
        <f>+SUM(H40,Q40)</f>
        <v>0</v>
      </c>
      <c r="AA40" s="116">
        <f>+SUM(I40,R40)</f>
        <v>153680</v>
      </c>
      <c r="AB40" s="116">
        <f>+SUM(J40,S40)</f>
        <v>0</v>
      </c>
      <c r="AC40" s="116">
        <f>+SUM(K40,T40)</f>
        <v>3746</v>
      </c>
      <c r="AD40" s="116">
        <f>+SUM(L40,U40)</f>
        <v>1001558</v>
      </c>
      <c r="AE40" s="205" t="s">
        <v>325</v>
      </c>
    </row>
    <row r="41" spans="1:31" ht="13.5" customHeight="1" x14ac:dyDescent="0.2">
      <c r="A41" s="114" t="s">
        <v>25</v>
      </c>
      <c r="B41" s="115" t="s">
        <v>422</v>
      </c>
      <c r="C41" s="114" t="s">
        <v>423</v>
      </c>
      <c r="D41" s="116">
        <f>SUM(E41,+L41)</f>
        <v>1301544</v>
      </c>
      <c r="E41" s="116">
        <f>+SUM(F41:I41,K41)</f>
        <v>241335</v>
      </c>
      <c r="F41" s="116">
        <v>0</v>
      </c>
      <c r="G41" s="116">
        <v>0</v>
      </c>
      <c r="H41" s="116">
        <v>0</v>
      </c>
      <c r="I41" s="116">
        <v>210977</v>
      </c>
      <c r="J41" s="116"/>
      <c r="K41" s="116">
        <v>30358</v>
      </c>
      <c r="L41" s="116">
        <v>1060209</v>
      </c>
      <c r="M41" s="116">
        <f>SUM(N41,+U41)</f>
        <v>194344</v>
      </c>
      <c r="N41" s="116">
        <f>+SUM(O41:R41,T41)</f>
        <v>10252</v>
      </c>
      <c r="O41" s="116">
        <v>0</v>
      </c>
      <c r="P41" s="116">
        <v>0</v>
      </c>
      <c r="Q41" s="116">
        <v>0</v>
      </c>
      <c r="R41" s="116">
        <v>10252</v>
      </c>
      <c r="S41" s="116"/>
      <c r="T41" s="116">
        <v>0</v>
      </c>
      <c r="U41" s="116">
        <v>184092</v>
      </c>
      <c r="V41" s="116">
        <f>+SUM(D41,M41)</f>
        <v>1495888</v>
      </c>
      <c r="W41" s="116">
        <f>+SUM(E41,N41)</f>
        <v>251587</v>
      </c>
      <c r="X41" s="116">
        <f>+SUM(F41,O41)</f>
        <v>0</v>
      </c>
      <c r="Y41" s="116">
        <f>+SUM(G41,P41)</f>
        <v>0</v>
      </c>
      <c r="Z41" s="116">
        <f>+SUM(H41,Q41)</f>
        <v>0</v>
      </c>
      <c r="AA41" s="116">
        <f>+SUM(I41,R41)</f>
        <v>221229</v>
      </c>
      <c r="AB41" s="116">
        <f>+SUM(J41,S41)</f>
        <v>0</v>
      </c>
      <c r="AC41" s="116">
        <f>+SUM(K41,T41)</f>
        <v>30358</v>
      </c>
      <c r="AD41" s="116">
        <f>+SUM(L41,U41)</f>
        <v>1244301</v>
      </c>
      <c r="AE41" s="205" t="s">
        <v>325</v>
      </c>
    </row>
    <row r="42" spans="1:31" ht="13.5" customHeight="1" x14ac:dyDescent="0.2">
      <c r="A42" s="114" t="s">
        <v>25</v>
      </c>
      <c r="B42" s="115" t="s">
        <v>426</v>
      </c>
      <c r="C42" s="114" t="s">
        <v>427</v>
      </c>
      <c r="D42" s="116">
        <f>SUM(E42,+L42)</f>
        <v>447850</v>
      </c>
      <c r="E42" s="116">
        <f>+SUM(F42:I42,K42)</f>
        <v>58330</v>
      </c>
      <c r="F42" s="116">
        <v>0</v>
      </c>
      <c r="G42" s="116">
        <v>0</v>
      </c>
      <c r="H42" s="116">
        <v>0</v>
      </c>
      <c r="I42" s="116">
        <v>56529</v>
      </c>
      <c r="J42" s="116"/>
      <c r="K42" s="116">
        <v>1801</v>
      </c>
      <c r="L42" s="116">
        <v>389520</v>
      </c>
      <c r="M42" s="116">
        <f>SUM(N42,+U42)</f>
        <v>74353</v>
      </c>
      <c r="N42" s="116">
        <f>+SUM(O42:R42,T42)</f>
        <v>5468</v>
      </c>
      <c r="O42" s="116">
        <v>0</v>
      </c>
      <c r="P42" s="116">
        <v>0</v>
      </c>
      <c r="Q42" s="116">
        <v>0</v>
      </c>
      <c r="R42" s="116">
        <v>5418</v>
      </c>
      <c r="S42" s="116"/>
      <c r="T42" s="116">
        <v>50</v>
      </c>
      <c r="U42" s="116">
        <v>68885</v>
      </c>
      <c r="V42" s="116">
        <f>+SUM(D42,M42)</f>
        <v>522203</v>
      </c>
      <c r="W42" s="116">
        <f>+SUM(E42,N42)</f>
        <v>63798</v>
      </c>
      <c r="X42" s="116">
        <f>+SUM(F42,O42)</f>
        <v>0</v>
      </c>
      <c r="Y42" s="116">
        <f>+SUM(G42,P42)</f>
        <v>0</v>
      </c>
      <c r="Z42" s="116">
        <f>+SUM(H42,Q42)</f>
        <v>0</v>
      </c>
      <c r="AA42" s="116">
        <f>+SUM(I42,R42)</f>
        <v>61947</v>
      </c>
      <c r="AB42" s="116">
        <f>+SUM(J42,S42)</f>
        <v>0</v>
      </c>
      <c r="AC42" s="116">
        <f>+SUM(K42,T42)</f>
        <v>1851</v>
      </c>
      <c r="AD42" s="116">
        <f>+SUM(L42,U42)</f>
        <v>458405</v>
      </c>
      <c r="AE42" s="205" t="s">
        <v>325</v>
      </c>
    </row>
    <row r="43" spans="1:31" ht="13.5" customHeight="1" x14ac:dyDescent="0.2">
      <c r="A43" s="114" t="s">
        <v>25</v>
      </c>
      <c r="B43" s="115" t="s">
        <v>428</v>
      </c>
      <c r="C43" s="114" t="s">
        <v>429</v>
      </c>
      <c r="D43" s="116">
        <f>SUM(E43,+L43)</f>
        <v>977381</v>
      </c>
      <c r="E43" s="116">
        <f>+SUM(F43:I43,K43)</f>
        <v>163369</v>
      </c>
      <c r="F43" s="116">
        <v>0</v>
      </c>
      <c r="G43" s="116">
        <v>0</v>
      </c>
      <c r="H43" s="116">
        <v>0</v>
      </c>
      <c r="I43" s="116">
        <v>60618</v>
      </c>
      <c r="J43" s="116"/>
      <c r="K43" s="116">
        <v>102751</v>
      </c>
      <c r="L43" s="116">
        <v>814012</v>
      </c>
      <c r="M43" s="116">
        <f>SUM(N43,+U43)</f>
        <v>38486</v>
      </c>
      <c r="N43" s="116">
        <f>+SUM(O43:R43,T43)</f>
        <v>3201</v>
      </c>
      <c r="O43" s="116">
        <v>0</v>
      </c>
      <c r="P43" s="116">
        <v>0</v>
      </c>
      <c r="Q43" s="116">
        <v>0</v>
      </c>
      <c r="R43" s="116">
        <v>3201</v>
      </c>
      <c r="S43" s="116"/>
      <c r="T43" s="116">
        <v>0</v>
      </c>
      <c r="U43" s="116">
        <v>35285</v>
      </c>
      <c r="V43" s="116">
        <f>+SUM(D43,M43)</f>
        <v>1015867</v>
      </c>
      <c r="W43" s="116">
        <f>+SUM(E43,N43)</f>
        <v>166570</v>
      </c>
      <c r="X43" s="116">
        <f>+SUM(F43,O43)</f>
        <v>0</v>
      </c>
      <c r="Y43" s="116">
        <f>+SUM(G43,P43)</f>
        <v>0</v>
      </c>
      <c r="Z43" s="116">
        <f>+SUM(H43,Q43)</f>
        <v>0</v>
      </c>
      <c r="AA43" s="116">
        <f>+SUM(I43,R43)</f>
        <v>63819</v>
      </c>
      <c r="AB43" s="116">
        <f>+SUM(J43,S43)</f>
        <v>0</v>
      </c>
      <c r="AC43" s="116">
        <f>+SUM(K43,T43)</f>
        <v>102751</v>
      </c>
      <c r="AD43" s="116">
        <f>+SUM(L43,U43)</f>
        <v>849297</v>
      </c>
      <c r="AE43" s="205" t="s">
        <v>325</v>
      </c>
    </row>
    <row r="44" spans="1:31" ht="13.5" customHeight="1" x14ac:dyDescent="0.2">
      <c r="A44" s="114" t="s">
        <v>25</v>
      </c>
      <c r="B44" s="115" t="s">
        <v>430</v>
      </c>
      <c r="C44" s="114" t="s">
        <v>431</v>
      </c>
      <c r="D44" s="116">
        <f>SUM(E44,+L44)</f>
        <v>1091423</v>
      </c>
      <c r="E44" s="116">
        <f>+SUM(F44:I44,K44)</f>
        <v>172995</v>
      </c>
      <c r="F44" s="116">
        <v>0</v>
      </c>
      <c r="G44" s="116">
        <v>0</v>
      </c>
      <c r="H44" s="116">
        <v>0</v>
      </c>
      <c r="I44" s="116">
        <v>154879</v>
      </c>
      <c r="J44" s="116"/>
      <c r="K44" s="116">
        <v>18116</v>
      </c>
      <c r="L44" s="116">
        <v>918428</v>
      </c>
      <c r="M44" s="116">
        <f>SUM(N44,+U44)</f>
        <v>165658</v>
      </c>
      <c r="N44" s="116">
        <f>+SUM(O44:R44,T44)</f>
        <v>0</v>
      </c>
      <c r="O44" s="116">
        <v>0</v>
      </c>
      <c r="P44" s="116">
        <v>0</v>
      </c>
      <c r="Q44" s="116">
        <v>0</v>
      </c>
      <c r="R44" s="116">
        <v>0</v>
      </c>
      <c r="S44" s="116"/>
      <c r="T44" s="116">
        <v>0</v>
      </c>
      <c r="U44" s="116">
        <v>165658</v>
      </c>
      <c r="V44" s="116">
        <f>+SUM(D44,M44)</f>
        <v>1257081</v>
      </c>
      <c r="W44" s="116">
        <f>+SUM(E44,N44)</f>
        <v>172995</v>
      </c>
      <c r="X44" s="116">
        <f>+SUM(F44,O44)</f>
        <v>0</v>
      </c>
      <c r="Y44" s="116">
        <f>+SUM(G44,P44)</f>
        <v>0</v>
      </c>
      <c r="Z44" s="116">
        <f>+SUM(H44,Q44)</f>
        <v>0</v>
      </c>
      <c r="AA44" s="116">
        <f>+SUM(I44,R44)</f>
        <v>154879</v>
      </c>
      <c r="AB44" s="116">
        <f>+SUM(J44,S44)</f>
        <v>0</v>
      </c>
      <c r="AC44" s="116">
        <f>+SUM(K44,T44)</f>
        <v>18116</v>
      </c>
      <c r="AD44" s="116">
        <f>+SUM(L44,U44)</f>
        <v>1084086</v>
      </c>
      <c r="AE44" s="205" t="s">
        <v>325</v>
      </c>
    </row>
    <row r="45" spans="1:31" ht="13.5" customHeight="1" x14ac:dyDescent="0.2">
      <c r="A45" s="114" t="s">
        <v>25</v>
      </c>
      <c r="B45" s="115" t="s">
        <v>432</v>
      </c>
      <c r="C45" s="114" t="s">
        <v>433</v>
      </c>
      <c r="D45" s="116">
        <f>SUM(E45,+L45)</f>
        <v>396272</v>
      </c>
      <c r="E45" s="116">
        <f>+SUM(F45:I45,K45)</f>
        <v>85398</v>
      </c>
      <c r="F45" s="116">
        <v>0</v>
      </c>
      <c r="G45" s="116">
        <v>0</v>
      </c>
      <c r="H45" s="116">
        <v>0</v>
      </c>
      <c r="I45" s="116">
        <v>58817</v>
      </c>
      <c r="J45" s="116"/>
      <c r="K45" s="116">
        <v>26581</v>
      </c>
      <c r="L45" s="116">
        <v>310874</v>
      </c>
      <c r="M45" s="116">
        <f>SUM(N45,+U45)</f>
        <v>129434</v>
      </c>
      <c r="N45" s="116">
        <f>+SUM(O45:R45,T45)</f>
        <v>15851</v>
      </c>
      <c r="O45" s="116">
        <v>0</v>
      </c>
      <c r="P45" s="116">
        <v>0</v>
      </c>
      <c r="Q45" s="116">
        <v>0</v>
      </c>
      <c r="R45" s="116">
        <v>5021</v>
      </c>
      <c r="S45" s="116"/>
      <c r="T45" s="116">
        <v>10830</v>
      </c>
      <c r="U45" s="116">
        <v>113583</v>
      </c>
      <c r="V45" s="116">
        <f>+SUM(D45,M45)</f>
        <v>525706</v>
      </c>
      <c r="W45" s="116">
        <f>+SUM(E45,N45)</f>
        <v>101249</v>
      </c>
      <c r="X45" s="116">
        <f>+SUM(F45,O45)</f>
        <v>0</v>
      </c>
      <c r="Y45" s="116">
        <f>+SUM(G45,P45)</f>
        <v>0</v>
      </c>
      <c r="Z45" s="116">
        <f>+SUM(H45,Q45)</f>
        <v>0</v>
      </c>
      <c r="AA45" s="116">
        <f>+SUM(I45,R45)</f>
        <v>63838</v>
      </c>
      <c r="AB45" s="116">
        <f>+SUM(J45,S45)</f>
        <v>0</v>
      </c>
      <c r="AC45" s="116">
        <f>+SUM(K45,T45)</f>
        <v>37411</v>
      </c>
      <c r="AD45" s="116">
        <f>+SUM(L45,U45)</f>
        <v>424457</v>
      </c>
      <c r="AE45" s="205" t="s">
        <v>325</v>
      </c>
    </row>
    <row r="46" spans="1:31" ht="13.5" customHeight="1" x14ac:dyDescent="0.2">
      <c r="A46" s="114" t="s">
        <v>25</v>
      </c>
      <c r="B46" s="115" t="s">
        <v>434</v>
      </c>
      <c r="C46" s="114" t="s">
        <v>435</v>
      </c>
      <c r="D46" s="116">
        <f>SUM(E46,+L46)</f>
        <v>418277</v>
      </c>
      <c r="E46" s="116">
        <f>+SUM(F46:I46,K46)</f>
        <v>54822</v>
      </c>
      <c r="F46" s="116">
        <v>0</v>
      </c>
      <c r="G46" s="116">
        <v>0</v>
      </c>
      <c r="H46" s="116">
        <v>0</v>
      </c>
      <c r="I46" s="116">
        <v>42769</v>
      </c>
      <c r="J46" s="116"/>
      <c r="K46" s="116">
        <v>12053</v>
      </c>
      <c r="L46" s="116">
        <v>363455</v>
      </c>
      <c r="M46" s="116">
        <f>SUM(N46,+U46)</f>
        <v>137537</v>
      </c>
      <c r="N46" s="116">
        <f>+SUM(O46:R46,T46)</f>
        <v>925</v>
      </c>
      <c r="O46" s="116">
        <v>0</v>
      </c>
      <c r="P46" s="116">
        <v>0</v>
      </c>
      <c r="Q46" s="116">
        <v>0</v>
      </c>
      <c r="R46" s="116">
        <v>925</v>
      </c>
      <c r="S46" s="116"/>
      <c r="T46" s="116">
        <v>0</v>
      </c>
      <c r="U46" s="116">
        <v>136612</v>
      </c>
      <c r="V46" s="116">
        <f>+SUM(D46,M46)</f>
        <v>555814</v>
      </c>
      <c r="W46" s="116">
        <f>+SUM(E46,N46)</f>
        <v>55747</v>
      </c>
      <c r="X46" s="116">
        <f>+SUM(F46,O46)</f>
        <v>0</v>
      </c>
      <c r="Y46" s="116">
        <f>+SUM(G46,P46)</f>
        <v>0</v>
      </c>
      <c r="Z46" s="116">
        <f>+SUM(H46,Q46)</f>
        <v>0</v>
      </c>
      <c r="AA46" s="116">
        <f>+SUM(I46,R46)</f>
        <v>43694</v>
      </c>
      <c r="AB46" s="116">
        <f>+SUM(J46,S46)</f>
        <v>0</v>
      </c>
      <c r="AC46" s="116">
        <f>+SUM(K46,T46)</f>
        <v>12053</v>
      </c>
      <c r="AD46" s="116">
        <f>+SUM(L46,U46)</f>
        <v>500067</v>
      </c>
      <c r="AE46" s="205" t="s">
        <v>325</v>
      </c>
    </row>
    <row r="47" spans="1:31" ht="13.5" customHeight="1" x14ac:dyDescent="0.2">
      <c r="A47" s="114" t="s">
        <v>25</v>
      </c>
      <c r="B47" s="115" t="s">
        <v>436</v>
      </c>
      <c r="C47" s="114" t="s">
        <v>437</v>
      </c>
      <c r="D47" s="116">
        <f>SUM(E47,+L47)</f>
        <v>375483</v>
      </c>
      <c r="E47" s="116">
        <f>+SUM(F47:I47,K47)</f>
        <v>73673</v>
      </c>
      <c r="F47" s="116">
        <v>0</v>
      </c>
      <c r="G47" s="116">
        <v>0</v>
      </c>
      <c r="H47" s="116">
        <v>0</v>
      </c>
      <c r="I47" s="116">
        <v>61042</v>
      </c>
      <c r="J47" s="116"/>
      <c r="K47" s="116">
        <v>12631</v>
      </c>
      <c r="L47" s="116">
        <v>301810</v>
      </c>
      <c r="M47" s="116">
        <f>SUM(N47,+U47)</f>
        <v>68727</v>
      </c>
      <c r="N47" s="116">
        <f>+SUM(O47:R47,T47)</f>
        <v>1965</v>
      </c>
      <c r="O47" s="116">
        <v>0</v>
      </c>
      <c r="P47" s="116">
        <v>0</v>
      </c>
      <c r="Q47" s="116">
        <v>0</v>
      </c>
      <c r="R47" s="116">
        <v>1965</v>
      </c>
      <c r="S47" s="116"/>
      <c r="T47" s="116">
        <v>0</v>
      </c>
      <c r="U47" s="116">
        <v>66762</v>
      </c>
      <c r="V47" s="116">
        <f>+SUM(D47,M47)</f>
        <v>444210</v>
      </c>
      <c r="W47" s="116">
        <f>+SUM(E47,N47)</f>
        <v>75638</v>
      </c>
      <c r="X47" s="116">
        <f>+SUM(F47,O47)</f>
        <v>0</v>
      </c>
      <c r="Y47" s="116">
        <f>+SUM(G47,P47)</f>
        <v>0</v>
      </c>
      <c r="Z47" s="116">
        <f>+SUM(H47,Q47)</f>
        <v>0</v>
      </c>
      <c r="AA47" s="116">
        <f>+SUM(I47,R47)</f>
        <v>63007</v>
      </c>
      <c r="AB47" s="116">
        <f>+SUM(J47,S47)</f>
        <v>0</v>
      </c>
      <c r="AC47" s="116">
        <f>+SUM(K47,T47)</f>
        <v>12631</v>
      </c>
      <c r="AD47" s="116">
        <f>+SUM(L47,U47)</f>
        <v>368572</v>
      </c>
      <c r="AE47" s="205" t="s">
        <v>325</v>
      </c>
    </row>
    <row r="48" spans="1:31" ht="13.5" customHeight="1" x14ac:dyDescent="0.2">
      <c r="A48" s="114" t="s">
        <v>25</v>
      </c>
      <c r="B48" s="115" t="s">
        <v>438</v>
      </c>
      <c r="C48" s="114" t="s">
        <v>439</v>
      </c>
      <c r="D48" s="116">
        <f>SUM(E48,+L48)</f>
        <v>339172</v>
      </c>
      <c r="E48" s="116">
        <f>+SUM(F48:I48,K48)</f>
        <v>31142</v>
      </c>
      <c r="F48" s="116">
        <v>0</v>
      </c>
      <c r="G48" s="116">
        <v>0</v>
      </c>
      <c r="H48" s="116">
        <v>0</v>
      </c>
      <c r="I48" s="116">
        <v>13590</v>
      </c>
      <c r="J48" s="116"/>
      <c r="K48" s="116">
        <v>17552</v>
      </c>
      <c r="L48" s="116">
        <v>308030</v>
      </c>
      <c r="M48" s="116">
        <f>SUM(N48,+U48)</f>
        <v>19494</v>
      </c>
      <c r="N48" s="116">
        <f>+SUM(O48:R48,T48)</f>
        <v>0</v>
      </c>
      <c r="O48" s="116">
        <v>0</v>
      </c>
      <c r="P48" s="116">
        <v>0</v>
      </c>
      <c r="Q48" s="116">
        <v>0</v>
      </c>
      <c r="R48" s="116">
        <v>0</v>
      </c>
      <c r="S48" s="116"/>
      <c r="T48" s="116">
        <v>0</v>
      </c>
      <c r="U48" s="116">
        <v>19494</v>
      </c>
      <c r="V48" s="116">
        <f>+SUM(D48,M48)</f>
        <v>358666</v>
      </c>
      <c r="W48" s="116">
        <f>+SUM(E48,N48)</f>
        <v>31142</v>
      </c>
      <c r="X48" s="116">
        <f>+SUM(F48,O48)</f>
        <v>0</v>
      </c>
      <c r="Y48" s="116">
        <f>+SUM(G48,P48)</f>
        <v>0</v>
      </c>
      <c r="Z48" s="116">
        <f>+SUM(H48,Q48)</f>
        <v>0</v>
      </c>
      <c r="AA48" s="116">
        <f>+SUM(I48,R48)</f>
        <v>13590</v>
      </c>
      <c r="AB48" s="116">
        <f>+SUM(J48,S48)</f>
        <v>0</v>
      </c>
      <c r="AC48" s="116">
        <f>+SUM(K48,T48)</f>
        <v>17552</v>
      </c>
      <c r="AD48" s="116">
        <f>+SUM(L48,U48)</f>
        <v>327524</v>
      </c>
      <c r="AE48" s="205" t="s">
        <v>325</v>
      </c>
    </row>
    <row r="49" spans="1:31" ht="13.5" customHeight="1" x14ac:dyDescent="0.2">
      <c r="A49" s="114" t="s">
        <v>25</v>
      </c>
      <c r="B49" s="115" t="s">
        <v>440</v>
      </c>
      <c r="C49" s="114" t="s">
        <v>441</v>
      </c>
      <c r="D49" s="116">
        <f>SUM(E49,+L49)</f>
        <v>386954</v>
      </c>
      <c r="E49" s="116">
        <f>+SUM(F49:I49,K49)</f>
        <v>6761</v>
      </c>
      <c r="F49" s="116">
        <v>0</v>
      </c>
      <c r="G49" s="116">
        <v>0</v>
      </c>
      <c r="H49" s="116">
        <v>0</v>
      </c>
      <c r="I49" s="116">
        <v>5493</v>
      </c>
      <c r="J49" s="116"/>
      <c r="K49" s="116">
        <v>1268</v>
      </c>
      <c r="L49" s="116">
        <v>380193</v>
      </c>
      <c r="M49" s="116">
        <f>SUM(N49,+U49)</f>
        <v>99733</v>
      </c>
      <c r="N49" s="116">
        <f>+SUM(O49:R49,T49)</f>
        <v>5811</v>
      </c>
      <c r="O49" s="116">
        <v>0</v>
      </c>
      <c r="P49" s="116">
        <v>0</v>
      </c>
      <c r="Q49" s="116">
        <v>0</v>
      </c>
      <c r="R49" s="116">
        <v>5811</v>
      </c>
      <c r="S49" s="116"/>
      <c r="T49" s="116">
        <v>0</v>
      </c>
      <c r="U49" s="116">
        <v>93922</v>
      </c>
      <c r="V49" s="116">
        <f>+SUM(D49,M49)</f>
        <v>486687</v>
      </c>
      <c r="W49" s="116">
        <f>+SUM(E49,N49)</f>
        <v>12572</v>
      </c>
      <c r="X49" s="116">
        <f>+SUM(F49,O49)</f>
        <v>0</v>
      </c>
      <c r="Y49" s="116">
        <f>+SUM(G49,P49)</f>
        <v>0</v>
      </c>
      <c r="Z49" s="116">
        <f>+SUM(H49,Q49)</f>
        <v>0</v>
      </c>
      <c r="AA49" s="116">
        <f>+SUM(I49,R49)</f>
        <v>11304</v>
      </c>
      <c r="AB49" s="116">
        <f>+SUM(J49,S49)</f>
        <v>0</v>
      </c>
      <c r="AC49" s="116">
        <f>+SUM(K49,T49)</f>
        <v>1268</v>
      </c>
      <c r="AD49" s="116">
        <f>+SUM(L49,U49)</f>
        <v>474115</v>
      </c>
      <c r="AE49" s="205" t="s">
        <v>325</v>
      </c>
    </row>
    <row r="50" spans="1:31" ht="13.5" customHeight="1" x14ac:dyDescent="0.2">
      <c r="A50" s="114" t="s">
        <v>25</v>
      </c>
      <c r="B50" s="115" t="s">
        <v>442</v>
      </c>
      <c r="C50" s="114" t="s">
        <v>443</v>
      </c>
      <c r="D50" s="116">
        <f>SUM(E50,+L50)</f>
        <v>392697</v>
      </c>
      <c r="E50" s="116">
        <f>+SUM(F50:I50,K50)</f>
        <v>49293</v>
      </c>
      <c r="F50" s="116">
        <v>0</v>
      </c>
      <c r="G50" s="116">
        <v>0</v>
      </c>
      <c r="H50" s="116">
        <v>0</v>
      </c>
      <c r="I50" s="116">
        <v>43235</v>
      </c>
      <c r="J50" s="116"/>
      <c r="K50" s="116">
        <v>6058</v>
      </c>
      <c r="L50" s="116">
        <v>343404</v>
      </c>
      <c r="M50" s="116">
        <f>SUM(N50,+U50)</f>
        <v>42445</v>
      </c>
      <c r="N50" s="116">
        <f>+SUM(O50:R50,T50)</f>
        <v>0</v>
      </c>
      <c r="O50" s="116">
        <v>0</v>
      </c>
      <c r="P50" s="116">
        <v>0</v>
      </c>
      <c r="Q50" s="116">
        <v>0</v>
      </c>
      <c r="R50" s="116">
        <v>0</v>
      </c>
      <c r="S50" s="116"/>
      <c r="T50" s="116">
        <v>0</v>
      </c>
      <c r="U50" s="116">
        <v>42445</v>
      </c>
      <c r="V50" s="116">
        <f>+SUM(D50,M50)</f>
        <v>435142</v>
      </c>
      <c r="W50" s="116">
        <f>+SUM(E50,N50)</f>
        <v>49293</v>
      </c>
      <c r="X50" s="116">
        <f>+SUM(F50,O50)</f>
        <v>0</v>
      </c>
      <c r="Y50" s="116">
        <f>+SUM(G50,P50)</f>
        <v>0</v>
      </c>
      <c r="Z50" s="116">
        <f>+SUM(H50,Q50)</f>
        <v>0</v>
      </c>
      <c r="AA50" s="116">
        <f>+SUM(I50,R50)</f>
        <v>43235</v>
      </c>
      <c r="AB50" s="116">
        <f>+SUM(J50,S50)</f>
        <v>0</v>
      </c>
      <c r="AC50" s="116">
        <f>+SUM(K50,T50)</f>
        <v>6058</v>
      </c>
      <c r="AD50" s="116">
        <f>+SUM(L50,U50)</f>
        <v>385849</v>
      </c>
      <c r="AE50" s="205" t="s">
        <v>325</v>
      </c>
    </row>
    <row r="51" spans="1:31" ht="13.5" customHeight="1" x14ac:dyDescent="0.2">
      <c r="A51" s="114" t="s">
        <v>25</v>
      </c>
      <c r="B51" s="115" t="s">
        <v>444</v>
      </c>
      <c r="C51" s="114" t="s">
        <v>445</v>
      </c>
      <c r="D51" s="116">
        <f>SUM(E51,+L51)</f>
        <v>415169</v>
      </c>
      <c r="E51" s="116">
        <f>+SUM(F51:I51,K51)</f>
        <v>48220</v>
      </c>
      <c r="F51" s="116">
        <v>0</v>
      </c>
      <c r="G51" s="116">
        <v>0</v>
      </c>
      <c r="H51" s="116">
        <v>0</v>
      </c>
      <c r="I51" s="116">
        <v>48220</v>
      </c>
      <c r="J51" s="116"/>
      <c r="K51" s="116">
        <v>0</v>
      </c>
      <c r="L51" s="116">
        <v>366949</v>
      </c>
      <c r="M51" s="116">
        <f>SUM(N51,+U51)</f>
        <v>46953</v>
      </c>
      <c r="N51" s="116">
        <f>+SUM(O51:R51,T51)</f>
        <v>2370</v>
      </c>
      <c r="O51" s="116">
        <v>2139</v>
      </c>
      <c r="P51" s="116">
        <v>231</v>
      </c>
      <c r="Q51" s="116">
        <v>0</v>
      </c>
      <c r="R51" s="116">
        <v>0</v>
      </c>
      <c r="S51" s="116"/>
      <c r="T51" s="116">
        <v>0</v>
      </c>
      <c r="U51" s="116">
        <v>44583</v>
      </c>
      <c r="V51" s="116">
        <f>+SUM(D51,M51)</f>
        <v>462122</v>
      </c>
      <c r="W51" s="116">
        <f>+SUM(E51,N51)</f>
        <v>50590</v>
      </c>
      <c r="X51" s="116">
        <f>+SUM(F51,O51)</f>
        <v>2139</v>
      </c>
      <c r="Y51" s="116">
        <f>+SUM(G51,P51)</f>
        <v>231</v>
      </c>
      <c r="Z51" s="116">
        <f>+SUM(H51,Q51)</f>
        <v>0</v>
      </c>
      <c r="AA51" s="116">
        <f>+SUM(I51,R51)</f>
        <v>48220</v>
      </c>
      <c r="AB51" s="116">
        <f>+SUM(J51,S51)</f>
        <v>0</v>
      </c>
      <c r="AC51" s="116">
        <f>+SUM(K51,T51)</f>
        <v>0</v>
      </c>
      <c r="AD51" s="116">
        <f>+SUM(L51,U51)</f>
        <v>411532</v>
      </c>
      <c r="AE51" s="205" t="s">
        <v>325</v>
      </c>
    </row>
    <row r="52" spans="1:31" ht="13.5" customHeight="1" x14ac:dyDescent="0.2">
      <c r="A52" s="114" t="s">
        <v>25</v>
      </c>
      <c r="B52" s="115" t="s">
        <v>446</v>
      </c>
      <c r="C52" s="114" t="s">
        <v>447</v>
      </c>
      <c r="D52" s="116">
        <f>SUM(E52,+L52)</f>
        <v>159360</v>
      </c>
      <c r="E52" s="116">
        <f>+SUM(F52:I52,K52)</f>
        <v>50</v>
      </c>
      <c r="F52" s="116">
        <v>0</v>
      </c>
      <c r="G52" s="116">
        <v>0</v>
      </c>
      <c r="H52" s="116">
        <v>0</v>
      </c>
      <c r="I52" s="116">
        <v>0</v>
      </c>
      <c r="J52" s="116"/>
      <c r="K52" s="116">
        <v>50</v>
      </c>
      <c r="L52" s="116">
        <v>159310</v>
      </c>
      <c r="M52" s="116">
        <f>SUM(N52,+U52)</f>
        <v>19735</v>
      </c>
      <c r="N52" s="116">
        <f>+SUM(O52:R52,T52)</f>
        <v>0</v>
      </c>
      <c r="O52" s="116">
        <v>0</v>
      </c>
      <c r="P52" s="116">
        <v>0</v>
      </c>
      <c r="Q52" s="116">
        <v>0</v>
      </c>
      <c r="R52" s="116">
        <v>0</v>
      </c>
      <c r="S52" s="116"/>
      <c r="T52" s="116">
        <v>0</v>
      </c>
      <c r="U52" s="116">
        <v>19735</v>
      </c>
      <c r="V52" s="116">
        <f>+SUM(D52,M52)</f>
        <v>179095</v>
      </c>
      <c r="W52" s="116">
        <f>+SUM(E52,N52)</f>
        <v>50</v>
      </c>
      <c r="X52" s="116">
        <f>+SUM(F52,O52)</f>
        <v>0</v>
      </c>
      <c r="Y52" s="116">
        <f>+SUM(G52,P52)</f>
        <v>0</v>
      </c>
      <c r="Z52" s="116">
        <f>+SUM(H52,Q52)</f>
        <v>0</v>
      </c>
      <c r="AA52" s="116">
        <f>+SUM(I52,R52)</f>
        <v>0</v>
      </c>
      <c r="AB52" s="116">
        <f>+SUM(J52,S52)</f>
        <v>0</v>
      </c>
      <c r="AC52" s="116">
        <f>+SUM(K52,T52)</f>
        <v>50</v>
      </c>
      <c r="AD52" s="116">
        <f>+SUM(L52,U52)</f>
        <v>179045</v>
      </c>
      <c r="AE52" s="205" t="s">
        <v>325</v>
      </c>
    </row>
    <row r="53" spans="1:31" ht="13.5" customHeight="1" x14ac:dyDescent="0.2">
      <c r="A53" s="114" t="s">
        <v>25</v>
      </c>
      <c r="B53" s="115" t="s">
        <v>448</v>
      </c>
      <c r="C53" s="114" t="s">
        <v>449</v>
      </c>
      <c r="D53" s="116">
        <f>SUM(E53,+L53)</f>
        <v>365125</v>
      </c>
      <c r="E53" s="116">
        <f>+SUM(F53:I53,K53)</f>
        <v>58523</v>
      </c>
      <c r="F53" s="116">
        <v>0</v>
      </c>
      <c r="G53" s="116">
        <v>0</v>
      </c>
      <c r="H53" s="116">
        <v>0</v>
      </c>
      <c r="I53" s="116">
        <v>40779</v>
      </c>
      <c r="J53" s="116"/>
      <c r="K53" s="116">
        <v>17744</v>
      </c>
      <c r="L53" s="116">
        <v>306602</v>
      </c>
      <c r="M53" s="116">
        <f>SUM(N53,+U53)</f>
        <v>29080</v>
      </c>
      <c r="N53" s="116">
        <f>+SUM(O53:R53,T53)</f>
        <v>3679</v>
      </c>
      <c r="O53" s="116">
        <v>0</v>
      </c>
      <c r="P53" s="116">
        <v>0</v>
      </c>
      <c r="Q53" s="116">
        <v>0</v>
      </c>
      <c r="R53" s="116">
        <v>3679</v>
      </c>
      <c r="S53" s="116"/>
      <c r="T53" s="116">
        <v>0</v>
      </c>
      <c r="U53" s="116">
        <v>25401</v>
      </c>
      <c r="V53" s="116">
        <f>+SUM(D53,M53)</f>
        <v>394205</v>
      </c>
      <c r="W53" s="116">
        <f>+SUM(E53,N53)</f>
        <v>62202</v>
      </c>
      <c r="X53" s="116">
        <f>+SUM(F53,O53)</f>
        <v>0</v>
      </c>
      <c r="Y53" s="116">
        <f>+SUM(G53,P53)</f>
        <v>0</v>
      </c>
      <c r="Z53" s="116">
        <f>+SUM(H53,Q53)</f>
        <v>0</v>
      </c>
      <c r="AA53" s="116">
        <f>+SUM(I53,R53)</f>
        <v>44458</v>
      </c>
      <c r="AB53" s="116">
        <f>+SUM(J53,S53)</f>
        <v>0</v>
      </c>
      <c r="AC53" s="116">
        <f>+SUM(K53,T53)</f>
        <v>17744</v>
      </c>
      <c r="AD53" s="116">
        <f>+SUM(L53,U53)</f>
        <v>332003</v>
      </c>
      <c r="AE53" s="205" t="s">
        <v>325</v>
      </c>
    </row>
    <row r="54" spans="1:31" ht="13.5" customHeight="1" x14ac:dyDescent="0.2">
      <c r="A54" s="114" t="s">
        <v>25</v>
      </c>
      <c r="B54" s="115" t="s">
        <v>450</v>
      </c>
      <c r="C54" s="114" t="s">
        <v>451</v>
      </c>
      <c r="D54" s="116">
        <f>SUM(E54,+L54)</f>
        <v>517578</v>
      </c>
      <c r="E54" s="116">
        <f>+SUM(F54:I54,K54)</f>
        <v>109010</v>
      </c>
      <c r="F54" s="116">
        <v>0</v>
      </c>
      <c r="G54" s="116">
        <v>0</v>
      </c>
      <c r="H54" s="116">
        <v>0</v>
      </c>
      <c r="I54" s="116">
        <v>80035</v>
      </c>
      <c r="J54" s="116"/>
      <c r="K54" s="116">
        <v>28975</v>
      </c>
      <c r="L54" s="116">
        <v>408568</v>
      </c>
      <c r="M54" s="116">
        <f>SUM(N54,+U54)</f>
        <v>46284</v>
      </c>
      <c r="N54" s="116">
        <f>+SUM(O54:R54,T54)</f>
        <v>8677</v>
      </c>
      <c r="O54" s="116">
        <v>190</v>
      </c>
      <c r="P54" s="116">
        <v>144</v>
      </c>
      <c r="Q54" s="116">
        <v>0</v>
      </c>
      <c r="R54" s="116">
        <v>8343</v>
      </c>
      <c r="S54" s="116"/>
      <c r="T54" s="116">
        <v>0</v>
      </c>
      <c r="U54" s="116">
        <v>37607</v>
      </c>
      <c r="V54" s="116">
        <f>+SUM(D54,M54)</f>
        <v>563862</v>
      </c>
      <c r="W54" s="116">
        <f>+SUM(E54,N54)</f>
        <v>117687</v>
      </c>
      <c r="X54" s="116">
        <f>+SUM(F54,O54)</f>
        <v>190</v>
      </c>
      <c r="Y54" s="116">
        <f>+SUM(G54,P54)</f>
        <v>144</v>
      </c>
      <c r="Z54" s="116">
        <f>+SUM(H54,Q54)</f>
        <v>0</v>
      </c>
      <c r="AA54" s="116">
        <f>+SUM(I54,R54)</f>
        <v>88378</v>
      </c>
      <c r="AB54" s="116">
        <f>+SUM(J54,S54)</f>
        <v>0</v>
      </c>
      <c r="AC54" s="116">
        <f>+SUM(K54,T54)</f>
        <v>28975</v>
      </c>
      <c r="AD54" s="116">
        <f>+SUM(L54,U54)</f>
        <v>446175</v>
      </c>
      <c r="AE54" s="205" t="s">
        <v>325</v>
      </c>
    </row>
    <row r="55" spans="1:31" ht="13.5" customHeight="1" x14ac:dyDescent="0.2">
      <c r="A55" s="114" t="s">
        <v>25</v>
      </c>
      <c r="B55" s="115" t="s">
        <v>452</v>
      </c>
      <c r="C55" s="114" t="s">
        <v>453</v>
      </c>
      <c r="D55" s="116">
        <f>SUM(E55,+L55)</f>
        <v>408004</v>
      </c>
      <c r="E55" s="116">
        <f>+SUM(F55:I55,K55)</f>
        <v>65016</v>
      </c>
      <c r="F55" s="116">
        <v>24150</v>
      </c>
      <c r="G55" s="116">
        <v>5790</v>
      </c>
      <c r="H55" s="116">
        <v>0</v>
      </c>
      <c r="I55" s="116">
        <v>31426</v>
      </c>
      <c r="J55" s="116"/>
      <c r="K55" s="116">
        <v>3650</v>
      </c>
      <c r="L55" s="116">
        <v>342988</v>
      </c>
      <c r="M55" s="116">
        <f>SUM(N55,+U55)</f>
        <v>146123</v>
      </c>
      <c r="N55" s="116">
        <f>+SUM(O55:R55,T55)</f>
        <v>858</v>
      </c>
      <c r="O55" s="116">
        <v>0</v>
      </c>
      <c r="P55" s="116">
        <v>0</v>
      </c>
      <c r="Q55" s="116">
        <v>0</v>
      </c>
      <c r="R55" s="116">
        <v>858</v>
      </c>
      <c r="S55" s="116"/>
      <c r="T55" s="116">
        <v>0</v>
      </c>
      <c r="U55" s="116">
        <v>145265</v>
      </c>
      <c r="V55" s="116">
        <f>+SUM(D55,M55)</f>
        <v>554127</v>
      </c>
      <c r="W55" s="116">
        <f>+SUM(E55,N55)</f>
        <v>65874</v>
      </c>
      <c r="X55" s="116">
        <f>+SUM(F55,O55)</f>
        <v>24150</v>
      </c>
      <c r="Y55" s="116">
        <f>+SUM(G55,P55)</f>
        <v>5790</v>
      </c>
      <c r="Z55" s="116">
        <f>+SUM(H55,Q55)</f>
        <v>0</v>
      </c>
      <c r="AA55" s="116">
        <f>+SUM(I55,R55)</f>
        <v>32284</v>
      </c>
      <c r="AB55" s="116">
        <f>+SUM(J55,S55)</f>
        <v>0</v>
      </c>
      <c r="AC55" s="116">
        <f>+SUM(K55,T55)</f>
        <v>3650</v>
      </c>
      <c r="AD55" s="116">
        <f>+SUM(L55,U55)</f>
        <v>488253</v>
      </c>
      <c r="AE55" s="205" t="s">
        <v>325</v>
      </c>
    </row>
    <row r="56" spans="1:31" ht="13.5" customHeight="1" x14ac:dyDescent="0.2">
      <c r="A56" s="114" t="s">
        <v>25</v>
      </c>
      <c r="B56" s="115" t="s">
        <v>456</v>
      </c>
      <c r="C56" s="114" t="s">
        <v>457</v>
      </c>
      <c r="D56" s="116">
        <f>SUM(E56,+L56)</f>
        <v>275911</v>
      </c>
      <c r="E56" s="116">
        <f>+SUM(F56:I56,K56)</f>
        <v>0</v>
      </c>
      <c r="F56" s="116">
        <v>0</v>
      </c>
      <c r="G56" s="116">
        <v>0</v>
      </c>
      <c r="H56" s="116">
        <v>0</v>
      </c>
      <c r="I56" s="116">
        <v>0</v>
      </c>
      <c r="J56" s="116"/>
      <c r="K56" s="116">
        <v>0</v>
      </c>
      <c r="L56" s="116">
        <v>275911</v>
      </c>
      <c r="M56" s="116">
        <f>SUM(N56,+U56)</f>
        <v>83453</v>
      </c>
      <c r="N56" s="116">
        <f>+SUM(O56:R56,T56)</f>
        <v>0</v>
      </c>
      <c r="O56" s="116">
        <v>0</v>
      </c>
      <c r="P56" s="116">
        <v>0</v>
      </c>
      <c r="Q56" s="116">
        <v>0</v>
      </c>
      <c r="R56" s="116">
        <v>0</v>
      </c>
      <c r="S56" s="116"/>
      <c r="T56" s="116">
        <v>0</v>
      </c>
      <c r="U56" s="116">
        <v>83453</v>
      </c>
      <c r="V56" s="116">
        <f>+SUM(D56,M56)</f>
        <v>359364</v>
      </c>
      <c r="W56" s="116">
        <f>+SUM(E56,N56)</f>
        <v>0</v>
      </c>
      <c r="X56" s="116">
        <f>+SUM(F56,O56)</f>
        <v>0</v>
      </c>
      <c r="Y56" s="116">
        <f>+SUM(G56,P56)</f>
        <v>0</v>
      </c>
      <c r="Z56" s="116">
        <f>+SUM(H56,Q56)</f>
        <v>0</v>
      </c>
      <c r="AA56" s="116">
        <f>+SUM(I56,R56)</f>
        <v>0</v>
      </c>
      <c r="AB56" s="116">
        <f>+SUM(J56,S56)</f>
        <v>0</v>
      </c>
      <c r="AC56" s="116">
        <f>+SUM(K56,T56)</f>
        <v>0</v>
      </c>
      <c r="AD56" s="116">
        <f>+SUM(L56,U56)</f>
        <v>359364</v>
      </c>
      <c r="AE56" s="205" t="s">
        <v>325</v>
      </c>
    </row>
    <row r="57" spans="1:31" ht="13.5" customHeight="1" x14ac:dyDescent="0.2">
      <c r="A57" s="114" t="s">
        <v>25</v>
      </c>
      <c r="B57" s="115" t="s">
        <v>458</v>
      </c>
      <c r="C57" s="114" t="s">
        <v>459</v>
      </c>
      <c r="D57" s="116">
        <f>SUM(E57,+L57)</f>
        <v>550611</v>
      </c>
      <c r="E57" s="116">
        <f>+SUM(F57:I57,K57)</f>
        <v>122230</v>
      </c>
      <c r="F57" s="116">
        <v>36226</v>
      </c>
      <c r="G57" s="116">
        <v>0</v>
      </c>
      <c r="H57" s="116">
        <v>0</v>
      </c>
      <c r="I57" s="116">
        <v>62880</v>
      </c>
      <c r="J57" s="116"/>
      <c r="K57" s="116">
        <v>23124</v>
      </c>
      <c r="L57" s="116">
        <v>428381</v>
      </c>
      <c r="M57" s="116">
        <f>SUM(N57,+U57)</f>
        <v>77768</v>
      </c>
      <c r="N57" s="116">
        <f>+SUM(O57:R57,T57)</f>
        <v>8752</v>
      </c>
      <c r="O57" s="116">
        <v>0</v>
      </c>
      <c r="P57" s="116">
        <v>0</v>
      </c>
      <c r="Q57" s="116">
        <v>0</v>
      </c>
      <c r="R57" s="116">
        <v>8752</v>
      </c>
      <c r="S57" s="116"/>
      <c r="T57" s="116">
        <v>0</v>
      </c>
      <c r="U57" s="116">
        <v>69016</v>
      </c>
      <c r="V57" s="116">
        <f>+SUM(D57,M57)</f>
        <v>628379</v>
      </c>
      <c r="W57" s="116">
        <f>+SUM(E57,N57)</f>
        <v>130982</v>
      </c>
      <c r="X57" s="116">
        <f>+SUM(F57,O57)</f>
        <v>36226</v>
      </c>
      <c r="Y57" s="116">
        <f>+SUM(G57,P57)</f>
        <v>0</v>
      </c>
      <c r="Z57" s="116">
        <f>+SUM(H57,Q57)</f>
        <v>0</v>
      </c>
      <c r="AA57" s="116">
        <f>+SUM(I57,R57)</f>
        <v>71632</v>
      </c>
      <c r="AB57" s="116">
        <f>+SUM(J57,S57)</f>
        <v>0</v>
      </c>
      <c r="AC57" s="116">
        <f>+SUM(K57,T57)</f>
        <v>23124</v>
      </c>
      <c r="AD57" s="116">
        <f>+SUM(L57,U57)</f>
        <v>497397</v>
      </c>
      <c r="AE57" s="205" t="s">
        <v>325</v>
      </c>
    </row>
    <row r="58" spans="1:31" ht="13.5" customHeight="1" x14ac:dyDescent="0.2">
      <c r="A58" s="114" t="s">
        <v>25</v>
      </c>
      <c r="B58" s="115" t="s">
        <v>460</v>
      </c>
      <c r="C58" s="114" t="s">
        <v>461</v>
      </c>
      <c r="D58" s="116">
        <f>SUM(E58,+L58)</f>
        <v>539964</v>
      </c>
      <c r="E58" s="116">
        <f>+SUM(F58:I58,K58)</f>
        <v>78837</v>
      </c>
      <c r="F58" s="116">
        <v>0</v>
      </c>
      <c r="G58" s="116">
        <v>0</v>
      </c>
      <c r="H58" s="116">
        <v>0</v>
      </c>
      <c r="I58" s="116">
        <v>55882</v>
      </c>
      <c r="J58" s="116"/>
      <c r="K58" s="116">
        <v>22955</v>
      </c>
      <c r="L58" s="116">
        <v>461127</v>
      </c>
      <c r="M58" s="116">
        <f>SUM(N58,+U58)</f>
        <v>41723</v>
      </c>
      <c r="N58" s="116">
        <f>+SUM(O58:R58,T58)</f>
        <v>0</v>
      </c>
      <c r="O58" s="116">
        <v>0</v>
      </c>
      <c r="P58" s="116">
        <v>0</v>
      </c>
      <c r="Q58" s="116">
        <v>0</v>
      </c>
      <c r="R58" s="116">
        <v>0</v>
      </c>
      <c r="S58" s="116"/>
      <c r="T58" s="116">
        <v>0</v>
      </c>
      <c r="U58" s="116">
        <v>41723</v>
      </c>
      <c r="V58" s="116">
        <f>+SUM(D58,M58)</f>
        <v>581687</v>
      </c>
      <c r="W58" s="116">
        <f>+SUM(E58,N58)</f>
        <v>78837</v>
      </c>
      <c r="X58" s="116">
        <f>+SUM(F58,O58)</f>
        <v>0</v>
      </c>
      <c r="Y58" s="116">
        <f>+SUM(G58,P58)</f>
        <v>0</v>
      </c>
      <c r="Z58" s="116">
        <f>+SUM(H58,Q58)</f>
        <v>0</v>
      </c>
      <c r="AA58" s="116">
        <f>+SUM(I58,R58)</f>
        <v>55882</v>
      </c>
      <c r="AB58" s="116">
        <f>+SUM(J58,S58)</f>
        <v>0</v>
      </c>
      <c r="AC58" s="116">
        <f>+SUM(K58,T58)</f>
        <v>22955</v>
      </c>
      <c r="AD58" s="116">
        <f>+SUM(L58,U58)</f>
        <v>502850</v>
      </c>
      <c r="AE58" s="205" t="s">
        <v>325</v>
      </c>
    </row>
    <row r="59" spans="1:31" ht="13.5" customHeight="1" x14ac:dyDescent="0.2">
      <c r="A59" s="114" t="s">
        <v>25</v>
      </c>
      <c r="B59" s="115" t="s">
        <v>462</v>
      </c>
      <c r="C59" s="114" t="s">
        <v>463</v>
      </c>
      <c r="D59" s="116">
        <f>SUM(E59,+L59)</f>
        <v>112547</v>
      </c>
      <c r="E59" s="116">
        <f>+SUM(F59:I59,K59)</f>
        <v>0</v>
      </c>
      <c r="F59" s="116">
        <v>0</v>
      </c>
      <c r="G59" s="116">
        <v>0</v>
      </c>
      <c r="H59" s="116">
        <v>0</v>
      </c>
      <c r="I59" s="116">
        <v>0</v>
      </c>
      <c r="J59" s="116"/>
      <c r="K59" s="116">
        <v>0</v>
      </c>
      <c r="L59" s="116">
        <v>112547</v>
      </c>
      <c r="M59" s="116">
        <f>SUM(N59,+U59)</f>
        <v>39036</v>
      </c>
      <c r="N59" s="116">
        <f>+SUM(O59:R59,T59)</f>
        <v>0</v>
      </c>
      <c r="O59" s="116">
        <v>0</v>
      </c>
      <c r="P59" s="116">
        <v>0</v>
      </c>
      <c r="Q59" s="116">
        <v>0</v>
      </c>
      <c r="R59" s="116">
        <v>0</v>
      </c>
      <c r="S59" s="116"/>
      <c r="T59" s="116">
        <v>0</v>
      </c>
      <c r="U59" s="116">
        <v>39036</v>
      </c>
      <c r="V59" s="116">
        <f>+SUM(D59,M59)</f>
        <v>151583</v>
      </c>
      <c r="W59" s="116">
        <f>+SUM(E59,N59)</f>
        <v>0</v>
      </c>
      <c r="X59" s="116">
        <f>+SUM(F59,O59)</f>
        <v>0</v>
      </c>
      <c r="Y59" s="116">
        <f>+SUM(G59,P59)</f>
        <v>0</v>
      </c>
      <c r="Z59" s="116">
        <f>+SUM(H59,Q59)</f>
        <v>0</v>
      </c>
      <c r="AA59" s="116">
        <f>+SUM(I59,R59)</f>
        <v>0</v>
      </c>
      <c r="AB59" s="116">
        <f>+SUM(J59,S59)</f>
        <v>0</v>
      </c>
      <c r="AC59" s="116">
        <f>+SUM(K59,T59)</f>
        <v>0</v>
      </c>
      <c r="AD59" s="116">
        <f>+SUM(L59,U59)</f>
        <v>151583</v>
      </c>
      <c r="AE59" s="205" t="s">
        <v>325</v>
      </c>
    </row>
    <row r="60" spans="1:31" ht="13.5" customHeight="1" x14ac:dyDescent="0.2">
      <c r="A60" s="114" t="s">
        <v>25</v>
      </c>
      <c r="B60" s="115" t="s">
        <v>466</v>
      </c>
      <c r="C60" s="114" t="s">
        <v>467</v>
      </c>
      <c r="D60" s="116">
        <f>SUM(E60,+L60)</f>
        <v>64898</v>
      </c>
      <c r="E60" s="116">
        <f>+SUM(F60:I60,K60)</f>
        <v>0</v>
      </c>
      <c r="F60" s="116">
        <v>0</v>
      </c>
      <c r="G60" s="116">
        <v>0</v>
      </c>
      <c r="H60" s="116">
        <v>0</v>
      </c>
      <c r="I60" s="116">
        <v>0</v>
      </c>
      <c r="J60" s="116"/>
      <c r="K60" s="116">
        <v>0</v>
      </c>
      <c r="L60" s="116">
        <v>64898</v>
      </c>
      <c r="M60" s="116">
        <f>SUM(N60,+U60)</f>
        <v>9946</v>
      </c>
      <c r="N60" s="116">
        <f>+SUM(O60:R60,T60)</f>
        <v>0</v>
      </c>
      <c r="O60" s="116">
        <v>0</v>
      </c>
      <c r="P60" s="116">
        <v>0</v>
      </c>
      <c r="Q60" s="116">
        <v>0</v>
      </c>
      <c r="R60" s="116">
        <v>0</v>
      </c>
      <c r="S60" s="116"/>
      <c r="T60" s="116">
        <v>0</v>
      </c>
      <c r="U60" s="116">
        <v>9946</v>
      </c>
      <c r="V60" s="116">
        <f>+SUM(D60,M60)</f>
        <v>74844</v>
      </c>
      <c r="W60" s="116">
        <f>+SUM(E60,N60)</f>
        <v>0</v>
      </c>
      <c r="X60" s="116">
        <f>+SUM(F60,O60)</f>
        <v>0</v>
      </c>
      <c r="Y60" s="116">
        <f>+SUM(G60,P60)</f>
        <v>0</v>
      </c>
      <c r="Z60" s="116">
        <f>+SUM(H60,Q60)</f>
        <v>0</v>
      </c>
      <c r="AA60" s="116">
        <f>+SUM(I60,R60)</f>
        <v>0</v>
      </c>
      <c r="AB60" s="116">
        <f>+SUM(J60,S60)</f>
        <v>0</v>
      </c>
      <c r="AC60" s="116">
        <f>+SUM(K60,T60)</f>
        <v>0</v>
      </c>
      <c r="AD60" s="116">
        <f>+SUM(L60,U60)</f>
        <v>74844</v>
      </c>
      <c r="AE60" s="205" t="s">
        <v>325</v>
      </c>
    </row>
    <row r="61" spans="1:31" ht="13.5" customHeight="1" x14ac:dyDescent="0.2">
      <c r="A61" s="114" t="s">
        <v>25</v>
      </c>
      <c r="B61" s="115" t="s">
        <v>468</v>
      </c>
      <c r="C61" s="114" t="s">
        <v>469</v>
      </c>
      <c r="D61" s="116">
        <f>SUM(E61,+L61)</f>
        <v>25351</v>
      </c>
      <c r="E61" s="116">
        <f>+SUM(F61:I61,K61)</f>
        <v>0</v>
      </c>
      <c r="F61" s="116">
        <v>0</v>
      </c>
      <c r="G61" s="116">
        <v>0</v>
      </c>
      <c r="H61" s="116">
        <v>0</v>
      </c>
      <c r="I61" s="116">
        <v>0</v>
      </c>
      <c r="J61" s="116"/>
      <c r="K61" s="116">
        <v>0</v>
      </c>
      <c r="L61" s="116">
        <v>25351</v>
      </c>
      <c r="M61" s="116">
        <f>SUM(N61,+U61)</f>
        <v>11777</v>
      </c>
      <c r="N61" s="116">
        <f>+SUM(O61:R61,T61)</f>
        <v>0</v>
      </c>
      <c r="O61" s="116">
        <v>0</v>
      </c>
      <c r="P61" s="116">
        <v>0</v>
      </c>
      <c r="Q61" s="116">
        <v>0</v>
      </c>
      <c r="R61" s="116">
        <v>0</v>
      </c>
      <c r="S61" s="116"/>
      <c r="T61" s="116">
        <v>0</v>
      </c>
      <c r="U61" s="116">
        <v>11777</v>
      </c>
      <c r="V61" s="116">
        <f>+SUM(D61,M61)</f>
        <v>37128</v>
      </c>
      <c r="W61" s="116">
        <f>+SUM(E61,N61)</f>
        <v>0</v>
      </c>
      <c r="X61" s="116">
        <f>+SUM(F61,O61)</f>
        <v>0</v>
      </c>
      <c r="Y61" s="116">
        <f>+SUM(G61,P61)</f>
        <v>0</v>
      </c>
      <c r="Z61" s="116">
        <f>+SUM(H61,Q61)</f>
        <v>0</v>
      </c>
      <c r="AA61" s="116">
        <f>+SUM(I61,R61)</f>
        <v>0</v>
      </c>
      <c r="AB61" s="116">
        <f>+SUM(J61,S61)</f>
        <v>0</v>
      </c>
      <c r="AC61" s="116">
        <f>+SUM(K61,T61)</f>
        <v>0</v>
      </c>
      <c r="AD61" s="116">
        <f>+SUM(L61,U61)</f>
        <v>37128</v>
      </c>
      <c r="AE61" s="205" t="s">
        <v>325</v>
      </c>
    </row>
    <row r="62" spans="1:31" ht="13.5" customHeight="1" x14ac:dyDescent="0.2">
      <c r="A62" s="114" t="s">
        <v>25</v>
      </c>
      <c r="B62" s="115" t="s">
        <v>370</v>
      </c>
      <c r="C62" s="114" t="s">
        <v>371</v>
      </c>
      <c r="D62" s="116">
        <f>SUM(E62,+L62)</f>
        <v>0</v>
      </c>
      <c r="E62" s="116">
        <f>+SUM(F62:I62,K62)</f>
        <v>0</v>
      </c>
      <c r="F62" s="116">
        <v>0</v>
      </c>
      <c r="G62" s="116">
        <v>0</v>
      </c>
      <c r="H62" s="116">
        <v>0</v>
      </c>
      <c r="I62" s="116">
        <v>0</v>
      </c>
      <c r="J62" s="116">
        <v>0</v>
      </c>
      <c r="K62" s="116">
        <v>0</v>
      </c>
      <c r="L62" s="116">
        <v>0</v>
      </c>
      <c r="M62" s="116">
        <f>SUM(N62,+U62)</f>
        <v>20954</v>
      </c>
      <c r="N62" s="116">
        <f>+SUM(O62:R62,T62)</f>
        <v>0</v>
      </c>
      <c r="O62" s="116">
        <v>0</v>
      </c>
      <c r="P62" s="116">
        <v>0</v>
      </c>
      <c r="Q62" s="116">
        <v>0</v>
      </c>
      <c r="R62" s="116">
        <v>0</v>
      </c>
      <c r="S62" s="116">
        <v>333931</v>
      </c>
      <c r="T62" s="116">
        <v>0</v>
      </c>
      <c r="U62" s="116">
        <v>20954</v>
      </c>
      <c r="V62" s="116">
        <f>+SUM(D62,M62)</f>
        <v>20954</v>
      </c>
      <c r="W62" s="116">
        <f>+SUM(E62,N62)</f>
        <v>0</v>
      </c>
      <c r="X62" s="116">
        <f>+SUM(F62,O62)</f>
        <v>0</v>
      </c>
      <c r="Y62" s="116">
        <f>+SUM(G62,P62)</f>
        <v>0</v>
      </c>
      <c r="Z62" s="116">
        <f>+SUM(H62,Q62)</f>
        <v>0</v>
      </c>
      <c r="AA62" s="116">
        <f>+SUM(I62,R62)</f>
        <v>0</v>
      </c>
      <c r="AB62" s="116">
        <f>+SUM(J62,S62)</f>
        <v>333931</v>
      </c>
      <c r="AC62" s="116">
        <f>+SUM(K62,T62)</f>
        <v>0</v>
      </c>
      <c r="AD62" s="116">
        <f>+SUM(L62,U62)</f>
        <v>20954</v>
      </c>
      <c r="AE62" s="205" t="s">
        <v>325</v>
      </c>
    </row>
    <row r="63" spans="1:31" ht="13.5" customHeight="1" x14ac:dyDescent="0.2">
      <c r="A63" s="114" t="s">
        <v>25</v>
      </c>
      <c r="B63" s="115" t="s">
        <v>338</v>
      </c>
      <c r="C63" s="114" t="s">
        <v>339</v>
      </c>
      <c r="D63" s="116">
        <f>SUM(E63,+L63)</f>
        <v>0</v>
      </c>
      <c r="E63" s="116">
        <f>+SUM(F63:I63,K63)</f>
        <v>0</v>
      </c>
      <c r="F63" s="116">
        <v>0</v>
      </c>
      <c r="G63" s="116">
        <v>0</v>
      </c>
      <c r="H63" s="116">
        <v>0</v>
      </c>
      <c r="I63" s="116">
        <v>0</v>
      </c>
      <c r="J63" s="116">
        <v>0</v>
      </c>
      <c r="K63" s="116">
        <v>0</v>
      </c>
      <c r="L63" s="116">
        <v>0</v>
      </c>
      <c r="M63" s="116">
        <f>SUM(N63,+U63)</f>
        <v>570162</v>
      </c>
      <c r="N63" s="116">
        <f>+SUM(O63:R63,T63)</f>
        <v>570162</v>
      </c>
      <c r="O63" s="116">
        <v>139251</v>
      </c>
      <c r="P63" s="116">
        <v>0</v>
      </c>
      <c r="Q63" s="116">
        <v>359100</v>
      </c>
      <c r="R63" s="116">
        <v>0</v>
      </c>
      <c r="S63" s="116">
        <v>246463</v>
      </c>
      <c r="T63" s="116">
        <v>71811</v>
      </c>
      <c r="U63" s="116">
        <v>0</v>
      </c>
      <c r="V63" s="116">
        <f>+SUM(D63,M63)</f>
        <v>570162</v>
      </c>
      <c r="W63" s="116">
        <f>+SUM(E63,N63)</f>
        <v>570162</v>
      </c>
      <c r="X63" s="116">
        <f>+SUM(F63,O63)</f>
        <v>139251</v>
      </c>
      <c r="Y63" s="116">
        <f>+SUM(G63,P63)</f>
        <v>0</v>
      </c>
      <c r="Z63" s="116">
        <f>+SUM(H63,Q63)</f>
        <v>359100</v>
      </c>
      <c r="AA63" s="116">
        <f>+SUM(I63,R63)</f>
        <v>0</v>
      </c>
      <c r="AB63" s="116">
        <f>+SUM(J63,S63)</f>
        <v>246463</v>
      </c>
      <c r="AC63" s="116">
        <f>+SUM(K63,T63)</f>
        <v>71811</v>
      </c>
      <c r="AD63" s="116">
        <f>+SUM(L63,U63)</f>
        <v>0</v>
      </c>
      <c r="AE63" s="205" t="s">
        <v>325</v>
      </c>
    </row>
    <row r="64" spans="1:31" ht="13.5" customHeight="1" x14ac:dyDescent="0.2">
      <c r="A64" s="114" t="s">
        <v>25</v>
      </c>
      <c r="B64" s="115" t="s">
        <v>396</v>
      </c>
      <c r="C64" s="114" t="s">
        <v>397</v>
      </c>
      <c r="D64" s="116">
        <f>SUM(E64,+L64)</f>
        <v>445884</v>
      </c>
      <c r="E64" s="116">
        <f>+SUM(F64:I64,K64)</f>
        <v>233986</v>
      </c>
      <c r="F64" s="116">
        <v>0</v>
      </c>
      <c r="G64" s="116">
        <v>0</v>
      </c>
      <c r="H64" s="116">
        <v>0</v>
      </c>
      <c r="I64" s="116">
        <v>233986</v>
      </c>
      <c r="J64" s="116">
        <v>1066812</v>
      </c>
      <c r="K64" s="116">
        <v>0</v>
      </c>
      <c r="L64" s="116">
        <v>211898</v>
      </c>
      <c r="M64" s="116">
        <f>SUM(N64,+U64)</f>
        <v>4325</v>
      </c>
      <c r="N64" s="116">
        <f>+SUM(O64:R64,T64)</f>
        <v>0</v>
      </c>
      <c r="O64" s="116">
        <v>0</v>
      </c>
      <c r="P64" s="116">
        <v>0</v>
      </c>
      <c r="Q64" s="116">
        <v>0</v>
      </c>
      <c r="R64" s="116">
        <v>0</v>
      </c>
      <c r="S64" s="116">
        <v>92825</v>
      </c>
      <c r="T64" s="116">
        <v>0</v>
      </c>
      <c r="U64" s="116">
        <v>4325</v>
      </c>
      <c r="V64" s="116">
        <f>+SUM(D64,M64)</f>
        <v>450209</v>
      </c>
      <c r="W64" s="116">
        <f>+SUM(E64,N64)</f>
        <v>233986</v>
      </c>
      <c r="X64" s="116">
        <f>+SUM(F64,O64)</f>
        <v>0</v>
      </c>
      <c r="Y64" s="116">
        <f>+SUM(G64,P64)</f>
        <v>0</v>
      </c>
      <c r="Z64" s="116">
        <f>+SUM(H64,Q64)</f>
        <v>0</v>
      </c>
      <c r="AA64" s="116">
        <f>+SUM(I64,R64)</f>
        <v>233986</v>
      </c>
      <c r="AB64" s="116">
        <f>+SUM(J64,S64)</f>
        <v>1159637</v>
      </c>
      <c r="AC64" s="116">
        <f>+SUM(K64,T64)</f>
        <v>0</v>
      </c>
      <c r="AD64" s="116">
        <f>+SUM(L64,U64)</f>
        <v>216223</v>
      </c>
      <c r="AE64" s="205" t="s">
        <v>325</v>
      </c>
    </row>
    <row r="65" spans="1:31" ht="13.5" customHeight="1" x14ac:dyDescent="0.2">
      <c r="A65" s="114" t="s">
        <v>25</v>
      </c>
      <c r="B65" s="115" t="s">
        <v>352</v>
      </c>
      <c r="C65" s="114" t="s">
        <v>353</v>
      </c>
      <c r="D65" s="116">
        <f>SUM(E65,+L65)</f>
        <v>531311</v>
      </c>
      <c r="E65" s="116">
        <f>+SUM(F65:I65,K65)</f>
        <v>476608</v>
      </c>
      <c r="F65" s="116">
        <v>0</v>
      </c>
      <c r="G65" s="116">
        <v>0</v>
      </c>
      <c r="H65" s="116">
        <v>170400</v>
      </c>
      <c r="I65" s="116">
        <v>182663</v>
      </c>
      <c r="J65" s="116">
        <v>1280756</v>
      </c>
      <c r="K65" s="116">
        <v>123545</v>
      </c>
      <c r="L65" s="116">
        <v>54703</v>
      </c>
      <c r="M65" s="116">
        <f>SUM(N65,+U65)</f>
        <v>0</v>
      </c>
      <c r="N65" s="116">
        <f>+SUM(O65:R65,T65)</f>
        <v>0</v>
      </c>
      <c r="O65" s="116">
        <v>0</v>
      </c>
      <c r="P65" s="116">
        <v>0</v>
      </c>
      <c r="Q65" s="116">
        <v>0</v>
      </c>
      <c r="R65" s="116">
        <v>0</v>
      </c>
      <c r="S65" s="116">
        <v>0</v>
      </c>
      <c r="T65" s="116">
        <v>0</v>
      </c>
      <c r="U65" s="116">
        <v>0</v>
      </c>
      <c r="V65" s="116">
        <f>+SUM(D65,M65)</f>
        <v>531311</v>
      </c>
      <c r="W65" s="116">
        <f>+SUM(E65,N65)</f>
        <v>476608</v>
      </c>
      <c r="X65" s="116">
        <f>+SUM(F65,O65)</f>
        <v>0</v>
      </c>
      <c r="Y65" s="116">
        <f>+SUM(G65,P65)</f>
        <v>0</v>
      </c>
      <c r="Z65" s="116">
        <f>+SUM(H65,Q65)</f>
        <v>170400</v>
      </c>
      <c r="AA65" s="116">
        <f>+SUM(I65,R65)</f>
        <v>182663</v>
      </c>
      <c r="AB65" s="116">
        <f>+SUM(J65,S65)</f>
        <v>1280756</v>
      </c>
      <c r="AC65" s="116">
        <f>+SUM(K65,T65)</f>
        <v>123545</v>
      </c>
      <c r="AD65" s="116">
        <f>+SUM(L65,U65)</f>
        <v>54703</v>
      </c>
      <c r="AE65" s="205" t="s">
        <v>325</v>
      </c>
    </row>
    <row r="66" spans="1:31" ht="13.5" customHeight="1" x14ac:dyDescent="0.2">
      <c r="A66" s="114" t="s">
        <v>25</v>
      </c>
      <c r="B66" s="115" t="s">
        <v>376</v>
      </c>
      <c r="C66" s="114" t="s">
        <v>377</v>
      </c>
      <c r="D66" s="116">
        <f>SUM(E66,+L66)</f>
        <v>68330</v>
      </c>
      <c r="E66" s="116">
        <f>+SUM(F66:I66,K66)</f>
        <v>68330</v>
      </c>
      <c r="F66" s="116">
        <v>42006</v>
      </c>
      <c r="G66" s="116">
        <v>0</v>
      </c>
      <c r="H66" s="116">
        <v>0</v>
      </c>
      <c r="I66" s="116">
        <v>0</v>
      </c>
      <c r="J66" s="116">
        <v>87490</v>
      </c>
      <c r="K66" s="116">
        <v>26324</v>
      </c>
      <c r="L66" s="116">
        <v>0</v>
      </c>
      <c r="M66" s="116">
        <f>SUM(N66,+U66)</f>
        <v>0</v>
      </c>
      <c r="N66" s="116">
        <f>+SUM(O66:R66,T66)</f>
        <v>0</v>
      </c>
      <c r="O66" s="116">
        <v>0</v>
      </c>
      <c r="P66" s="116">
        <v>0</v>
      </c>
      <c r="Q66" s="116">
        <v>0</v>
      </c>
      <c r="R66" s="116">
        <v>0</v>
      </c>
      <c r="S66" s="116">
        <v>0</v>
      </c>
      <c r="T66" s="116">
        <v>0</v>
      </c>
      <c r="U66" s="116">
        <v>0</v>
      </c>
      <c r="V66" s="116">
        <f>+SUM(D66,M66)</f>
        <v>68330</v>
      </c>
      <c r="W66" s="116">
        <f>+SUM(E66,N66)</f>
        <v>68330</v>
      </c>
      <c r="X66" s="116">
        <f>+SUM(F66,O66)</f>
        <v>42006</v>
      </c>
      <c r="Y66" s="116">
        <f>+SUM(G66,P66)</f>
        <v>0</v>
      </c>
      <c r="Z66" s="116">
        <f>+SUM(H66,Q66)</f>
        <v>0</v>
      </c>
      <c r="AA66" s="116">
        <f>+SUM(I66,R66)</f>
        <v>0</v>
      </c>
      <c r="AB66" s="116">
        <f>+SUM(J66,S66)</f>
        <v>87490</v>
      </c>
      <c r="AC66" s="116">
        <f>+SUM(K66,T66)</f>
        <v>26324</v>
      </c>
      <c r="AD66" s="116">
        <f>+SUM(L66,U66)</f>
        <v>0</v>
      </c>
      <c r="AE66" s="205" t="s">
        <v>325</v>
      </c>
    </row>
    <row r="67" spans="1:31" ht="13.5" customHeight="1" x14ac:dyDescent="0.2">
      <c r="A67" s="114" t="s">
        <v>25</v>
      </c>
      <c r="B67" s="115" t="s">
        <v>366</v>
      </c>
      <c r="C67" s="114" t="s">
        <v>367</v>
      </c>
      <c r="D67" s="116">
        <f>SUM(E67,+L67)</f>
        <v>0</v>
      </c>
      <c r="E67" s="116">
        <f>+SUM(F67:I67,K67)</f>
        <v>0</v>
      </c>
      <c r="F67" s="116">
        <v>0</v>
      </c>
      <c r="G67" s="116">
        <v>0</v>
      </c>
      <c r="H67" s="116">
        <v>0</v>
      </c>
      <c r="I67" s="116">
        <v>0</v>
      </c>
      <c r="J67" s="116">
        <v>0</v>
      </c>
      <c r="K67" s="116">
        <v>0</v>
      </c>
      <c r="L67" s="116">
        <v>0</v>
      </c>
      <c r="M67" s="116">
        <f>SUM(N67,+U67)</f>
        <v>4565</v>
      </c>
      <c r="N67" s="116">
        <f>+SUM(O67:R67,T67)</f>
        <v>4474</v>
      </c>
      <c r="O67" s="116">
        <v>0</v>
      </c>
      <c r="P67" s="116">
        <v>0</v>
      </c>
      <c r="Q67" s="116">
        <v>0</v>
      </c>
      <c r="R67" s="116">
        <v>4474</v>
      </c>
      <c r="S67" s="116">
        <v>123807</v>
      </c>
      <c r="T67" s="116">
        <v>0</v>
      </c>
      <c r="U67" s="116">
        <v>91</v>
      </c>
      <c r="V67" s="116">
        <f>+SUM(D67,M67)</f>
        <v>4565</v>
      </c>
      <c r="W67" s="116">
        <f>+SUM(E67,N67)</f>
        <v>4474</v>
      </c>
      <c r="X67" s="116">
        <f>+SUM(F67,O67)</f>
        <v>0</v>
      </c>
      <c r="Y67" s="116">
        <f>+SUM(G67,P67)</f>
        <v>0</v>
      </c>
      <c r="Z67" s="116">
        <f>+SUM(H67,Q67)</f>
        <v>0</v>
      </c>
      <c r="AA67" s="116">
        <f>+SUM(I67,R67)</f>
        <v>4474</v>
      </c>
      <c r="AB67" s="116">
        <f>+SUM(J67,S67)</f>
        <v>123807</v>
      </c>
      <c r="AC67" s="116">
        <f>+SUM(K67,T67)</f>
        <v>0</v>
      </c>
      <c r="AD67" s="116">
        <f>+SUM(L67,U67)</f>
        <v>91</v>
      </c>
      <c r="AE67" s="205" t="s">
        <v>325</v>
      </c>
    </row>
    <row r="68" spans="1:31" ht="13.5" customHeight="1" x14ac:dyDescent="0.2">
      <c r="A68" s="114" t="s">
        <v>25</v>
      </c>
      <c r="B68" s="115" t="s">
        <v>392</v>
      </c>
      <c r="C68" s="114" t="s">
        <v>393</v>
      </c>
      <c r="D68" s="116">
        <f>SUM(E68,+L68)</f>
        <v>3798214</v>
      </c>
      <c r="E68" s="116">
        <f>+SUM(F68:I68,K68)</f>
        <v>3043964</v>
      </c>
      <c r="F68" s="116">
        <v>1125960</v>
      </c>
      <c r="G68" s="116">
        <v>0</v>
      </c>
      <c r="H68" s="116">
        <v>1918000</v>
      </c>
      <c r="I68" s="116">
        <v>0</v>
      </c>
      <c r="J68" s="116">
        <v>17658</v>
      </c>
      <c r="K68" s="116">
        <v>4</v>
      </c>
      <c r="L68" s="116">
        <v>754250</v>
      </c>
      <c r="M68" s="116">
        <f>SUM(N68,+U68)</f>
        <v>33412</v>
      </c>
      <c r="N68" s="116">
        <f>+SUM(O68:R68,T68)</f>
        <v>12571</v>
      </c>
      <c r="O68" s="116">
        <v>0</v>
      </c>
      <c r="P68" s="116">
        <v>0</v>
      </c>
      <c r="Q68" s="116">
        <v>0</v>
      </c>
      <c r="R68" s="116">
        <v>0</v>
      </c>
      <c r="S68" s="116">
        <v>223267</v>
      </c>
      <c r="T68" s="116">
        <v>12571</v>
      </c>
      <c r="U68" s="116">
        <v>20841</v>
      </c>
      <c r="V68" s="116">
        <f>+SUM(D68,M68)</f>
        <v>3831626</v>
      </c>
      <c r="W68" s="116">
        <f>+SUM(E68,N68)</f>
        <v>3056535</v>
      </c>
      <c r="X68" s="116">
        <f>+SUM(F68,O68)</f>
        <v>1125960</v>
      </c>
      <c r="Y68" s="116">
        <f>+SUM(G68,P68)</f>
        <v>0</v>
      </c>
      <c r="Z68" s="116">
        <f>+SUM(H68,Q68)</f>
        <v>1918000</v>
      </c>
      <c r="AA68" s="116">
        <f>+SUM(I68,R68)</f>
        <v>0</v>
      </c>
      <c r="AB68" s="116">
        <f>+SUM(J68,S68)</f>
        <v>240925</v>
      </c>
      <c r="AC68" s="116">
        <f>+SUM(K68,T68)</f>
        <v>12575</v>
      </c>
      <c r="AD68" s="116">
        <f>+SUM(L68,U68)</f>
        <v>775091</v>
      </c>
      <c r="AE68" s="205" t="s">
        <v>325</v>
      </c>
    </row>
    <row r="69" spans="1:31" ht="13.5" customHeight="1" x14ac:dyDescent="0.2">
      <c r="A69" s="114" t="s">
        <v>25</v>
      </c>
      <c r="B69" s="115" t="s">
        <v>334</v>
      </c>
      <c r="C69" s="114" t="s">
        <v>335</v>
      </c>
      <c r="D69" s="116">
        <f>SUM(E69,+L69)</f>
        <v>1022657</v>
      </c>
      <c r="E69" s="116">
        <f>+SUM(F69:I69,K69)</f>
        <v>405957</v>
      </c>
      <c r="F69" s="116">
        <v>0</v>
      </c>
      <c r="G69" s="116">
        <v>0</v>
      </c>
      <c r="H69" s="116">
        <v>0</v>
      </c>
      <c r="I69" s="116">
        <v>405957</v>
      </c>
      <c r="J69" s="116">
        <v>610296</v>
      </c>
      <c r="K69" s="116">
        <v>0</v>
      </c>
      <c r="L69" s="116">
        <v>616700</v>
      </c>
      <c r="M69" s="116">
        <f>SUM(N69,+U69)</f>
        <v>0</v>
      </c>
      <c r="N69" s="116">
        <f>+SUM(O69:R69,T69)</f>
        <v>0</v>
      </c>
      <c r="O69" s="116">
        <v>0</v>
      </c>
      <c r="P69" s="116">
        <v>0</v>
      </c>
      <c r="Q69" s="116">
        <v>0</v>
      </c>
      <c r="R69" s="116">
        <v>0</v>
      </c>
      <c r="S69" s="116">
        <v>0</v>
      </c>
      <c r="T69" s="116">
        <v>0</v>
      </c>
      <c r="U69" s="116">
        <v>0</v>
      </c>
      <c r="V69" s="116">
        <f>+SUM(D69,M69)</f>
        <v>1022657</v>
      </c>
      <c r="W69" s="116">
        <f>+SUM(E69,N69)</f>
        <v>405957</v>
      </c>
      <c r="X69" s="116">
        <f>+SUM(F69,O69)</f>
        <v>0</v>
      </c>
      <c r="Y69" s="116">
        <f>+SUM(G69,P69)</f>
        <v>0</v>
      </c>
      <c r="Z69" s="116">
        <f>+SUM(H69,Q69)</f>
        <v>0</v>
      </c>
      <c r="AA69" s="116">
        <f>+SUM(I69,R69)</f>
        <v>405957</v>
      </c>
      <c r="AB69" s="116">
        <f>+SUM(J69,S69)</f>
        <v>610296</v>
      </c>
      <c r="AC69" s="116">
        <f>+SUM(K69,T69)</f>
        <v>0</v>
      </c>
      <c r="AD69" s="116">
        <f>+SUM(L69,U69)</f>
        <v>616700</v>
      </c>
      <c r="AE69" s="205" t="s">
        <v>325</v>
      </c>
    </row>
    <row r="70" spans="1:31" ht="13.5" customHeight="1" x14ac:dyDescent="0.2">
      <c r="A70" s="114" t="s">
        <v>25</v>
      </c>
      <c r="B70" s="115" t="s">
        <v>348</v>
      </c>
      <c r="C70" s="114" t="s">
        <v>349</v>
      </c>
      <c r="D70" s="116">
        <f>SUM(E70,+L70)</f>
        <v>659526</v>
      </c>
      <c r="E70" s="116">
        <f>+SUM(F70:I70,K70)</f>
        <v>579566</v>
      </c>
      <c r="F70" s="116">
        <v>0</v>
      </c>
      <c r="G70" s="116">
        <v>0</v>
      </c>
      <c r="H70" s="116">
        <v>0</v>
      </c>
      <c r="I70" s="116">
        <v>316803</v>
      </c>
      <c r="J70" s="116">
        <v>1326732</v>
      </c>
      <c r="K70" s="116">
        <v>262763</v>
      </c>
      <c r="L70" s="116">
        <v>79960</v>
      </c>
      <c r="M70" s="116">
        <f>SUM(N70,+U70)</f>
        <v>0</v>
      </c>
      <c r="N70" s="116">
        <f>+SUM(O70:R70,T70)</f>
        <v>0</v>
      </c>
      <c r="O70" s="116">
        <v>0</v>
      </c>
      <c r="P70" s="116">
        <v>0</v>
      </c>
      <c r="Q70" s="116">
        <v>0</v>
      </c>
      <c r="R70" s="116">
        <v>0</v>
      </c>
      <c r="S70" s="116">
        <v>347914</v>
      </c>
      <c r="T70" s="116">
        <v>0</v>
      </c>
      <c r="U70" s="116">
        <v>0</v>
      </c>
      <c r="V70" s="116">
        <f>+SUM(D70,M70)</f>
        <v>659526</v>
      </c>
      <c r="W70" s="116">
        <f>+SUM(E70,N70)</f>
        <v>579566</v>
      </c>
      <c r="X70" s="116">
        <f>+SUM(F70,O70)</f>
        <v>0</v>
      </c>
      <c r="Y70" s="116">
        <f>+SUM(G70,P70)</f>
        <v>0</v>
      </c>
      <c r="Z70" s="116">
        <f>+SUM(H70,Q70)</f>
        <v>0</v>
      </c>
      <c r="AA70" s="116">
        <f>+SUM(I70,R70)</f>
        <v>316803</v>
      </c>
      <c r="AB70" s="116">
        <f>+SUM(J70,S70)</f>
        <v>1674646</v>
      </c>
      <c r="AC70" s="116">
        <f>+SUM(K70,T70)</f>
        <v>262763</v>
      </c>
      <c r="AD70" s="116">
        <f>+SUM(L70,U70)</f>
        <v>79960</v>
      </c>
      <c r="AE70" s="205" t="s">
        <v>325</v>
      </c>
    </row>
    <row r="71" spans="1:31" ht="13.5" customHeight="1" x14ac:dyDescent="0.2">
      <c r="A71" s="114" t="s">
        <v>25</v>
      </c>
      <c r="B71" s="115" t="s">
        <v>384</v>
      </c>
      <c r="C71" s="114" t="s">
        <v>385</v>
      </c>
      <c r="D71" s="116">
        <f>SUM(E71,+L71)</f>
        <v>360522</v>
      </c>
      <c r="E71" s="116">
        <f>+SUM(F71:I71,K71)</f>
        <v>266830</v>
      </c>
      <c r="F71" s="116">
        <v>0</v>
      </c>
      <c r="G71" s="116">
        <v>0</v>
      </c>
      <c r="H71" s="116">
        <v>0</v>
      </c>
      <c r="I71" s="116">
        <v>266819</v>
      </c>
      <c r="J71" s="116">
        <v>1364044</v>
      </c>
      <c r="K71" s="116">
        <v>11</v>
      </c>
      <c r="L71" s="116">
        <v>93692</v>
      </c>
      <c r="M71" s="116">
        <f>SUM(N71,+U71)</f>
        <v>0</v>
      </c>
      <c r="N71" s="116">
        <f>+SUM(O71:R71,T71)</f>
        <v>0</v>
      </c>
      <c r="O71" s="116">
        <v>0</v>
      </c>
      <c r="P71" s="116">
        <v>0</v>
      </c>
      <c r="Q71" s="116">
        <v>0</v>
      </c>
      <c r="R71" s="116">
        <v>0</v>
      </c>
      <c r="S71" s="116">
        <v>0</v>
      </c>
      <c r="T71" s="116">
        <v>0</v>
      </c>
      <c r="U71" s="116">
        <v>0</v>
      </c>
      <c r="V71" s="116">
        <f>+SUM(D71,M71)</f>
        <v>360522</v>
      </c>
      <c r="W71" s="116">
        <f>+SUM(E71,N71)</f>
        <v>266830</v>
      </c>
      <c r="X71" s="116">
        <f>+SUM(F71,O71)</f>
        <v>0</v>
      </c>
      <c r="Y71" s="116">
        <f>+SUM(G71,P71)</f>
        <v>0</v>
      </c>
      <c r="Z71" s="116">
        <f>+SUM(H71,Q71)</f>
        <v>0</v>
      </c>
      <c r="AA71" s="116">
        <f>+SUM(I71,R71)</f>
        <v>266819</v>
      </c>
      <c r="AB71" s="116">
        <f>+SUM(J71,S71)</f>
        <v>1364044</v>
      </c>
      <c r="AC71" s="116">
        <f>+SUM(K71,T71)</f>
        <v>11</v>
      </c>
      <c r="AD71" s="116">
        <f>+SUM(L71,U71)</f>
        <v>93692</v>
      </c>
      <c r="AE71" s="205" t="s">
        <v>325</v>
      </c>
    </row>
    <row r="72" spans="1:31" ht="13.5" customHeight="1" x14ac:dyDescent="0.2">
      <c r="A72" s="114" t="s">
        <v>25</v>
      </c>
      <c r="B72" s="115" t="s">
        <v>454</v>
      </c>
      <c r="C72" s="114" t="s">
        <v>455</v>
      </c>
      <c r="D72" s="116">
        <f>SUM(E72,+L72)</f>
        <v>217682</v>
      </c>
      <c r="E72" s="116">
        <f>+SUM(F72:I72,K72)</f>
        <v>217682</v>
      </c>
      <c r="F72" s="116">
        <v>117757</v>
      </c>
      <c r="G72" s="116">
        <v>0</v>
      </c>
      <c r="H72" s="116">
        <v>48600</v>
      </c>
      <c r="I72" s="116">
        <v>9910</v>
      </c>
      <c r="J72" s="116">
        <v>445247</v>
      </c>
      <c r="K72" s="116">
        <v>41415</v>
      </c>
      <c r="L72" s="116">
        <v>0</v>
      </c>
      <c r="M72" s="116">
        <f>SUM(N72,+U72)</f>
        <v>1</v>
      </c>
      <c r="N72" s="116">
        <f>+SUM(O72:R72,T72)</f>
        <v>1</v>
      </c>
      <c r="O72" s="116">
        <v>0</v>
      </c>
      <c r="P72" s="116">
        <v>0</v>
      </c>
      <c r="Q72" s="116">
        <v>0</v>
      </c>
      <c r="R72" s="116">
        <v>0</v>
      </c>
      <c r="S72" s="116">
        <v>150049</v>
      </c>
      <c r="T72" s="116">
        <v>1</v>
      </c>
      <c r="U72" s="116">
        <v>0</v>
      </c>
      <c r="V72" s="116">
        <f>+SUM(D72,M72)</f>
        <v>217683</v>
      </c>
      <c r="W72" s="116">
        <f>+SUM(E72,N72)</f>
        <v>217683</v>
      </c>
      <c r="X72" s="116">
        <f>+SUM(F72,O72)</f>
        <v>117757</v>
      </c>
      <c r="Y72" s="116">
        <f>+SUM(G72,P72)</f>
        <v>0</v>
      </c>
      <c r="Z72" s="116">
        <f>+SUM(H72,Q72)</f>
        <v>48600</v>
      </c>
      <c r="AA72" s="116">
        <f>+SUM(I72,R72)</f>
        <v>9910</v>
      </c>
      <c r="AB72" s="116">
        <f>+SUM(J72,S72)</f>
        <v>595296</v>
      </c>
      <c r="AC72" s="116">
        <f>+SUM(K72,T72)</f>
        <v>41416</v>
      </c>
      <c r="AD72" s="116">
        <f>+SUM(L72,U72)</f>
        <v>0</v>
      </c>
      <c r="AE72" s="205" t="s">
        <v>325</v>
      </c>
    </row>
    <row r="73" spans="1:31" ht="13.5" customHeight="1" x14ac:dyDescent="0.2">
      <c r="A73" s="114" t="s">
        <v>25</v>
      </c>
      <c r="B73" s="115" t="s">
        <v>356</v>
      </c>
      <c r="C73" s="114" t="s">
        <v>357</v>
      </c>
      <c r="D73" s="116">
        <f>SUM(E73,+L73)</f>
        <v>542988</v>
      </c>
      <c r="E73" s="116">
        <f>+SUM(F73:I73,K73)</f>
        <v>542988</v>
      </c>
      <c r="F73" s="116">
        <v>0</v>
      </c>
      <c r="G73" s="116">
        <v>0</v>
      </c>
      <c r="H73" s="116">
        <v>0</v>
      </c>
      <c r="I73" s="116">
        <v>215615</v>
      </c>
      <c r="J73" s="116">
        <v>1111017</v>
      </c>
      <c r="K73" s="116">
        <v>327373</v>
      </c>
      <c r="L73" s="116">
        <v>0</v>
      </c>
      <c r="M73" s="116">
        <f>SUM(N73,+U73)</f>
        <v>0</v>
      </c>
      <c r="N73" s="116">
        <f>+SUM(O73:R73,T73)</f>
        <v>0</v>
      </c>
      <c r="O73" s="116">
        <v>0</v>
      </c>
      <c r="P73" s="116">
        <v>0</v>
      </c>
      <c r="Q73" s="116">
        <v>0</v>
      </c>
      <c r="R73" s="116">
        <v>0</v>
      </c>
      <c r="S73" s="116">
        <v>0</v>
      </c>
      <c r="T73" s="116">
        <v>0</v>
      </c>
      <c r="U73" s="116">
        <v>0</v>
      </c>
      <c r="V73" s="116">
        <f>+SUM(D73,M73)</f>
        <v>542988</v>
      </c>
      <c r="W73" s="116">
        <f>+SUM(E73,N73)</f>
        <v>542988</v>
      </c>
      <c r="X73" s="116">
        <f>+SUM(F73,O73)</f>
        <v>0</v>
      </c>
      <c r="Y73" s="116">
        <f>+SUM(G73,P73)</f>
        <v>0</v>
      </c>
      <c r="Z73" s="116">
        <f>+SUM(H73,Q73)</f>
        <v>0</v>
      </c>
      <c r="AA73" s="116">
        <f>+SUM(I73,R73)</f>
        <v>215615</v>
      </c>
      <c r="AB73" s="116">
        <f>+SUM(J73,S73)</f>
        <v>1111017</v>
      </c>
      <c r="AC73" s="116">
        <f>+SUM(K73,T73)</f>
        <v>327373</v>
      </c>
      <c r="AD73" s="116">
        <f>+SUM(L73,U73)</f>
        <v>0</v>
      </c>
      <c r="AE73" s="205" t="s">
        <v>325</v>
      </c>
    </row>
    <row r="74" spans="1:31" ht="13.5" customHeight="1" x14ac:dyDescent="0.2">
      <c r="A74" s="114" t="s">
        <v>25</v>
      </c>
      <c r="B74" s="115" t="s">
        <v>380</v>
      </c>
      <c r="C74" s="114" t="s">
        <v>381</v>
      </c>
      <c r="D74" s="116">
        <f>SUM(E74,+L74)</f>
        <v>179391</v>
      </c>
      <c r="E74" s="116">
        <f>+SUM(F74:I74,K74)</f>
        <v>179391</v>
      </c>
      <c r="F74" s="116">
        <v>0</v>
      </c>
      <c r="G74" s="116">
        <v>0</v>
      </c>
      <c r="H74" s="116">
        <v>0</v>
      </c>
      <c r="I74" s="116">
        <v>179391</v>
      </c>
      <c r="J74" s="116">
        <v>879161</v>
      </c>
      <c r="K74" s="116">
        <v>0</v>
      </c>
      <c r="L74" s="116">
        <v>0</v>
      </c>
      <c r="M74" s="116">
        <f>SUM(N74,+U74)</f>
        <v>0</v>
      </c>
      <c r="N74" s="116">
        <f>+SUM(O74:R74,T74)</f>
        <v>0</v>
      </c>
      <c r="O74" s="116">
        <v>0</v>
      </c>
      <c r="P74" s="116">
        <v>0</v>
      </c>
      <c r="Q74" s="116">
        <v>0</v>
      </c>
      <c r="R74" s="116">
        <v>0</v>
      </c>
      <c r="S74" s="116">
        <v>0</v>
      </c>
      <c r="T74" s="116">
        <v>0</v>
      </c>
      <c r="U74" s="116">
        <v>0</v>
      </c>
      <c r="V74" s="116">
        <f>+SUM(D74,M74)</f>
        <v>179391</v>
      </c>
      <c r="W74" s="116">
        <f>+SUM(E74,N74)</f>
        <v>179391</v>
      </c>
      <c r="X74" s="116">
        <f>+SUM(F74,O74)</f>
        <v>0</v>
      </c>
      <c r="Y74" s="116">
        <f>+SUM(G74,P74)</f>
        <v>0</v>
      </c>
      <c r="Z74" s="116">
        <f>+SUM(H74,Q74)</f>
        <v>0</v>
      </c>
      <c r="AA74" s="116">
        <f>+SUM(I74,R74)</f>
        <v>179391</v>
      </c>
      <c r="AB74" s="116">
        <f>+SUM(J74,S74)</f>
        <v>879161</v>
      </c>
      <c r="AC74" s="116">
        <f>+SUM(K74,T74)</f>
        <v>0</v>
      </c>
      <c r="AD74" s="116">
        <f>+SUM(L74,U74)</f>
        <v>0</v>
      </c>
      <c r="AE74" s="205" t="s">
        <v>325</v>
      </c>
    </row>
    <row r="75" spans="1:31" ht="13.5" customHeight="1" x14ac:dyDescent="0.2">
      <c r="A75" s="114" t="s">
        <v>25</v>
      </c>
      <c r="B75" s="115" t="s">
        <v>464</v>
      </c>
      <c r="C75" s="114" t="s">
        <v>465</v>
      </c>
      <c r="D75" s="116">
        <f>SUM(E75,+L75)</f>
        <v>0</v>
      </c>
      <c r="E75" s="116">
        <f>+SUM(F75:I75,K75)</f>
        <v>0</v>
      </c>
      <c r="F75" s="116">
        <v>0</v>
      </c>
      <c r="G75" s="116">
        <v>0</v>
      </c>
      <c r="H75" s="116">
        <v>0</v>
      </c>
      <c r="I75" s="116">
        <v>0</v>
      </c>
      <c r="J75" s="116">
        <v>222105</v>
      </c>
      <c r="K75" s="116">
        <v>0</v>
      </c>
      <c r="L75" s="116">
        <v>0</v>
      </c>
      <c r="M75" s="116">
        <f>SUM(N75,+U75)</f>
        <v>0</v>
      </c>
      <c r="N75" s="116">
        <f>+SUM(O75:R75,T75)</f>
        <v>0</v>
      </c>
      <c r="O75" s="116">
        <v>0</v>
      </c>
      <c r="P75" s="116">
        <v>0</v>
      </c>
      <c r="Q75" s="116">
        <v>0</v>
      </c>
      <c r="R75" s="116">
        <v>0</v>
      </c>
      <c r="S75" s="116">
        <v>68159</v>
      </c>
      <c r="T75" s="116">
        <v>0</v>
      </c>
      <c r="U75" s="116">
        <v>0</v>
      </c>
      <c r="V75" s="116">
        <f>+SUM(D75,M75)</f>
        <v>0</v>
      </c>
      <c r="W75" s="116">
        <f>+SUM(E75,N75)</f>
        <v>0</v>
      </c>
      <c r="X75" s="116">
        <f>+SUM(F75,O75)</f>
        <v>0</v>
      </c>
      <c r="Y75" s="116">
        <f>+SUM(G75,P75)</f>
        <v>0</v>
      </c>
      <c r="Z75" s="116">
        <f>+SUM(H75,Q75)</f>
        <v>0</v>
      </c>
      <c r="AA75" s="116">
        <f>+SUM(I75,R75)</f>
        <v>0</v>
      </c>
      <c r="AB75" s="116">
        <f>+SUM(J75,S75)</f>
        <v>290264</v>
      </c>
      <c r="AC75" s="116">
        <f>+SUM(K75,T75)</f>
        <v>0</v>
      </c>
      <c r="AD75" s="116">
        <f>+SUM(L75,U75)</f>
        <v>0</v>
      </c>
      <c r="AE75" s="205" t="s">
        <v>325</v>
      </c>
    </row>
    <row r="76" spans="1:31" ht="13.5" customHeight="1" x14ac:dyDescent="0.2">
      <c r="A76" s="114" t="s">
        <v>25</v>
      </c>
      <c r="B76" s="115" t="s">
        <v>424</v>
      </c>
      <c r="C76" s="114" t="s">
        <v>425</v>
      </c>
      <c r="D76" s="116">
        <f>SUM(E76,+L76)</f>
        <v>789227</v>
      </c>
      <c r="E76" s="116">
        <f>+SUM(F76:I76,K76)</f>
        <v>399525</v>
      </c>
      <c r="F76" s="116">
        <v>0</v>
      </c>
      <c r="G76" s="116">
        <v>0</v>
      </c>
      <c r="H76" s="116">
        <v>399500</v>
      </c>
      <c r="I76" s="116">
        <v>0</v>
      </c>
      <c r="J76" s="116">
        <v>370490</v>
      </c>
      <c r="K76" s="116">
        <v>25</v>
      </c>
      <c r="L76" s="116">
        <v>389702</v>
      </c>
      <c r="M76" s="116">
        <f>SUM(N76,+U76)</f>
        <v>383884</v>
      </c>
      <c r="N76" s="116">
        <f>+SUM(O76:R76,T76)</f>
        <v>383884</v>
      </c>
      <c r="O76" s="116">
        <v>0</v>
      </c>
      <c r="P76" s="116">
        <v>0</v>
      </c>
      <c r="Q76" s="116">
        <v>260900</v>
      </c>
      <c r="R76" s="116">
        <v>122984</v>
      </c>
      <c r="S76" s="116">
        <v>181920</v>
      </c>
      <c r="T76" s="116">
        <v>0</v>
      </c>
      <c r="U76" s="116">
        <v>0</v>
      </c>
      <c r="V76" s="116">
        <f>+SUM(D76,M76)</f>
        <v>1173111</v>
      </c>
      <c r="W76" s="116">
        <f>+SUM(E76,N76)</f>
        <v>783409</v>
      </c>
      <c r="X76" s="116">
        <f>+SUM(F76,O76)</f>
        <v>0</v>
      </c>
      <c r="Y76" s="116">
        <f>+SUM(G76,P76)</f>
        <v>0</v>
      </c>
      <c r="Z76" s="116">
        <f>+SUM(H76,Q76)</f>
        <v>660400</v>
      </c>
      <c r="AA76" s="116">
        <f>+SUM(I76,R76)</f>
        <v>122984</v>
      </c>
      <c r="AB76" s="116">
        <f>+SUM(J76,S76)</f>
        <v>552410</v>
      </c>
      <c r="AC76" s="116">
        <f>+SUM(K76,T76)</f>
        <v>25</v>
      </c>
      <c r="AD76" s="116">
        <f>+SUM(L76,U76)</f>
        <v>389702</v>
      </c>
      <c r="AE76" s="205" t="s">
        <v>325</v>
      </c>
    </row>
    <row r="77" spans="1:31" ht="13.5" customHeight="1" x14ac:dyDescent="0.2">
      <c r="A77" s="114" t="s">
        <v>25</v>
      </c>
      <c r="B77" s="115" t="s">
        <v>412</v>
      </c>
      <c r="C77" s="114" t="s">
        <v>413</v>
      </c>
      <c r="D77" s="116">
        <f>SUM(E77,+L77)</f>
        <v>415152</v>
      </c>
      <c r="E77" s="116">
        <f>+SUM(F77:I77,K77)</f>
        <v>324562</v>
      </c>
      <c r="F77" s="116">
        <v>0</v>
      </c>
      <c r="G77" s="116">
        <v>0</v>
      </c>
      <c r="H77" s="116">
        <v>0</v>
      </c>
      <c r="I77" s="116">
        <v>324403</v>
      </c>
      <c r="J77" s="116">
        <v>909739</v>
      </c>
      <c r="K77" s="116">
        <v>159</v>
      </c>
      <c r="L77" s="116">
        <v>90590</v>
      </c>
      <c r="M77" s="116">
        <f>SUM(N77,+U77)</f>
        <v>0</v>
      </c>
      <c r="N77" s="116">
        <f>+SUM(O77:R77,T77)</f>
        <v>0</v>
      </c>
      <c r="O77" s="116">
        <v>0</v>
      </c>
      <c r="P77" s="116">
        <v>0</v>
      </c>
      <c r="Q77" s="116">
        <v>0</v>
      </c>
      <c r="R77" s="116">
        <v>0</v>
      </c>
      <c r="S77" s="116">
        <v>0</v>
      </c>
      <c r="T77" s="116">
        <v>0</v>
      </c>
      <c r="U77" s="116">
        <v>0</v>
      </c>
      <c r="V77" s="116">
        <f>+SUM(D77,M77)</f>
        <v>415152</v>
      </c>
      <c r="W77" s="116">
        <f>+SUM(E77,N77)</f>
        <v>324562</v>
      </c>
      <c r="X77" s="116">
        <f>+SUM(F77,O77)</f>
        <v>0</v>
      </c>
      <c r="Y77" s="116">
        <f>+SUM(G77,P77)</f>
        <v>0</v>
      </c>
      <c r="Z77" s="116">
        <f>+SUM(H77,Q77)</f>
        <v>0</v>
      </c>
      <c r="AA77" s="116">
        <f>+SUM(I77,R77)</f>
        <v>324403</v>
      </c>
      <c r="AB77" s="116">
        <f>+SUM(J77,S77)</f>
        <v>909739</v>
      </c>
      <c r="AC77" s="116">
        <f>+SUM(K77,T77)</f>
        <v>159</v>
      </c>
      <c r="AD77" s="116">
        <f>+SUM(L77,U77)</f>
        <v>90590</v>
      </c>
      <c r="AE77" s="205" t="s">
        <v>325</v>
      </c>
    </row>
    <row r="78" spans="1:31" ht="13.5" customHeight="1" x14ac:dyDescent="0.2">
      <c r="A78" s="114" t="s">
        <v>25</v>
      </c>
      <c r="B78" s="115" t="s">
        <v>420</v>
      </c>
      <c r="C78" s="114" t="s">
        <v>421</v>
      </c>
      <c r="D78" s="116">
        <f>SUM(E78,+L78)</f>
        <v>0</v>
      </c>
      <c r="E78" s="116">
        <f>+SUM(F78:I78,K78)</f>
        <v>0</v>
      </c>
      <c r="F78" s="116">
        <v>0</v>
      </c>
      <c r="G78" s="116">
        <v>0</v>
      </c>
      <c r="H78" s="116">
        <v>0</v>
      </c>
      <c r="I78" s="116">
        <v>0</v>
      </c>
      <c r="J78" s="116">
        <v>0</v>
      </c>
      <c r="K78" s="116">
        <v>0</v>
      </c>
      <c r="L78" s="116">
        <v>0</v>
      </c>
      <c r="M78" s="116">
        <f>SUM(N78,+U78)</f>
        <v>69992</v>
      </c>
      <c r="N78" s="116">
        <f>+SUM(O78:R78,T78)</f>
        <v>0</v>
      </c>
      <c r="O78" s="116">
        <v>0</v>
      </c>
      <c r="P78" s="116">
        <v>0</v>
      </c>
      <c r="Q78" s="116">
        <v>0</v>
      </c>
      <c r="R78" s="116">
        <v>0</v>
      </c>
      <c r="S78" s="116">
        <v>259936</v>
      </c>
      <c r="T78" s="116">
        <v>0</v>
      </c>
      <c r="U78" s="116">
        <v>69992</v>
      </c>
      <c r="V78" s="116">
        <f>+SUM(D78,M78)</f>
        <v>69992</v>
      </c>
      <c r="W78" s="116">
        <f>+SUM(E78,N78)</f>
        <v>0</v>
      </c>
      <c r="X78" s="116">
        <f>+SUM(F78,O78)</f>
        <v>0</v>
      </c>
      <c r="Y78" s="116">
        <f>+SUM(G78,P78)</f>
        <v>0</v>
      </c>
      <c r="Z78" s="116">
        <f>+SUM(H78,Q78)</f>
        <v>0</v>
      </c>
      <c r="AA78" s="116">
        <f>+SUM(I78,R78)</f>
        <v>0</v>
      </c>
      <c r="AB78" s="116">
        <f>+SUM(J78,S78)</f>
        <v>259936</v>
      </c>
      <c r="AC78" s="116">
        <f>+SUM(K78,T78)</f>
        <v>0</v>
      </c>
      <c r="AD78" s="116">
        <f>+SUM(L78,U78)</f>
        <v>69992</v>
      </c>
      <c r="AE78" s="205" t="s">
        <v>325</v>
      </c>
    </row>
    <row r="79" spans="1:31" ht="13.5" customHeight="1" x14ac:dyDescent="0.2">
      <c r="A79" s="114" t="s">
        <v>25</v>
      </c>
      <c r="B79" s="115" t="s">
        <v>340</v>
      </c>
      <c r="C79" s="114" t="s">
        <v>341</v>
      </c>
      <c r="D79" s="116">
        <f>SUM(E79,+L79)</f>
        <v>553672</v>
      </c>
      <c r="E79" s="116">
        <f>+SUM(F79:I79,K79)</f>
        <v>511748</v>
      </c>
      <c r="F79" s="116">
        <v>1724</v>
      </c>
      <c r="G79" s="116">
        <v>0</v>
      </c>
      <c r="H79" s="116">
        <v>0</v>
      </c>
      <c r="I79" s="116">
        <v>217619</v>
      </c>
      <c r="J79" s="116">
        <v>418019</v>
      </c>
      <c r="K79" s="116">
        <v>292405</v>
      </c>
      <c r="L79" s="116">
        <v>41924</v>
      </c>
      <c r="M79" s="116">
        <f>SUM(N79,+U79)</f>
        <v>0</v>
      </c>
      <c r="N79" s="116">
        <f>+SUM(O79:R79,T79)</f>
        <v>0</v>
      </c>
      <c r="O79" s="116">
        <v>0</v>
      </c>
      <c r="P79" s="116">
        <v>0</v>
      </c>
      <c r="Q79" s="116">
        <v>0</v>
      </c>
      <c r="R79" s="116">
        <v>0</v>
      </c>
      <c r="S79" s="116">
        <v>0</v>
      </c>
      <c r="T79" s="116">
        <v>0</v>
      </c>
      <c r="U79" s="116">
        <v>0</v>
      </c>
      <c r="V79" s="116">
        <f>+SUM(D79,M79)</f>
        <v>553672</v>
      </c>
      <c r="W79" s="116">
        <f>+SUM(E79,N79)</f>
        <v>511748</v>
      </c>
      <c r="X79" s="116">
        <f>+SUM(F79,O79)</f>
        <v>1724</v>
      </c>
      <c r="Y79" s="116">
        <f>+SUM(G79,P79)</f>
        <v>0</v>
      </c>
      <c r="Z79" s="116">
        <f>+SUM(H79,Q79)</f>
        <v>0</v>
      </c>
      <c r="AA79" s="116">
        <f>+SUM(I79,R79)</f>
        <v>217619</v>
      </c>
      <c r="AB79" s="116">
        <f>+SUM(J79,S79)</f>
        <v>418019</v>
      </c>
      <c r="AC79" s="116">
        <f>+SUM(K79,T79)</f>
        <v>292405</v>
      </c>
      <c r="AD79" s="116">
        <f>+SUM(L79,U79)</f>
        <v>41924</v>
      </c>
      <c r="AE79" s="205" t="s">
        <v>325</v>
      </c>
    </row>
    <row r="80" spans="1:31" ht="13.5" customHeight="1" x14ac:dyDescent="0.2">
      <c r="A80" s="114" t="s">
        <v>25</v>
      </c>
      <c r="B80" s="115" t="s">
        <v>372</v>
      </c>
      <c r="C80" s="114" t="s">
        <v>373</v>
      </c>
      <c r="D80" s="116">
        <f>SUM(E80,+L80)</f>
        <v>11402</v>
      </c>
      <c r="E80" s="116">
        <f>+SUM(F80:I80,K80)</f>
        <v>2600</v>
      </c>
      <c r="F80" s="116">
        <v>2600</v>
      </c>
      <c r="G80" s="116">
        <v>0</v>
      </c>
      <c r="H80" s="116">
        <v>0</v>
      </c>
      <c r="I80" s="116">
        <v>0</v>
      </c>
      <c r="J80" s="116">
        <v>79254</v>
      </c>
      <c r="K80" s="116">
        <v>0</v>
      </c>
      <c r="L80" s="116">
        <v>8802</v>
      </c>
      <c r="M80" s="116">
        <f>SUM(N80,+U80)</f>
        <v>0</v>
      </c>
      <c r="N80" s="116">
        <f>+SUM(O80:R80,T80)</f>
        <v>0</v>
      </c>
      <c r="O80" s="116">
        <v>0</v>
      </c>
      <c r="P80" s="116">
        <v>0</v>
      </c>
      <c r="Q80" s="116">
        <v>0</v>
      </c>
      <c r="R80" s="116">
        <v>0</v>
      </c>
      <c r="S80" s="116">
        <v>0</v>
      </c>
      <c r="T80" s="116">
        <v>0</v>
      </c>
      <c r="U80" s="116">
        <v>0</v>
      </c>
      <c r="V80" s="116">
        <f>+SUM(D80,M80)</f>
        <v>11402</v>
      </c>
      <c r="W80" s="116">
        <f>+SUM(E80,N80)</f>
        <v>2600</v>
      </c>
      <c r="X80" s="116">
        <f>+SUM(F80,O80)</f>
        <v>2600</v>
      </c>
      <c r="Y80" s="116">
        <f>+SUM(G80,P80)</f>
        <v>0</v>
      </c>
      <c r="Z80" s="116">
        <f>+SUM(H80,Q80)</f>
        <v>0</v>
      </c>
      <c r="AA80" s="116">
        <f>+SUM(I80,R80)</f>
        <v>0</v>
      </c>
      <c r="AB80" s="116">
        <f>+SUM(J80,S80)</f>
        <v>79254</v>
      </c>
      <c r="AC80" s="116">
        <f>+SUM(K80,T80)</f>
        <v>0</v>
      </c>
      <c r="AD80" s="116">
        <f>+SUM(L80,U80)</f>
        <v>8802</v>
      </c>
      <c r="AE80" s="205" t="s">
        <v>325</v>
      </c>
    </row>
    <row r="81" spans="1:30" ht="13.5" customHeight="1" x14ac:dyDescent="0.2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</row>
    <row r="82" spans="1:30" ht="13.5" customHeight="1" x14ac:dyDescent="0.2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</row>
    <row r="83" spans="1:30" ht="13.5" customHeight="1" x14ac:dyDescent="0.2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</row>
    <row r="84" spans="1:30" ht="13.5" customHeight="1" x14ac:dyDescent="0.2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</row>
    <row r="85" spans="1:30" ht="13.5" customHeight="1" x14ac:dyDescent="0.2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</row>
    <row r="86" spans="1:30" ht="13.5" customHeight="1" x14ac:dyDescent="0.2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</row>
    <row r="87" spans="1:30" ht="13.5" customHeight="1" x14ac:dyDescent="0.2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</row>
    <row r="88" spans="1:30" ht="13.5" customHeight="1" x14ac:dyDescent="0.2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</row>
    <row r="89" spans="1:30" ht="13.5" customHeight="1" x14ac:dyDescent="0.2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</row>
    <row r="90" spans="1:30" ht="13.5" customHeight="1" x14ac:dyDescent="0.2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</row>
    <row r="91" spans="1:30" ht="13.5" customHeight="1" x14ac:dyDescent="0.2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</row>
    <row r="92" spans="1:30" ht="13.5" customHeight="1" x14ac:dyDescent="0.2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</row>
    <row r="93" spans="1:30" ht="13.5" customHeight="1" x14ac:dyDescent="0.2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</row>
    <row r="94" spans="1:30" ht="13.5" customHeight="1" x14ac:dyDescent="0.2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</row>
    <row r="95" spans="1:30" ht="13.5" customHeight="1" x14ac:dyDescent="0.2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</row>
    <row r="96" spans="1:30" ht="13.5" customHeight="1" x14ac:dyDescent="0.2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</row>
    <row r="97" spans="1:30" ht="13.5" customHeight="1" x14ac:dyDescent="0.2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</row>
    <row r="98" spans="1:30" ht="13.5" customHeight="1" x14ac:dyDescent="0.2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</row>
    <row r="99" spans="1:30" ht="13.5" customHeight="1" x14ac:dyDescent="0.2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</row>
    <row r="100" spans="1:30" ht="13.5" customHeight="1" x14ac:dyDescent="0.2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</row>
    <row r="101" spans="1:30" ht="13.5" customHeight="1" x14ac:dyDescent="0.2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</row>
    <row r="102" spans="1:30" ht="13.5" customHeight="1" x14ac:dyDescent="0.2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</row>
    <row r="103" spans="1:30" ht="13.5" customHeight="1" x14ac:dyDescent="0.2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</row>
    <row r="104" spans="1:30" ht="13.5" customHeight="1" x14ac:dyDescent="0.2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</row>
    <row r="105" spans="1:30" ht="13.5" customHeight="1" x14ac:dyDescent="0.2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</row>
    <row r="106" spans="1:30" ht="13.5" customHeight="1" x14ac:dyDescent="0.2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</row>
    <row r="107" spans="1:30" ht="13.5" customHeight="1" x14ac:dyDescent="0.2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</row>
    <row r="108" spans="1:30" ht="13.5" customHeight="1" x14ac:dyDescent="0.2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</row>
    <row r="109" spans="1:30" ht="13.5" customHeight="1" x14ac:dyDescent="0.2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</row>
    <row r="110" spans="1:30" ht="13.5" customHeight="1" x14ac:dyDescent="0.2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</row>
    <row r="111" spans="1:30" ht="13.5" customHeight="1" x14ac:dyDescent="0.2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</row>
    <row r="112" spans="1:30" ht="13.5" customHeight="1" x14ac:dyDescent="0.2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</row>
    <row r="113" spans="1:30" ht="13.5" customHeight="1" x14ac:dyDescent="0.2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</row>
    <row r="114" spans="1:30" ht="13.5" customHeight="1" x14ac:dyDescent="0.2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</row>
    <row r="115" spans="1:30" ht="13.5" customHeight="1" x14ac:dyDescent="0.2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</row>
    <row r="116" spans="1:30" ht="13.5" customHeight="1" x14ac:dyDescent="0.2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</row>
    <row r="117" spans="1:30" ht="13.5" customHeight="1" x14ac:dyDescent="0.2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</row>
    <row r="118" spans="1:30" ht="13.5" customHeight="1" x14ac:dyDescent="0.2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</row>
    <row r="119" spans="1:30" ht="13.5" customHeight="1" x14ac:dyDescent="0.2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</row>
    <row r="120" spans="1:30" ht="13.5" customHeight="1" x14ac:dyDescent="0.2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</row>
    <row r="121" spans="1:30" ht="13.5" customHeight="1" x14ac:dyDescent="0.2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</row>
    <row r="122" spans="1:30" ht="13.5" customHeight="1" x14ac:dyDescent="0.2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</row>
    <row r="123" spans="1:30" ht="13.5" customHeight="1" x14ac:dyDescent="0.2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</row>
    <row r="124" spans="1:30" ht="13.5" customHeight="1" x14ac:dyDescent="0.2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</row>
    <row r="125" spans="1:30" ht="13.5" customHeight="1" x14ac:dyDescent="0.2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</row>
    <row r="126" spans="1:30" ht="13.5" customHeight="1" x14ac:dyDescent="0.2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</row>
    <row r="127" spans="1:30" ht="13.5" customHeight="1" x14ac:dyDescent="0.2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</row>
    <row r="128" spans="1:30" ht="13.5" customHeight="1" x14ac:dyDescent="0.2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</row>
    <row r="129" spans="1:30" ht="13.5" customHeight="1" x14ac:dyDescent="0.2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</row>
    <row r="130" spans="1:30" ht="13.5" customHeight="1" x14ac:dyDescent="0.2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</row>
    <row r="131" spans="1:30" ht="13.5" customHeight="1" x14ac:dyDescent="0.2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</row>
    <row r="132" spans="1:30" ht="13.5" customHeight="1" x14ac:dyDescent="0.2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</row>
    <row r="133" spans="1:30" ht="13.5" customHeight="1" x14ac:dyDescent="0.2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</row>
    <row r="134" spans="1:30" ht="13.5" customHeight="1" x14ac:dyDescent="0.2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</row>
    <row r="135" spans="1:30" ht="13.5" customHeight="1" x14ac:dyDescent="0.2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</row>
    <row r="136" spans="1:30" ht="13.5" customHeight="1" x14ac:dyDescent="0.2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</row>
    <row r="137" spans="1:30" ht="13.5" customHeight="1" x14ac:dyDescent="0.2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</row>
    <row r="138" spans="1:30" ht="13.5" customHeight="1" x14ac:dyDescent="0.2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</row>
    <row r="139" spans="1:30" ht="13.5" customHeight="1" x14ac:dyDescent="0.2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</row>
    <row r="140" spans="1:30" ht="13.5" customHeight="1" x14ac:dyDescent="0.2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</row>
    <row r="141" spans="1:30" ht="13.5" customHeight="1" x14ac:dyDescent="0.2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</row>
    <row r="142" spans="1:30" ht="13.5" customHeight="1" x14ac:dyDescent="0.2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</row>
    <row r="143" spans="1:30" ht="13.5" customHeight="1" x14ac:dyDescent="0.2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</row>
    <row r="144" spans="1:30" ht="13.5" customHeight="1" x14ac:dyDescent="0.2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</row>
    <row r="145" spans="1:30" ht="13.5" customHeight="1" x14ac:dyDescent="0.2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</row>
    <row r="146" spans="1:30" ht="13.5" customHeight="1" x14ac:dyDescent="0.2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</row>
    <row r="147" spans="1:30" ht="13.5" customHeight="1" x14ac:dyDescent="0.2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</row>
    <row r="148" spans="1:30" ht="13.5" customHeight="1" x14ac:dyDescent="0.2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</row>
    <row r="149" spans="1:30" ht="13.5" customHeight="1" x14ac:dyDescent="0.2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</row>
    <row r="150" spans="1:30" ht="13.5" customHeight="1" x14ac:dyDescent="0.2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</row>
    <row r="151" spans="1:30" ht="13.5" customHeight="1" x14ac:dyDescent="0.2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</row>
    <row r="152" spans="1:30" ht="13.5" customHeight="1" x14ac:dyDescent="0.2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</row>
    <row r="153" spans="1:30" ht="13.5" customHeight="1" x14ac:dyDescent="0.2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</row>
    <row r="154" spans="1:30" ht="13.5" customHeight="1" x14ac:dyDescent="0.2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</row>
    <row r="155" spans="1:30" ht="13.5" customHeight="1" x14ac:dyDescent="0.2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</row>
    <row r="156" spans="1:30" ht="13.5" customHeight="1" x14ac:dyDescent="0.2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</row>
    <row r="157" spans="1:30" ht="13.5" customHeight="1" x14ac:dyDescent="0.2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</row>
    <row r="158" spans="1:30" ht="13.5" customHeight="1" x14ac:dyDescent="0.2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</row>
    <row r="159" spans="1:30" ht="13.5" customHeight="1" x14ac:dyDescent="0.2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</row>
    <row r="160" spans="1:30" ht="13.5" customHeight="1" x14ac:dyDescent="0.2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</row>
    <row r="161" spans="1:30" ht="13.5" customHeight="1" x14ac:dyDescent="0.2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</row>
    <row r="162" spans="1:30" ht="13.5" customHeight="1" x14ac:dyDescent="0.2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</row>
    <row r="163" spans="1:30" ht="13.5" customHeight="1" x14ac:dyDescent="0.2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</row>
    <row r="164" spans="1:30" ht="13.5" customHeight="1" x14ac:dyDescent="0.2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</row>
    <row r="165" spans="1:30" ht="13.5" customHeight="1" x14ac:dyDescent="0.2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</row>
    <row r="166" spans="1:30" ht="13.5" customHeight="1" x14ac:dyDescent="0.2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</row>
    <row r="167" spans="1:30" ht="13.5" customHeight="1" x14ac:dyDescent="0.2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</row>
    <row r="168" spans="1:30" ht="13.5" customHeight="1" x14ac:dyDescent="0.2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</row>
    <row r="169" spans="1:30" ht="13.5" customHeight="1" x14ac:dyDescent="0.2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</row>
    <row r="170" spans="1:30" ht="13.5" customHeight="1" x14ac:dyDescent="0.2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</row>
    <row r="171" spans="1:30" ht="13.5" customHeight="1" x14ac:dyDescent="0.2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</row>
    <row r="172" spans="1:30" ht="13.5" customHeight="1" x14ac:dyDescent="0.2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</row>
    <row r="173" spans="1:30" ht="13.5" customHeight="1" x14ac:dyDescent="0.2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</row>
    <row r="174" spans="1:30" ht="13.5" customHeight="1" x14ac:dyDescent="0.2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</row>
    <row r="175" spans="1:30" ht="13.5" customHeight="1" x14ac:dyDescent="0.2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</row>
    <row r="176" spans="1:30" ht="13.5" customHeight="1" x14ac:dyDescent="0.2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</row>
    <row r="177" spans="1:30" ht="13.5" customHeight="1" x14ac:dyDescent="0.2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</row>
    <row r="178" spans="1:30" ht="13.5" customHeight="1" x14ac:dyDescent="0.2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</row>
    <row r="179" spans="1:30" ht="13.5" customHeight="1" x14ac:dyDescent="0.2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</row>
    <row r="180" spans="1:30" ht="13.5" customHeight="1" x14ac:dyDescent="0.2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</row>
    <row r="181" spans="1:30" ht="13.5" customHeight="1" x14ac:dyDescent="0.2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</row>
    <row r="182" spans="1:30" ht="13.5" customHeight="1" x14ac:dyDescent="0.2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</row>
    <row r="183" spans="1:30" ht="13.5" customHeight="1" x14ac:dyDescent="0.2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</row>
    <row r="184" spans="1:30" ht="13.5" customHeight="1" x14ac:dyDescent="0.2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</row>
    <row r="185" spans="1:30" ht="13.5" customHeight="1" x14ac:dyDescent="0.2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</row>
    <row r="186" spans="1:30" ht="13.5" customHeight="1" x14ac:dyDescent="0.2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</row>
    <row r="187" spans="1:30" ht="13.5" customHeight="1" x14ac:dyDescent="0.2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</row>
    <row r="188" spans="1:30" ht="13.5" customHeight="1" x14ac:dyDescent="0.2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</row>
    <row r="189" spans="1:30" ht="13.5" customHeight="1" x14ac:dyDescent="0.2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</row>
    <row r="190" spans="1:30" ht="13.5" customHeight="1" x14ac:dyDescent="0.2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</row>
    <row r="191" spans="1:30" ht="13.5" customHeight="1" x14ac:dyDescent="0.2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</row>
    <row r="192" spans="1:30" ht="13.5" customHeight="1" x14ac:dyDescent="0.2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</row>
    <row r="193" spans="1:30" ht="13.5" customHeight="1" x14ac:dyDescent="0.2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</row>
    <row r="194" spans="1:30" ht="13.5" customHeight="1" x14ac:dyDescent="0.2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</row>
    <row r="195" spans="1:30" ht="13.5" customHeight="1" x14ac:dyDescent="0.2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</row>
    <row r="196" spans="1:30" ht="13.5" customHeight="1" x14ac:dyDescent="0.2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</row>
    <row r="197" spans="1:30" ht="13.5" customHeight="1" x14ac:dyDescent="0.2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</row>
    <row r="198" spans="1:30" ht="13.5" customHeight="1" x14ac:dyDescent="0.2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</row>
    <row r="199" spans="1:30" ht="13.5" customHeight="1" x14ac:dyDescent="0.2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</row>
    <row r="200" spans="1:30" ht="13.5" customHeight="1" x14ac:dyDescent="0.2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</row>
    <row r="201" spans="1:30" ht="13.5" customHeight="1" x14ac:dyDescent="0.2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</row>
    <row r="202" spans="1:30" ht="13.5" customHeight="1" x14ac:dyDescent="0.2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</row>
    <row r="203" spans="1:30" ht="13.5" customHeight="1" x14ac:dyDescent="0.2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</row>
    <row r="204" spans="1:30" ht="13.5" customHeight="1" x14ac:dyDescent="0.2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</row>
    <row r="205" spans="1:30" ht="13.5" customHeight="1" x14ac:dyDescent="0.2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</row>
    <row r="206" spans="1:30" ht="13.5" customHeight="1" x14ac:dyDescent="0.2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</row>
    <row r="207" spans="1:30" ht="13.5" customHeight="1" x14ac:dyDescent="0.2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</row>
    <row r="208" spans="1:30" ht="13.5" customHeight="1" x14ac:dyDescent="0.2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</row>
    <row r="209" spans="1:30" ht="13.5" customHeight="1" x14ac:dyDescent="0.2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</row>
    <row r="210" spans="1:30" ht="13.5" customHeight="1" x14ac:dyDescent="0.2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</row>
    <row r="211" spans="1:30" ht="13.5" customHeight="1" x14ac:dyDescent="0.2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</row>
    <row r="212" spans="1:30" ht="13.5" customHeight="1" x14ac:dyDescent="0.2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</row>
    <row r="213" spans="1:30" ht="13.5" customHeight="1" x14ac:dyDescent="0.2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</row>
    <row r="214" spans="1:30" ht="13.5" customHeight="1" x14ac:dyDescent="0.2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</row>
    <row r="215" spans="1:30" ht="13.5" customHeight="1" x14ac:dyDescent="0.2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</row>
    <row r="216" spans="1:30" ht="13.5" customHeight="1" x14ac:dyDescent="0.2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</row>
    <row r="217" spans="1:30" ht="13.5" customHeight="1" x14ac:dyDescent="0.2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</row>
    <row r="218" spans="1:30" ht="13.5" customHeight="1" x14ac:dyDescent="0.2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</row>
    <row r="219" spans="1:30" ht="13.5" customHeight="1" x14ac:dyDescent="0.2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</row>
    <row r="220" spans="1:30" ht="13.5" customHeight="1" x14ac:dyDescent="0.2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</row>
    <row r="221" spans="1:30" ht="13.5" customHeight="1" x14ac:dyDescent="0.2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</row>
    <row r="222" spans="1:30" ht="13.5" customHeight="1" x14ac:dyDescent="0.2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</row>
    <row r="223" spans="1:30" ht="13.5" customHeight="1" x14ac:dyDescent="0.2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</row>
    <row r="224" spans="1:30" ht="13.5" customHeight="1" x14ac:dyDescent="0.2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</row>
    <row r="225" spans="1:30" ht="13.5" customHeight="1" x14ac:dyDescent="0.2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</row>
    <row r="226" spans="1:30" ht="13.5" customHeight="1" x14ac:dyDescent="0.2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</row>
    <row r="227" spans="1:30" ht="13.5" customHeight="1" x14ac:dyDescent="0.2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</row>
    <row r="228" spans="1:30" ht="13.5" customHeight="1" x14ac:dyDescent="0.2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</row>
    <row r="229" spans="1:30" ht="13.5" customHeight="1" x14ac:dyDescent="0.2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</row>
    <row r="230" spans="1:30" ht="13.5" customHeight="1" x14ac:dyDescent="0.2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</row>
    <row r="231" spans="1:30" ht="13.5" customHeight="1" x14ac:dyDescent="0.2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</row>
    <row r="232" spans="1:30" ht="13.5" customHeight="1" x14ac:dyDescent="0.2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</row>
    <row r="233" spans="1:30" ht="13.5" customHeight="1" x14ac:dyDescent="0.2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</row>
    <row r="234" spans="1:30" ht="13.5" customHeight="1" x14ac:dyDescent="0.2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</row>
    <row r="235" spans="1:30" ht="13.5" customHeight="1" x14ac:dyDescent="0.2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</row>
    <row r="236" spans="1:30" ht="13.5" customHeight="1" x14ac:dyDescent="0.2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</row>
    <row r="237" spans="1:30" ht="13.5" customHeight="1" x14ac:dyDescent="0.2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</row>
    <row r="238" spans="1:30" ht="13.5" customHeight="1" x14ac:dyDescent="0.2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</row>
    <row r="239" spans="1:30" ht="13.5" customHeight="1" x14ac:dyDescent="0.2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</row>
    <row r="240" spans="1:30" ht="13.5" customHeight="1" x14ac:dyDescent="0.2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</row>
    <row r="241" spans="1:30" ht="13.5" customHeight="1" x14ac:dyDescent="0.2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</row>
    <row r="242" spans="1:30" ht="13.5" customHeight="1" x14ac:dyDescent="0.2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</row>
    <row r="243" spans="1:30" ht="13.5" customHeight="1" x14ac:dyDescent="0.2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</row>
    <row r="244" spans="1:30" ht="13.5" customHeight="1" x14ac:dyDescent="0.2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</row>
    <row r="245" spans="1:30" ht="13.5" customHeight="1" x14ac:dyDescent="0.2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</row>
    <row r="246" spans="1:30" ht="13.5" customHeight="1" x14ac:dyDescent="0.2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</row>
    <row r="247" spans="1:30" ht="13.5" customHeight="1" x14ac:dyDescent="0.2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</row>
    <row r="248" spans="1:30" ht="13.5" customHeight="1" x14ac:dyDescent="0.2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</row>
    <row r="249" spans="1:30" ht="13.5" customHeight="1" x14ac:dyDescent="0.2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</row>
    <row r="250" spans="1:30" ht="13.5" customHeight="1" x14ac:dyDescent="0.2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</row>
    <row r="251" spans="1:30" ht="13.5" customHeight="1" x14ac:dyDescent="0.2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</row>
    <row r="252" spans="1:30" ht="13.5" customHeight="1" x14ac:dyDescent="0.2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</row>
    <row r="253" spans="1:30" ht="13.5" customHeight="1" x14ac:dyDescent="0.2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</row>
    <row r="254" spans="1:30" ht="13.5" customHeight="1" x14ac:dyDescent="0.2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</row>
    <row r="255" spans="1:30" ht="13.5" customHeight="1" x14ac:dyDescent="0.2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</row>
    <row r="256" spans="1:30" ht="13.5" customHeight="1" x14ac:dyDescent="0.2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</row>
    <row r="257" spans="1:30" ht="13.5" customHeight="1" x14ac:dyDescent="0.2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</row>
  </sheetData>
  <sortState ref="A8:AE80">
    <sortCondition ref="A8:A80"/>
    <sortCondition ref="B8:B80"/>
    <sortCondition ref="C8:C8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&amp;L廃棄物処理事業経費（市区町村及び一部事務組合・広域連合の合計）【歳入】（令和4年度実績）</oddHeader>
  </headerFooter>
  <colBreaks count="2" manualBreakCount="2">
    <brk id="12" min="1" max="79" man="1"/>
    <brk id="21" min="1" max="7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26.77734375" style="44" customWidth="1"/>
    <col min="4" max="87" width="14.77734375" style="49" customWidth="1"/>
    <col min="88" max="16384" width="9" style="44"/>
  </cols>
  <sheetData>
    <row r="1" spans="1:87" ht="16.2" x14ac:dyDescent="0.2">
      <c r="A1" s="38" t="s">
        <v>320</v>
      </c>
      <c r="B1" s="199"/>
      <c r="C1" s="199"/>
      <c r="D1" s="46"/>
      <c r="E1" s="46"/>
      <c r="F1" s="46"/>
      <c r="G1" s="46"/>
      <c r="H1" s="47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</row>
    <row r="2" spans="1:87" s="57" customFormat="1" ht="13.5" customHeight="1" x14ac:dyDescent="0.2">
      <c r="A2" s="149" t="s">
        <v>268</v>
      </c>
      <c r="B2" s="149" t="s">
        <v>269</v>
      </c>
      <c r="C2" s="156" t="s">
        <v>270</v>
      </c>
      <c r="D2" s="53" t="s">
        <v>271</v>
      </c>
      <c r="E2" s="54"/>
      <c r="F2" s="54"/>
      <c r="G2" s="54"/>
      <c r="H2" s="54"/>
      <c r="I2" s="54"/>
      <c r="J2" s="54"/>
      <c r="K2" s="55"/>
      <c r="L2" s="54"/>
      <c r="M2" s="54"/>
      <c r="N2" s="54"/>
      <c r="O2" s="54"/>
      <c r="P2" s="54"/>
      <c r="Q2" s="54"/>
      <c r="R2" s="54"/>
      <c r="S2" s="54"/>
      <c r="T2" s="54"/>
      <c r="U2" s="55"/>
      <c r="V2" s="55"/>
      <c r="W2" s="55"/>
      <c r="X2" s="54"/>
      <c r="Y2" s="54"/>
      <c r="Z2" s="54"/>
      <c r="AA2" s="54"/>
      <c r="AB2" s="54"/>
      <c r="AC2" s="54"/>
      <c r="AD2" s="54"/>
      <c r="AE2" s="56"/>
      <c r="AF2" s="53" t="s">
        <v>272</v>
      </c>
      <c r="AG2" s="54"/>
      <c r="AH2" s="54"/>
      <c r="AI2" s="54"/>
      <c r="AJ2" s="54"/>
      <c r="AK2" s="54"/>
      <c r="AL2" s="54"/>
      <c r="AM2" s="55"/>
      <c r="AN2" s="54"/>
      <c r="AO2" s="54"/>
      <c r="AP2" s="54"/>
      <c r="AQ2" s="54"/>
      <c r="AR2" s="54"/>
      <c r="AS2" s="54"/>
      <c r="AT2" s="54"/>
      <c r="AU2" s="54"/>
      <c r="AV2" s="54"/>
      <c r="AW2" s="55"/>
      <c r="AX2" s="55"/>
      <c r="AY2" s="55"/>
      <c r="AZ2" s="55"/>
      <c r="BA2" s="55"/>
      <c r="BB2" s="55"/>
      <c r="BC2" s="54"/>
      <c r="BD2" s="54"/>
      <c r="BE2" s="54"/>
      <c r="BF2" s="54"/>
      <c r="BG2" s="56"/>
      <c r="BH2" s="53" t="s">
        <v>273</v>
      </c>
      <c r="BI2" s="54"/>
      <c r="BJ2" s="54"/>
      <c r="BK2" s="54"/>
      <c r="BL2" s="54"/>
      <c r="BM2" s="54"/>
      <c r="BN2" s="54"/>
      <c r="BO2" s="55"/>
      <c r="BP2" s="54"/>
      <c r="BQ2" s="54"/>
      <c r="BR2" s="54"/>
      <c r="BS2" s="54"/>
      <c r="BT2" s="54"/>
      <c r="BU2" s="54"/>
      <c r="BV2" s="54"/>
      <c r="BW2" s="54"/>
      <c r="BX2" s="54"/>
      <c r="BY2" s="55"/>
      <c r="BZ2" s="55"/>
      <c r="CA2" s="55"/>
      <c r="CB2" s="55"/>
      <c r="CC2" s="55"/>
      <c r="CD2" s="55"/>
      <c r="CE2" s="54"/>
      <c r="CF2" s="54"/>
      <c r="CG2" s="54"/>
      <c r="CH2" s="54"/>
      <c r="CI2" s="56"/>
    </row>
    <row r="3" spans="1:87" s="57" customFormat="1" ht="13.5" customHeight="1" x14ac:dyDescent="0.2">
      <c r="A3" s="150"/>
      <c r="B3" s="150"/>
      <c r="C3" s="155"/>
      <c r="D3" s="63" t="s">
        <v>275</v>
      </c>
      <c r="E3" s="54"/>
      <c r="F3" s="54"/>
      <c r="G3" s="54"/>
      <c r="H3" s="54"/>
      <c r="I3" s="54"/>
      <c r="J3" s="54"/>
      <c r="K3" s="64"/>
      <c r="L3" s="65" t="s">
        <v>276</v>
      </c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66"/>
      <c r="AC3" s="67"/>
      <c r="AD3" s="68" t="s">
        <v>277</v>
      </c>
      <c r="AE3" s="69" t="s">
        <v>278</v>
      </c>
      <c r="AF3" s="63" t="s">
        <v>275</v>
      </c>
      <c r="AG3" s="54"/>
      <c r="AH3" s="54"/>
      <c r="AI3" s="54"/>
      <c r="AJ3" s="54"/>
      <c r="AK3" s="54"/>
      <c r="AL3" s="54"/>
      <c r="AM3" s="64"/>
      <c r="AN3" s="65" t="s">
        <v>276</v>
      </c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66"/>
      <c r="BE3" s="67"/>
      <c r="BF3" s="68" t="s">
        <v>277</v>
      </c>
      <c r="BG3" s="69" t="s">
        <v>278</v>
      </c>
      <c r="BH3" s="63" t="s">
        <v>275</v>
      </c>
      <c r="BI3" s="54"/>
      <c r="BJ3" s="54"/>
      <c r="BK3" s="54"/>
      <c r="BL3" s="54"/>
      <c r="BM3" s="54"/>
      <c r="BN3" s="54"/>
      <c r="BO3" s="64"/>
      <c r="BP3" s="65" t="s">
        <v>276</v>
      </c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66"/>
      <c r="CG3" s="67"/>
      <c r="CH3" s="68" t="s">
        <v>277</v>
      </c>
      <c r="CI3" s="69" t="s">
        <v>278</v>
      </c>
    </row>
    <row r="4" spans="1:87" s="57" customFormat="1" ht="18.75" customHeight="1" x14ac:dyDescent="0.2">
      <c r="A4" s="150"/>
      <c r="B4" s="150"/>
      <c r="C4" s="155"/>
      <c r="D4" s="69" t="s">
        <v>278</v>
      </c>
      <c r="E4" s="68" t="s">
        <v>314</v>
      </c>
      <c r="F4" s="68"/>
      <c r="G4" s="73"/>
      <c r="H4" s="54"/>
      <c r="I4" s="74"/>
      <c r="J4" s="75" t="s">
        <v>279</v>
      </c>
      <c r="K4" s="148" t="s">
        <v>280</v>
      </c>
      <c r="L4" s="69" t="s">
        <v>278</v>
      </c>
      <c r="M4" s="63" t="s">
        <v>281</v>
      </c>
      <c r="N4" s="66"/>
      <c r="O4" s="66"/>
      <c r="P4" s="66"/>
      <c r="Q4" s="67"/>
      <c r="R4" s="63" t="s">
        <v>282</v>
      </c>
      <c r="S4" s="54"/>
      <c r="T4" s="54"/>
      <c r="U4" s="74"/>
      <c r="V4" s="68" t="s">
        <v>283</v>
      </c>
      <c r="W4" s="63" t="s">
        <v>284</v>
      </c>
      <c r="X4" s="65"/>
      <c r="Y4" s="66"/>
      <c r="Z4" s="66"/>
      <c r="AA4" s="67"/>
      <c r="AB4" s="76" t="s">
        <v>285</v>
      </c>
      <c r="AC4" s="76" t="s">
        <v>286</v>
      </c>
      <c r="AD4" s="69"/>
      <c r="AE4" s="69"/>
      <c r="AF4" s="69" t="s">
        <v>278</v>
      </c>
      <c r="AG4" s="68" t="s">
        <v>314</v>
      </c>
      <c r="AH4" s="68"/>
      <c r="AI4" s="73"/>
      <c r="AJ4" s="54"/>
      <c r="AK4" s="74"/>
      <c r="AL4" s="75" t="s">
        <v>279</v>
      </c>
      <c r="AM4" s="148" t="s">
        <v>280</v>
      </c>
      <c r="AN4" s="69" t="s">
        <v>278</v>
      </c>
      <c r="AO4" s="63" t="s">
        <v>281</v>
      </c>
      <c r="AP4" s="66"/>
      <c r="AQ4" s="66"/>
      <c r="AR4" s="66"/>
      <c r="AS4" s="67"/>
      <c r="AT4" s="63" t="s">
        <v>282</v>
      </c>
      <c r="AU4" s="54"/>
      <c r="AV4" s="54"/>
      <c r="AW4" s="74"/>
      <c r="AX4" s="68" t="s">
        <v>283</v>
      </c>
      <c r="AY4" s="63" t="s">
        <v>284</v>
      </c>
      <c r="AZ4" s="77"/>
      <c r="BA4" s="77"/>
      <c r="BB4" s="78"/>
      <c r="BC4" s="67"/>
      <c r="BD4" s="76" t="s">
        <v>285</v>
      </c>
      <c r="BE4" s="76" t="s">
        <v>286</v>
      </c>
      <c r="BF4" s="69"/>
      <c r="BG4" s="69"/>
      <c r="BH4" s="69" t="s">
        <v>278</v>
      </c>
      <c r="BI4" s="68" t="s">
        <v>314</v>
      </c>
      <c r="BJ4" s="68"/>
      <c r="BK4" s="73"/>
      <c r="BL4" s="54"/>
      <c r="BM4" s="74"/>
      <c r="BN4" s="75" t="s">
        <v>279</v>
      </c>
      <c r="BO4" s="148" t="s">
        <v>280</v>
      </c>
      <c r="BP4" s="69" t="s">
        <v>278</v>
      </c>
      <c r="BQ4" s="63" t="s">
        <v>281</v>
      </c>
      <c r="BR4" s="66"/>
      <c r="BS4" s="66"/>
      <c r="BT4" s="66"/>
      <c r="BU4" s="67"/>
      <c r="BV4" s="63" t="s">
        <v>282</v>
      </c>
      <c r="BW4" s="54"/>
      <c r="BX4" s="54"/>
      <c r="BY4" s="74"/>
      <c r="BZ4" s="68" t="s">
        <v>283</v>
      </c>
      <c r="CA4" s="63" t="s">
        <v>284</v>
      </c>
      <c r="CB4" s="66"/>
      <c r="CC4" s="66"/>
      <c r="CD4" s="66"/>
      <c r="CE4" s="67"/>
      <c r="CF4" s="76" t="s">
        <v>285</v>
      </c>
      <c r="CG4" s="76" t="s">
        <v>286</v>
      </c>
      <c r="CH4" s="69"/>
      <c r="CI4" s="69"/>
    </row>
    <row r="5" spans="1:87" s="57" customFormat="1" ht="22.5" customHeight="1" x14ac:dyDescent="0.2">
      <c r="A5" s="150"/>
      <c r="B5" s="150"/>
      <c r="C5" s="155"/>
      <c r="D5" s="69"/>
      <c r="E5" s="69" t="s">
        <v>278</v>
      </c>
      <c r="F5" s="75" t="s">
        <v>87</v>
      </c>
      <c r="G5" s="75" t="s">
        <v>287</v>
      </c>
      <c r="H5" s="75" t="s">
        <v>288</v>
      </c>
      <c r="I5" s="75" t="s">
        <v>277</v>
      </c>
      <c r="J5" s="80"/>
      <c r="K5" s="148"/>
      <c r="L5" s="69"/>
      <c r="M5" s="69" t="s">
        <v>278</v>
      </c>
      <c r="N5" s="69" t="s">
        <v>289</v>
      </c>
      <c r="O5" s="69" t="s">
        <v>290</v>
      </c>
      <c r="P5" s="69" t="s">
        <v>291</v>
      </c>
      <c r="Q5" s="69" t="s">
        <v>292</v>
      </c>
      <c r="R5" s="69" t="s">
        <v>278</v>
      </c>
      <c r="S5" s="68" t="s">
        <v>293</v>
      </c>
      <c r="T5" s="68" t="s">
        <v>294</v>
      </c>
      <c r="U5" s="68" t="s">
        <v>295</v>
      </c>
      <c r="V5" s="69"/>
      <c r="W5" s="69" t="s">
        <v>278</v>
      </c>
      <c r="X5" s="68" t="s">
        <v>293</v>
      </c>
      <c r="Y5" s="68" t="s">
        <v>294</v>
      </c>
      <c r="Z5" s="68" t="s">
        <v>295</v>
      </c>
      <c r="AA5" s="76" t="s">
        <v>277</v>
      </c>
      <c r="AB5" s="69"/>
      <c r="AC5" s="69"/>
      <c r="AD5" s="69"/>
      <c r="AE5" s="69"/>
      <c r="AF5" s="69"/>
      <c r="AG5" s="69" t="s">
        <v>278</v>
      </c>
      <c r="AH5" s="75" t="s">
        <v>87</v>
      </c>
      <c r="AI5" s="75" t="s">
        <v>287</v>
      </c>
      <c r="AJ5" s="75" t="s">
        <v>288</v>
      </c>
      <c r="AK5" s="75" t="s">
        <v>277</v>
      </c>
      <c r="AL5" s="80"/>
      <c r="AM5" s="148"/>
      <c r="AN5" s="69"/>
      <c r="AO5" s="69" t="s">
        <v>278</v>
      </c>
      <c r="AP5" s="69" t="s">
        <v>289</v>
      </c>
      <c r="AQ5" s="69" t="s">
        <v>290</v>
      </c>
      <c r="AR5" s="69" t="s">
        <v>291</v>
      </c>
      <c r="AS5" s="69" t="s">
        <v>292</v>
      </c>
      <c r="AT5" s="69" t="s">
        <v>278</v>
      </c>
      <c r="AU5" s="68" t="s">
        <v>293</v>
      </c>
      <c r="AV5" s="68" t="s">
        <v>294</v>
      </c>
      <c r="AW5" s="68" t="s">
        <v>295</v>
      </c>
      <c r="AX5" s="69"/>
      <c r="AY5" s="69" t="s">
        <v>278</v>
      </c>
      <c r="AZ5" s="68" t="s">
        <v>293</v>
      </c>
      <c r="BA5" s="68" t="s">
        <v>294</v>
      </c>
      <c r="BB5" s="68" t="s">
        <v>295</v>
      </c>
      <c r="BC5" s="76" t="s">
        <v>277</v>
      </c>
      <c r="BD5" s="69"/>
      <c r="BE5" s="69"/>
      <c r="BF5" s="69"/>
      <c r="BG5" s="69"/>
      <c r="BH5" s="69"/>
      <c r="BI5" s="69" t="s">
        <v>278</v>
      </c>
      <c r="BJ5" s="75" t="s">
        <v>87</v>
      </c>
      <c r="BK5" s="75" t="s">
        <v>287</v>
      </c>
      <c r="BL5" s="75" t="s">
        <v>288</v>
      </c>
      <c r="BM5" s="75" t="s">
        <v>277</v>
      </c>
      <c r="BN5" s="80"/>
      <c r="BO5" s="148"/>
      <c r="BP5" s="69"/>
      <c r="BQ5" s="69" t="s">
        <v>278</v>
      </c>
      <c r="BR5" s="69" t="s">
        <v>289</v>
      </c>
      <c r="BS5" s="69" t="s">
        <v>290</v>
      </c>
      <c r="BT5" s="69" t="s">
        <v>291</v>
      </c>
      <c r="BU5" s="69" t="s">
        <v>292</v>
      </c>
      <c r="BV5" s="69" t="s">
        <v>278</v>
      </c>
      <c r="BW5" s="68" t="s">
        <v>293</v>
      </c>
      <c r="BX5" s="68" t="s">
        <v>294</v>
      </c>
      <c r="BY5" s="68" t="s">
        <v>295</v>
      </c>
      <c r="BZ5" s="69"/>
      <c r="CA5" s="69" t="s">
        <v>278</v>
      </c>
      <c r="CB5" s="68" t="s">
        <v>293</v>
      </c>
      <c r="CC5" s="68" t="s">
        <v>294</v>
      </c>
      <c r="CD5" s="68" t="s">
        <v>295</v>
      </c>
      <c r="CE5" s="76" t="s">
        <v>277</v>
      </c>
      <c r="CF5" s="69"/>
      <c r="CG5" s="69"/>
      <c r="CH5" s="69"/>
      <c r="CI5" s="69"/>
    </row>
    <row r="6" spans="1:87" s="81" customFormat="1" ht="13.5" customHeight="1" x14ac:dyDescent="0.2">
      <c r="A6" s="150"/>
      <c r="B6" s="150"/>
      <c r="C6" s="155"/>
      <c r="D6" s="122" t="s">
        <v>296</v>
      </c>
      <c r="E6" s="122" t="s">
        <v>296</v>
      </c>
      <c r="F6" s="123" t="s">
        <v>296</v>
      </c>
      <c r="G6" s="123" t="s">
        <v>296</v>
      </c>
      <c r="H6" s="123" t="s">
        <v>296</v>
      </c>
      <c r="I6" s="123" t="s">
        <v>296</v>
      </c>
      <c r="J6" s="124" t="s">
        <v>296</v>
      </c>
      <c r="K6" s="124" t="s">
        <v>296</v>
      </c>
      <c r="L6" s="122" t="s">
        <v>296</v>
      </c>
      <c r="M6" s="122" t="s">
        <v>296</v>
      </c>
      <c r="N6" s="122" t="s">
        <v>296</v>
      </c>
      <c r="O6" s="122" t="s">
        <v>296</v>
      </c>
      <c r="P6" s="122" t="s">
        <v>296</v>
      </c>
      <c r="Q6" s="122" t="s">
        <v>296</v>
      </c>
      <c r="R6" s="122" t="s">
        <v>296</v>
      </c>
      <c r="S6" s="125" t="s">
        <v>296</v>
      </c>
      <c r="T6" s="125" t="s">
        <v>296</v>
      </c>
      <c r="U6" s="125" t="s">
        <v>296</v>
      </c>
      <c r="V6" s="122" t="s">
        <v>296</v>
      </c>
      <c r="W6" s="122" t="s">
        <v>296</v>
      </c>
      <c r="X6" s="122" t="s">
        <v>296</v>
      </c>
      <c r="Y6" s="122" t="s">
        <v>296</v>
      </c>
      <c r="Z6" s="122" t="s">
        <v>296</v>
      </c>
      <c r="AA6" s="122" t="s">
        <v>296</v>
      </c>
      <c r="AB6" s="122" t="s">
        <v>296</v>
      </c>
      <c r="AC6" s="122" t="s">
        <v>296</v>
      </c>
      <c r="AD6" s="122" t="s">
        <v>296</v>
      </c>
      <c r="AE6" s="122" t="s">
        <v>296</v>
      </c>
      <c r="AF6" s="122" t="s">
        <v>296</v>
      </c>
      <c r="AG6" s="122" t="s">
        <v>296</v>
      </c>
      <c r="AH6" s="123" t="s">
        <v>296</v>
      </c>
      <c r="AI6" s="123" t="s">
        <v>296</v>
      </c>
      <c r="AJ6" s="123" t="s">
        <v>296</v>
      </c>
      <c r="AK6" s="123" t="s">
        <v>296</v>
      </c>
      <c r="AL6" s="124" t="s">
        <v>296</v>
      </c>
      <c r="AM6" s="124" t="s">
        <v>296</v>
      </c>
      <c r="AN6" s="122" t="s">
        <v>296</v>
      </c>
      <c r="AO6" s="122" t="s">
        <v>296</v>
      </c>
      <c r="AP6" s="122" t="s">
        <v>296</v>
      </c>
      <c r="AQ6" s="122" t="s">
        <v>296</v>
      </c>
      <c r="AR6" s="122" t="s">
        <v>296</v>
      </c>
      <c r="AS6" s="122" t="s">
        <v>296</v>
      </c>
      <c r="AT6" s="122" t="s">
        <v>296</v>
      </c>
      <c r="AU6" s="125" t="s">
        <v>296</v>
      </c>
      <c r="AV6" s="125" t="s">
        <v>296</v>
      </c>
      <c r="AW6" s="125" t="s">
        <v>296</v>
      </c>
      <c r="AX6" s="122" t="s">
        <v>296</v>
      </c>
      <c r="AY6" s="122" t="s">
        <v>296</v>
      </c>
      <c r="AZ6" s="122" t="s">
        <v>296</v>
      </c>
      <c r="BA6" s="122" t="s">
        <v>296</v>
      </c>
      <c r="BB6" s="122" t="s">
        <v>296</v>
      </c>
      <c r="BC6" s="122" t="s">
        <v>296</v>
      </c>
      <c r="BD6" s="122" t="s">
        <v>296</v>
      </c>
      <c r="BE6" s="122" t="s">
        <v>296</v>
      </c>
      <c r="BF6" s="122" t="s">
        <v>296</v>
      </c>
      <c r="BG6" s="122" t="s">
        <v>296</v>
      </c>
      <c r="BH6" s="122" t="s">
        <v>296</v>
      </c>
      <c r="BI6" s="122" t="s">
        <v>296</v>
      </c>
      <c r="BJ6" s="123" t="s">
        <v>296</v>
      </c>
      <c r="BK6" s="123" t="s">
        <v>296</v>
      </c>
      <c r="BL6" s="123" t="s">
        <v>296</v>
      </c>
      <c r="BM6" s="123" t="s">
        <v>296</v>
      </c>
      <c r="BN6" s="124" t="s">
        <v>296</v>
      </c>
      <c r="BO6" s="124" t="s">
        <v>296</v>
      </c>
      <c r="BP6" s="122" t="s">
        <v>296</v>
      </c>
      <c r="BQ6" s="122" t="s">
        <v>296</v>
      </c>
      <c r="BR6" s="123" t="s">
        <v>296</v>
      </c>
      <c r="BS6" s="123" t="s">
        <v>296</v>
      </c>
      <c r="BT6" s="123" t="s">
        <v>296</v>
      </c>
      <c r="BU6" s="123" t="s">
        <v>296</v>
      </c>
      <c r="BV6" s="122" t="s">
        <v>296</v>
      </c>
      <c r="BW6" s="125" t="s">
        <v>296</v>
      </c>
      <c r="BX6" s="125" t="s">
        <v>296</v>
      </c>
      <c r="BY6" s="125" t="s">
        <v>296</v>
      </c>
      <c r="BZ6" s="122" t="s">
        <v>296</v>
      </c>
      <c r="CA6" s="122" t="s">
        <v>296</v>
      </c>
      <c r="CB6" s="122" t="s">
        <v>296</v>
      </c>
      <c r="CC6" s="122" t="s">
        <v>296</v>
      </c>
      <c r="CD6" s="122" t="s">
        <v>296</v>
      </c>
      <c r="CE6" s="122" t="s">
        <v>296</v>
      </c>
      <c r="CF6" s="122" t="s">
        <v>296</v>
      </c>
      <c r="CG6" s="122" t="s">
        <v>296</v>
      </c>
      <c r="CH6" s="122" t="s">
        <v>296</v>
      </c>
      <c r="CI6" s="122" t="s">
        <v>296</v>
      </c>
    </row>
    <row r="7" spans="1:87" ht="13.5" customHeight="1" x14ac:dyDescent="0.2">
      <c r="A7" s="131" t="str">
        <f>'廃棄物事業経費（市町村）'!A7</f>
        <v>愛知県</v>
      </c>
      <c r="B7" s="132" t="str">
        <f>'廃棄物事業経費（市町村）'!B7</f>
        <v>23000</v>
      </c>
      <c r="C7" s="131" t="s">
        <v>274</v>
      </c>
      <c r="D7" s="133">
        <f>+SUM(E7,J7)</f>
        <v>15358967</v>
      </c>
      <c r="E7" s="133">
        <f>+SUM(F7:I7)</f>
        <v>15266711</v>
      </c>
      <c r="F7" s="133">
        <f t="shared" ref="F7:K7" si="0">SUM(F$8:F$257)</f>
        <v>12027</v>
      </c>
      <c r="G7" s="133">
        <f t="shared" si="0"/>
        <v>13668961</v>
      </c>
      <c r="H7" s="133">
        <f t="shared" si="0"/>
        <v>1561864</v>
      </c>
      <c r="I7" s="133">
        <f t="shared" si="0"/>
        <v>23859</v>
      </c>
      <c r="J7" s="133">
        <f t="shared" si="0"/>
        <v>92256</v>
      </c>
      <c r="K7" s="133">
        <f t="shared" si="0"/>
        <v>1190496</v>
      </c>
      <c r="L7" s="133">
        <f>+SUM(M7,R7,V7,W7,AC7)</f>
        <v>93564049</v>
      </c>
      <c r="M7" s="133">
        <f>+SUM(N7:Q7)</f>
        <v>21918107</v>
      </c>
      <c r="N7" s="133">
        <f>SUM(N$8:N$257)</f>
        <v>8115264</v>
      </c>
      <c r="O7" s="133">
        <f>SUM(O$8:O$257)</f>
        <v>11246497</v>
      </c>
      <c r="P7" s="133">
        <f>SUM(P$8:P$257)</f>
        <v>2244977</v>
      </c>
      <c r="Q7" s="133">
        <f>SUM(Q$8:Q$257)</f>
        <v>311369</v>
      </c>
      <c r="R7" s="133">
        <f>+SUM(S7:U7)</f>
        <v>20221634</v>
      </c>
      <c r="S7" s="133">
        <f>SUM(S$8:S$257)</f>
        <v>5027925</v>
      </c>
      <c r="T7" s="133">
        <f>SUM(T$8:T$257)</f>
        <v>13737664</v>
      </c>
      <c r="U7" s="133">
        <f>SUM(U$8:U$257)</f>
        <v>1456045</v>
      </c>
      <c r="V7" s="133">
        <f>SUM(V$8:V$257)</f>
        <v>280874</v>
      </c>
      <c r="W7" s="133">
        <f>+SUM(X7:AA7)</f>
        <v>51121919</v>
      </c>
      <c r="X7" s="133">
        <f t="shared" ref="X7:AD7" si="1">SUM(X$8:X$257)</f>
        <v>20290327</v>
      </c>
      <c r="Y7" s="133">
        <f t="shared" si="1"/>
        <v>26035728</v>
      </c>
      <c r="Z7" s="133">
        <f t="shared" si="1"/>
        <v>2668600</v>
      </c>
      <c r="AA7" s="133">
        <f t="shared" si="1"/>
        <v>2127264</v>
      </c>
      <c r="AB7" s="133">
        <f t="shared" si="1"/>
        <v>8979015</v>
      </c>
      <c r="AC7" s="133">
        <f t="shared" si="1"/>
        <v>21515</v>
      </c>
      <c r="AD7" s="133">
        <f t="shared" si="1"/>
        <v>6267566</v>
      </c>
      <c r="AE7" s="133">
        <f>+SUM(D7,L7,AD7)</f>
        <v>115190582</v>
      </c>
      <c r="AF7" s="133">
        <f>+SUM(AG7,AL7)</f>
        <v>1147266</v>
      </c>
      <c r="AG7" s="133">
        <f>+SUM(AH7:AK7)</f>
        <v>1147148</v>
      </c>
      <c r="AH7" s="133">
        <f t="shared" ref="AH7:AM7" si="2">SUM(AH$8:AH$257)</f>
        <v>0</v>
      </c>
      <c r="AI7" s="133">
        <f t="shared" si="2"/>
        <v>1069555</v>
      </c>
      <c r="AJ7" s="133">
        <f t="shared" si="2"/>
        <v>59951</v>
      </c>
      <c r="AK7" s="133">
        <f t="shared" si="2"/>
        <v>17642</v>
      </c>
      <c r="AL7" s="133">
        <f t="shared" si="2"/>
        <v>118</v>
      </c>
      <c r="AM7" s="133">
        <f t="shared" si="2"/>
        <v>9512</v>
      </c>
      <c r="AN7" s="133">
        <f>+SUM(AO7,AT7,AX7,AY7,BE7)</f>
        <v>7935892</v>
      </c>
      <c r="AO7" s="133">
        <f>+SUM(AP7:AS7)</f>
        <v>1804181</v>
      </c>
      <c r="AP7" s="133">
        <f>SUM(AP$8:AP$257)</f>
        <v>953877</v>
      </c>
      <c r="AQ7" s="133">
        <f>SUM(AQ$8:AQ$257)</f>
        <v>549033</v>
      </c>
      <c r="AR7" s="133">
        <f>SUM(AR$8:AR$257)</f>
        <v>150832</v>
      </c>
      <c r="AS7" s="133">
        <f>SUM(AS$8:AS$257)</f>
        <v>150439</v>
      </c>
      <c r="AT7" s="133">
        <f>+SUM(AU7:AW7)</f>
        <v>2867599</v>
      </c>
      <c r="AU7" s="133">
        <f>SUM(AU$8:AU$257)</f>
        <v>69135</v>
      </c>
      <c r="AV7" s="133">
        <f>SUM(AV$8:AV$257)</f>
        <v>2513009</v>
      </c>
      <c r="AW7" s="133">
        <f>SUM(AW$8:AW$257)</f>
        <v>285455</v>
      </c>
      <c r="AX7" s="133">
        <f>SUM(AX$8:AX$257)</f>
        <v>18241</v>
      </c>
      <c r="AY7" s="133">
        <f>+SUM(AZ7:BC7)</f>
        <v>3244788</v>
      </c>
      <c r="AZ7" s="133">
        <f t="shared" ref="AZ7:BF7" si="3">SUM(AZ$8:AZ$257)</f>
        <v>1113280</v>
      </c>
      <c r="BA7" s="133">
        <f t="shared" si="3"/>
        <v>1490015</v>
      </c>
      <c r="BB7" s="133">
        <f t="shared" si="3"/>
        <v>163677</v>
      </c>
      <c r="BC7" s="133">
        <f t="shared" si="3"/>
        <v>477816</v>
      </c>
      <c r="BD7" s="133">
        <f t="shared" si="3"/>
        <v>2011359</v>
      </c>
      <c r="BE7" s="133">
        <f t="shared" si="3"/>
        <v>1083</v>
      </c>
      <c r="BF7" s="133">
        <f t="shared" si="3"/>
        <v>447752</v>
      </c>
      <c r="BG7" s="133">
        <f>+SUM(BF7,AN7,AF7)</f>
        <v>9530910</v>
      </c>
      <c r="BH7" s="133">
        <f t="shared" ref="BH7:CI7" si="4">SUM(D7,AF7)</f>
        <v>16506233</v>
      </c>
      <c r="BI7" s="133">
        <f>SUM(E7,AG7)</f>
        <v>16413859</v>
      </c>
      <c r="BJ7" s="133">
        <f t="shared" si="4"/>
        <v>12027</v>
      </c>
      <c r="BK7" s="133">
        <f t="shared" si="4"/>
        <v>14738516</v>
      </c>
      <c r="BL7" s="133">
        <f t="shared" si="4"/>
        <v>1621815</v>
      </c>
      <c r="BM7" s="133">
        <f t="shared" si="4"/>
        <v>41501</v>
      </c>
      <c r="BN7" s="133">
        <f t="shared" si="4"/>
        <v>92374</v>
      </c>
      <c r="BO7" s="133">
        <f t="shared" si="4"/>
        <v>1200008</v>
      </c>
      <c r="BP7" s="133">
        <f t="shared" si="4"/>
        <v>101499941</v>
      </c>
      <c r="BQ7" s="133">
        <f t="shared" si="4"/>
        <v>23722288</v>
      </c>
      <c r="BR7" s="133">
        <f t="shared" si="4"/>
        <v>9069141</v>
      </c>
      <c r="BS7" s="133">
        <f t="shared" si="4"/>
        <v>11795530</v>
      </c>
      <c r="BT7" s="133">
        <f t="shared" si="4"/>
        <v>2395809</v>
      </c>
      <c r="BU7" s="133">
        <f t="shared" si="4"/>
        <v>461808</v>
      </c>
      <c r="BV7" s="133">
        <f t="shared" si="4"/>
        <v>23089233</v>
      </c>
      <c r="BW7" s="133">
        <f t="shared" si="4"/>
        <v>5097060</v>
      </c>
      <c r="BX7" s="133">
        <f t="shared" si="4"/>
        <v>16250673</v>
      </c>
      <c r="BY7" s="133">
        <f t="shared" si="4"/>
        <v>1741500</v>
      </c>
      <c r="BZ7" s="133">
        <f t="shared" si="4"/>
        <v>299115</v>
      </c>
      <c r="CA7" s="133">
        <f t="shared" si="4"/>
        <v>54366707</v>
      </c>
      <c r="CB7" s="133">
        <f t="shared" si="4"/>
        <v>21403607</v>
      </c>
      <c r="CC7" s="133">
        <f t="shared" si="4"/>
        <v>27525743</v>
      </c>
      <c r="CD7" s="133">
        <f t="shared" si="4"/>
        <v>2832277</v>
      </c>
      <c r="CE7" s="133">
        <f t="shared" si="4"/>
        <v>2605080</v>
      </c>
      <c r="CF7" s="133">
        <f t="shared" si="4"/>
        <v>10990374</v>
      </c>
      <c r="CG7" s="133">
        <f t="shared" si="4"/>
        <v>22598</v>
      </c>
      <c r="CH7" s="133">
        <f t="shared" si="4"/>
        <v>6715318</v>
      </c>
      <c r="CI7" s="133">
        <f t="shared" si="4"/>
        <v>124721492</v>
      </c>
    </row>
    <row r="8" spans="1:87" ht="13.5" customHeight="1" x14ac:dyDescent="0.2">
      <c r="A8" s="114" t="s">
        <v>25</v>
      </c>
      <c r="B8" s="115" t="s">
        <v>323</v>
      </c>
      <c r="C8" s="114" t="s">
        <v>324</v>
      </c>
      <c r="D8" s="116">
        <f>+SUM(E8,J8)</f>
        <v>4565626</v>
      </c>
      <c r="E8" s="116">
        <f>+SUM(F8:I8)</f>
        <v>4554995</v>
      </c>
      <c r="F8" s="116">
        <v>0</v>
      </c>
      <c r="G8" s="116">
        <v>3272956</v>
      </c>
      <c r="H8" s="116">
        <v>1282039</v>
      </c>
      <c r="I8" s="116">
        <v>0</v>
      </c>
      <c r="J8" s="116">
        <v>10631</v>
      </c>
      <c r="K8" s="116">
        <v>0</v>
      </c>
      <c r="L8" s="116">
        <f>+SUM(M8,R8,V8,W8,AC8)</f>
        <v>29157504</v>
      </c>
      <c r="M8" s="116">
        <f>+SUM(N8:Q8)</f>
        <v>10300222</v>
      </c>
      <c r="N8" s="116">
        <v>3332007</v>
      </c>
      <c r="O8" s="116">
        <v>6451727</v>
      </c>
      <c r="P8" s="116">
        <v>463964</v>
      </c>
      <c r="Q8" s="116">
        <v>52524</v>
      </c>
      <c r="R8" s="116">
        <f>+SUM(S8:U8)</f>
        <v>8439431</v>
      </c>
      <c r="S8" s="116">
        <v>3499396</v>
      </c>
      <c r="T8" s="116">
        <v>4613083</v>
      </c>
      <c r="U8" s="116">
        <v>326952</v>
      </c>
      <c r="V8" s="116">
        <v>78321</v>
      </c>
      <c r="W8" s="116">
        <f>+SUM(X8:AA8)</f>
        <v>10326904</v>
      </c>
      <c r="X8" s="116">
        <v>4772325</v>
      </c>
      <c r="Y8" s="116">
        <v>5320827</v>
      </c>
      <c r="Z8" s="116">
        <v>233752</v>
      </c>
      <c r="AA8" s="116">
        <v>0</v>
      </c>
      <c r="AB8" s="116">
        <v>0</v>
      </c>
      <c r="AC8" s="116">
        <v>12626</v>
      </c>
      <c r="AD8" s="116">
        <v>924511</v>
      </c>
      <c r="AE8" s="116">
        <f>+SUM(D8,L8,AD8)</f>
        <v>34647641</v>
      </c>
      <c r="AF8" s="116">
        <f>+SUM(AG8,AL8)</f>
        <v>59877</v>
      </c>
      <c r="AG8" s="116">
        <f>+SUM(AH8:AK8)</f>
        <v>59877</v>
      </c>
      <c r="AH8" s="116">
        <v>0</v>
      </c>
      <c r="AI8" s="116">
        <v>0</v>
      </c>
      <c r="AJ8" s="116">
        <v>59877</v>
      </c>
      <c r="AK8" s="116">
        <v>0</v>
      </c>
      <c r="AL8" s="116">
        <v>0</v>
      </c>
      <c r="AM8" s="116">
        <v>0</v>
      </c>
      <c r="AN8" s="116">
        <f>+SUM(AO8,AT8,AX8,AY8,BE8)</f>
        <v>1020170</v>
      </c>
      <c r="AO8" s="116">
        <f>+SUM(AP8:AS8)</f>
        <v>858793</v>
      </c>
      <c r="AP8" s="116">
        <v>213863</v>
      </c>
      <c r="AQ8" s="116">
        <v>494741</v>
      </c>
      <c r="AR8" s="116">
        <v>0</v>
      </c>
      <c r="AS8" s="116">
        <v>150189</v>
      </c>
      <c r="AT8" s="116">
        <f>+SUM(AU8:AW8)</f>
        <v>81291</v>
      </c>
      <c r="AU8" s="116">
        <v>27996</v>
      </c>
      <c r="AV8" s="116">
        <v>0</v>
      </c>
      <c r="AW8" s="116">
        <v>53295</v>
      </c>
      <c r="AX8" s="116">
        <v>13293</v>
      </c>
      <c r="AY8" s="116">
        <f>+SUM(AZ8:BC8)</f>
        <v>66793</v>
      </c>
      <c r="AZ8" s="116">
        <v>0</v>
      </c>
      <c r="BA8" s="116">
        <v>0</v>
      </c>
      <c r="BB8" s="116">
        <v>66793</v>
      </c>
      <c r="BC8" s="116">
        <v>0</v>
      </c>
      <c r="BD8" s="116">
        <v>0</v>
      </c>
      <c r="BE8" s="116">
        <v>0</v>
      </c>
      <c r="BF8" s="116">
        <v>37456</v>
      </c>
      <c r="BG8" s="116">
        <f>+SUM(BF8,AN8,AF8)</f>
        <v>1117503</v>
      </c>
      <c r="BH8" s="116">
        <f>SUM(D8,AF8)</f>
        <v>4625503</v>
      </c>
      <c r="BI8" s="116">
        <f>SUM(E8,AG8)</f>
        <v>4614872</v>
      </c>
      <c r="BJ8" s="116">
        <f>SUM(F8,AH8)</f>
        <v>0</v>
      </c>
      <c r="BK8" s="116">
        <f>SUM(G8,AI8)</f>
        <v>3272956</v>
      </c>
      <c r="BL8" s="116">
        <f>SUM(H8,AJ8)</f>
        <v>1341916</v>
      </c>
      <c r="BM8" s="116">
        <f>SUM(I8,AK8)</f>
        <v>0</v>
      </c>
      <c r="BN8" s="116">
        <f>SUM(J8,AL8)</f>
        <v>10631</v>
      </c>
      <c r="BO8" s="116">
        <f>SUM(K8,AM8)</f>
        <v>0</v>
      </c>
      <c r="BP8" s="116">
        <f>SUM(L8,AN8)</f>
        <v>30177674</v>
      </c>
      <c r="BQ8" s="116">
        <f>SUM(M8,AO8)</f>
        <v>11159015</v>
      </c>
      <c r="BR8" s="116">
        <f>SUM(N8,AP8)</f>
        <v>3545870</v>
      </c>
      <c r="BS8" s="116">
        <f>SUM(O8,AQ8)</f>
        <v>6946468</v>
      </c>
      <c r="BT8" s="116">
        <f>SUM(P8,AR8)</f>
        <v>463964</v>
      </c>
      <c r="BU8" s="116">
        <f>SUM(Q8,AS8)</f>
        <v>202713</v>
      </c>
      <c r="BV8" s="116">
        <f>SUM(R8,AT8)</f>
        <v>8520722</v>
      </c>
      <c r="BW8" s="116">
        <f>SUM(S8,AU8)</f>
        <v>3527392</v>
      </c>
      <c r="BX8" s="116">
        <f>SUM(T8,AV8)</f>
        <v>4613083</v>
      </c>
      <c r="BY8" s="116">
        <f>SUM(U8,AW8)</f>
        <v>380247</v>
      </c>
      <c r="BZ8" s="116">
        <f>SUM(V8,AX8)</f>
        <v>91614</v>
      </c>
      <c r="CA8" s="116">
        <f>SUM(W8,AY8)</f>
        <v>10393697</v>
      </c>
      <c r="CB8" s="116">
        <f>SUM(X8,AZ8)</f>
        <v>4772325</v>
      </c>
      <c r="CC8" s="116">
        <f>SUM(Y8,BA8)</f>
        <v>5320827</v>
      </c>
      <c r="CD8" s="116">
        <f>SUM(Z8,BB8)</f>
        <v>300545</v>
      </c>
      <c r="CE8" s="116">
        <f>SUM(AA8,BC8)</f>
        <v>0</v>
      </c>
      <c r="CF8" s="116">
        <f>SUM(AB8,BD8)</f>
        <v>0</v>
      </c>
      <c r="CG8" s="116">
        <f>SUM(AC8,BE8)</f>
        <v>12626</v>
      </c>
      <c r="CH8" s="116">
        <f>SUM(AD8,BF8)</f>
        <v>961967</v>
      </c>
      <c r="CI8" s="116">
        <f>SUM(AE8,BG8)</f>
        <v>35765144</v>
      </c>
    </row>
    <row r="9" spans="1:87" ht="13.5" customHeight="1" x14ac:dyDescent="0.2">
      <c r="A9" s="114" t="s">
        <v>25</v>
      </c>
      <c r="B9" s="115" t="s">
        <v>326</v>
      </c>
      <c r="C9" s="114" t="s">
        <v>327</v>
      </c>
      <c r="D9" s="116">
        <f>+SUM(E9,J9)</f>
        <v>1533234</v>
      </c>
      <c r="E9" s="116">
        <f>+SUM(F9:I9)</f>
        <v>1513246</v>
      </c>
      <c r="F9" s="116">
        <v>8129</v>
      </c>
      <c r="G9" s="116">
        <v>1494967</v>
      </c>
      <c r="H9" s="116">
        <v>10150</v>
      </c>
      <c r="I9" s="116">
        <v>0</v>
      </c>
      <c r="J9" s="116">
        <v>19988</v>
      </c>
      <c r="K9" s="116">
        <v>0</v>
      </c>
      <c r="L9" s="116">
        <f>+SUM(M9,R9,V9,W9,AC9)</f>
        <v>4273392</v>
      </c>
      <c r="M9" s="116">
        <f>+SUM(N9:Q9)</f>
        <v>1619962</v>
      </c>
      <c r="N9" s="116">
        <v>470829</v>
      </c>
      <c r="O9" s="116">
        <v>722551</v>
      </c>
      <c r="P9" s="116">
        <v>389439</v>
      </c>
      <c r="Q9" s="116">
        <v>37143</v>
      </c>
      <c r="R9" s="116">
        <f>+SUM(S9:U9)</f>
        <v>823196</v>
      </c>
      <c r="S9" s="116">
        <v>120108</v>
      </c>
      <c r="T9" s="116">
        <v>610365</v>
      </c>
      <c r="U9" s="116">
        <v>92723</v>
      </c>
      <c r="V9" s="116">
        <v>8116</v>
      </c>
      <c r="W9" s="116">
        <f>+SUM(X9:AA9)</f>
        <v>1820677</v>
      </c>
      <c r="X9" s="116">
        <v>388459</v>
      </c>
      <c r="Y9" s="116">
        <v>269794</v>
      </c>
      <c r="Z9" s="116">
        <v>0</v>
      </c>
      <c r="AA9" s="116">
        <v>1162424</v>
      </c>
      <c r="AB9" s="116">
        <v>0</v>
      </c>
      <c r="AC9" s="116">
        <v>1441</v>
      </c>
      <c r="AD9" s="116">
        <v>88536</v>
      </c>
      <c r="AE9" s="116">
        <f>+SUM(D9,L9,AD9)</f>
        <v>5895162</v>
      </c>
      <c r="AF9" s="116">
        <f>+SUM(AG9,AL9)</f>
        <v>53827</v>
      </c>
      <c r="AG9" s="116">
        <f>+SUM(AH9:AK9)</f>
        <v>53709</v>
      </c>
      <c r="AH9" s="116">
        <v>0</v>
      </c>
      <c r="AI9" s="116">
        <v>53635</v>
      </c>
      <c r="AJ9" s="116">
        <v>74</v>
      </c>
      <c r="AK9" s="116">
        <v>0</v>
      </c>
      <c r="AL9" s="116">
        <v>118</v>
      </c>
      <c r="AM9" s="116">
        <v>0</v>
      </c>
      <c r="AN9" s="116">
        <f>+SUM(AO9,AT9,AX9,AY9,BE9)</f>
        <v>78361</v>
      </c>
      <c r="AO9" s="116">
        <f>+SUM(AP9:AS9)</f>
        <v>20745</v>
      </c>
      <c r="AP9" s="116">
        <v>17645</v>
      </c>
      <c r="AQ9" s="116">
        <v>0</v>
      </c>
      <c r="AR9" s="116">
        <v>2850</v>
      </c>
      <c r="AS9" s="116">
        <v>250</v>
      </c>
      <c r="AT9" s="116">
        <f>+SUM(AU9:AW9)</f>
        <v>4810</v>
      </c>
      <c r="AU9" s="116">
        <v>0</v>
      </c>
      <c r="AV9" s="116">
        <v>4166</v>
      </c>
      <c r="AW9" s="116">
        <v>644</v>
      </c>
      <c r="AX9" s="116">
        <v>0</v>
      </c>
      <c r="AY9" s="116">
        <f>+SUM(AZ9:BC9)</f>
        <v>52806</v>
      </c>
      <c r="AZ9" s="116">
        <v>0</v>
      </c>
      <c r="BA9" s="116">
        <v>42969</v>
      </c>
      <c r="BB9" s="116">
        <v>0</v>
      </c>
      <c r="BC9" s="116">
        <v>9837</v>
      </c>
      <c r="BD9" s="116">
        <v>0</v>
      </c>
      <c r="BE9" s="116">
        <v>0</v>
      </c>
      <c r="BF9" s="116">
        <v>80955</v>
      </c>
      <c r="BG9" s="116">
        <f>+SUM(BF9,AN9,AF9)</f>
        <v>213143</v>
      </c>
      <c r="BH9" s="116">
        <f>SUM(D9,AF9)</f>
        <v>1587061</v>
      </c>
      <c r="BI9" s="116">
        <f>SUM(E9,AG9)</f>
        <v>1566955</v>
      </c>
      <c r="BJ9" s="116">
        <f>SUM(F9,AH9)</f>
        <v>8129</v>
      </c>
      <c r="BK9" s="116">
        <f>SUM(G9,AI9)</f>
        <v>1548602</v>
      </c>
      <c r="BL9" s="116">
        <f>SUM(H9,AJ9)</f>
        <v>10224</v>
      </c>
      <c r="BM9" s="116">
        <f>SUM(I9,AK9)</f>
        <v>0</v>
      </c>
      <c r="BN9" s="116">
        <f>SUM(J9,AL9)</f>
        <v>20106</v>
      </c>
      <c r="BO9" s="116">
        <f>SUM(K9,AM9)</f>
        <v>0</v>
      </c>
      <c r="BP9" s="116">
        <f>SUM(L9,AN9)</f>
        <v>4351753</v>
      </c>
      <c r="BQ9" s="116">
        <f>SUM(M9,AO9)</f>
        <v>1640707</v>
      </c>
      <c r="BR9" s="116">
        <f>SUM(N9,AP9)</f>
        <v>488474</v>
      </c>
      <c r="BS9" s="116">
        <f>SUM(O9,AQ9)</f>
        <v>722551</v>
      </c>
      <c r="BT9" s="116">
        <f>SUM(P9,AR9)</f>
        <v>392289</v>
      </c>
      <c r="BU9" s="116">
        <f>SUM(Q9,AS9)</f>
        <v>37393</v>
      </c>
      <c r="BV9" s="116">
        <f>SUM(R9,AT9)</f>
        <v>828006</v>
      </c>
      <c r="BW9" s="116">
        <f>SUM(S9,AU9)</f>
        <v>120108</v>
      </c>
      <c r="BX9" s="116">
        <f>SUM(T9,AV9)</f>
        <v>614531</v>
      </c>
      <c r="BY9" s="116">
        <f>SUM(U9,AW9)</f>
        <v>93367</v>
      </c>
      <c r="BZ9" s="116">
        <f>SUM(V9,AX9)</f>
        <v>8116</v>
      </c>
      <c r="CA9" s="116">
        <f>SUM(W9,AY9)</f>
        <v>1873483</v>
      </c>
      <c r="CB9" s="116">
        <f>SUM(X9,AZ9)</f>
        <v>388459</v>
      </c>
      <c r="CC9" s="116">
        <f>SUM(Y9,BA9)</f>
        <v>312763</v>
      </c>
      <c r="CD9" s="116">
        <f>SUM(Z9,BB9)</f>
        <v>0</v>
      </c>
      <c r="CE9" s="116">
        <f>SUM(AA9,BC9)</f>
        <v>1172261</v>
      </c>
      <c r="CF9" s="116">
        <f>SUM(AB9,BD9)</f>
        <v>0</v>
      </c>
      <c r="CG9" s="116">
        <f>SUM(AC9,BE9)</f>
        <v>1441</v>
      </c>
      <c r="CH9" s="116">
        <f>SUM(AD9,BF9)</f>
        <v>169491</v>
      </c>
      <c r="CI9" s="116">
        <f>SUM(AE9,BG9)</f>
        <v>6108305</v>
      </c>
    </row>
    <row r="10" spans="1:87" ht="13.5" customHeight="1" x14ac:dyDescent="0.2">
      <c r="A10" s="114" t="s">
        <v>25</v>
      </c>
      <c r="B10" s="115" t="s">
        <v>328</v>
      </c>
      <c r="C10" s="114" t="s">
        <v>329</v>
      </c>
      <c r="D10" s="116">
        <f>+SUM(E10,J10)</f>
        <v>0</v>
      </c>
      <c r="E10" s="116">
        <f>+SUM(F10:I10)</f>
        <v>0</v>
      </c>
      <c r="F10" s="116">
        <v>0</v>
      </c>
      <c r="G10" s="116">
        <v>0</v>
      </c>
      <c r="H10" s="116">
        <v>0</v>
      </c>
      <c r="I10" s="116">
        <v>0</v>
      </c>
      <c r="J10" s="116">
        <v>0</v>
      </c>
      <c r="K10" s="116">
        <v>0</v>
      </c>
      <c r="L10" s="116">
        <f>+SUM(M10,R10,V10,W10,AC10)</f>
        <v>4379356</v>
      </c>
      <c r="M10" s="116">
        <f>+SUM(N10:Q10)</f>
        <v>934802</v>
      </c>
      <c r="N10" s="116">
        <v>200317</v>
      </c>
      <c r="O10" s="116">
        <v>573577</v>
      </c>
      <c r="P10" s="116">
        <v>129792</v>
      </c>
      <c r="Q10" s="116">
        <v>31116</v>
      </c>
      <c r="R10" s="116">
        <f>+SUM(S10:U10)</f>
        <v>1074071</v>
      </c>
      <c r="S10" s="116">
        <v>72463</v>
      </c>
      <c r="T10" s="116">
        <v>936967</v>
      </c>
      <c r="U10" s="116">
        <v>64641</v>
      </c>
      <c r="V10" s="116">
        <v>21120</v>
      </c>
      <c r="W10" s="116">
        <f>+SUM(X10:AA10)</f>
        <v>2349363</v>
      </c>
      <c r="X10" s="116">
        <v>538802</v>
      </c>
      <c r="Y10" s="116">
        <v>1777877</v>
      </c>
      <c r="Z10" s="116">
        <v>32684</v>
      </c>
      <c r="AA10" s="116">
        <v>0</v>
      </c>
      <c r="AB10" s="116">
        <v>0</v>
      </c>
      <c r="AC10" s="116">
        <v>0</v>
      </c>
      <c r="AD10" s="116">
        <v>157022</v>
      </c>
      <c r="AE10" s="116">
        <f>+SUM(D10,L10,AD10)</f>
        <v>4536378</v>
      </c>
      <c r="AF10" s="116">
        <f>+SUM(AG10,AL10)</f>
        <v>17642</v>
      </c>
      <c r="AG10" s="116">
        <f>+SUM(AH10:AK10)</f>
        <v>17642</v>
      </c>
      <c r="AH10" s="116">
        <v>0</v>
      </c>
      <c r="AI10" s="116">
        <v>0</v>
      </c>
      <c r="AJ10" s="116">
        <v>0</v>
      </c>
      <c r="AK10" s="116">
        <v>17642</v>
      </c>
      <c r="AL10" s="116">
        <v>0</v>
      </c>
      <c r="AM10" s="116">
        <v>0</v>
      </c>
      <c r="AN10" s="116">
        <f>+SUM(AO10,AT10,AX10,AY10,BE10)</f>
        <v>155962</v>
      </c>
      <c r="AO10" s="116">
        <f>+SUM(AP10:AS10)</f>
        <v>0</v>
      </c>
      <c r="AP10" s="116">
        <v>0</v>
      </c>
      <c r="AQ10" s="116">
        <v>0</v>
      </c>
      <c r="AR10" s="116">
        <v>0</v>
      </c>
      <c r="AS10" s="116">
        <v>0</v>
      </c>
      <c r="AT10" s="116">
        <f>+SUM(AU10:AW10)</f>
        <v>155962</v>
      </c>
      <c r="AU10" s="116">
        <v>5923</v>
      </c>
      <c r="AV10" s="116">
        <v>150039</v>
      </c>
      <c r="AW10" s="116">
        <v>0</v>
      </c>
      <c r="AX10" s="116">
        <v>0</v>
      </c>
      <c r="AY10" s="116">
        <f>+SUM(AZ10:BC10)</f>
        <v>0</v>
      </c>
      <c r="AZ10" s="116">
        <v>0</v>
      </c>
      <c r="BA10" s="116">
        <v>0</v>
      </c>
      <c r="BB10" s="116">
        <v>0</v>
      </c>
      <c r="BC10" s="116">
        <v>0</v>
      </c>
      <c r="BD10" s="116">
        <v>0</v>
      </c>
      <c r="BE10" s="116">
        <v>0</v>
      </c>
      <c r="BF10" s="116">
        <v>9479</v>
      </c>
      <c r="BG10" s="116">
        <f>+SUM(BF10,AN10,AF10)</f>
        <v>183083</v>
      </c>
      <c r="BH10" s="116">
        <f>SUM(D10,AF10)</f>
        <v>17642</v>
      </c>
      <c r="BI10" s="116">
        <f>SUM(E10,AG10)</f>
        <v>17642</v>
      </c>
      <c r="BJ10" s="116">
        <f>SUM(F10,AH10)</f>
        <v>0</v>
      </c>
      <c r="BK10" s="116">
        <f>SUM(G10,AI10)</f>
        <v>0</v>
      </c>
      <c r="BL10" s="116">
        <f>SUM(H10,AJ10)</f>
        <v>0</v>
      </c>
      <c r="BM10" s="116">
        <f>SUM(I10,AK10)</f>
        <v>17642</v>
      </c>
      <c r="BN10" s="116">
        <f>SUM(J10,AL10)</f>
        <v>0</v>
      </c>
      <c r="BO10" s="116">
        <f>SUM(K10,AM10)</f>
        <v>0</v>
      </c>
      <c r="BP10" s="116">
        <f>SUM(L10,AN10)</f>
        <v>4535318</v>
      </c>
      <c r="BQ10" s="116">
        <f>SUM(M10,AO10)</f>
        <v>934802</v>
      </c>
      <c r="BR10" s="116">
        <f>SUM(N10,AP10)</f>
        <v>200317</v>
      </c>
      <c r="BS10" s="116">
        <f>SUM(O10,AQ10)</f>
        <v>573577</v>
      </c>
      <c r="BT10" s="116">
        <f>SUM(P10,AR10)</f>
        <v>129792</v>
      </c>
      <c r="BU10" s="116">
        <f>SUM(Q10,AS10)</f>
        <v>31116</v>
      </c>
      <c r="BV10" s="116">
        <f>SUM(R10,AT10)</f>
        <v>1230033</v>
      </c>
      <c r="BW10" s="116">
        <f>SUM(S10,AU10)</f>
        <v>78386</v>
      </c>
      <c r="BX10" s="116">
        <f>SUM(T10,AV10)</f>
        <v>1087006</v>
      </c>
      <c r="BY10" s="116">
        <f>SUM(U10,AW10)</f>
        <v>64641</v>
      </c>
      <c r="BZ10" s="116">
        <f>SUM(V10,AX10)</f>
        <v>21120</v>
      </c>
      <c r="CA10" s="116">
        <f>SUM(W10,AY10)</f>
        <v>2349363</v>
      </c>
      <c r="CB10" s="116">
        <f>SUM(X10,AZ10)</f>
        <v>538802</v>
      </c>
      <c r="CC10" s="116">
        <f>SUM(Y10,BA10)</f>
        <v>1777877</v>
      </c>
      <c r="CD10" s="116">
        <f>SUM(Z10,BB10)</f>
        <v>32684</v>
      </c>
      <c r="CE10" s="116">
        <f>SUM(AA10,BC10)</f>
        <v>0</v>
      </c>
      <c r="CF10" s="116">
        <f>SUM(AB10,BD10)</f>
        <v>0</v>
      </c>
      <c r="CG10" s="116">
        <f>SUM(AC10,BE10)</f>
        <v>0</v>
      </c>
      <c r="CH10" s="116">
        <f>SUM(AD10,BF10)</f>
        <v>166501</v>
      </c>
      <c r="CI10" s="116">
        <f>SUM(AE10,BG10)</f>
        <v>4719461</v>
      </c>
    </row>
    <row r="11" spans="1:87" ht="13.5" customHeight="1" x14ac:dyDescent="0.2">
      <c r="A11" s="114" t="s">
        <v>25</v>
      </c>
      <c r="B11" s="115" t="s">
        <v>330</v>
      </c>
      <c r="C11" s="114" t="s">
        <v>331</v>
      </c>
      <c r="D11" s="116">
        <f>+SUM(E11,J11)</f>
        <v>0</v>
      </c>
      <c r="E11" s="116">
        <f>+SUM(F11:I11)</f>
        <v>0</v>
      </c>
      <c r="F11" s="116">
        <v>0</v>
      </c>
      <c r="G11" s="116">
        <v>0</v>
      </c>
      <c r="H11" s="116">
        <v>0</v>
      </c>
      <c r="I11" s="116">
        <v>0</v>
      </c>
      <c r="J11" s="116">
        <v>0</v>
      </c>
      <c r="K11" s="116">
        <v>0</v>
      </c>
      <c r="L11" s="116">
        <f>+SUM(M11,R11,V11,W11,AC11)</f>
        <v>3559897</v>
      </c>
      <c r="M11" s="116">
        <f>+SUM(N11:Q11)</f>
        <v>654840</v>
      </c>
      <c r="N11" s="116">
        <v>256373</v>
      </c>
      <c r="O11" s="116">
        <v>299113</v>
      </c>
      <c r="P11" s="116">
        <v>99354</v>
      </c>
      <c r="Q11" s="116">
        <v>0</v>
      </c>
      <c r="R11" s="116">
        <f>+SUM(S11:U11)</f>
        <v>1224990</v>
      </c>
      <c r="S11" s="116">
        <v>239074</v>
      </c>
      <c r="T11" s="116">
        <v>682552</v>
      </c>
      <c r="U11" s="116">
        <v>303364</v>
      </c>
      <c r="V11" s="116">
        <v>0</v>
      </c>
      <c r="W11" s="116">
        <f>+SUM(X11:AA11)</f>
        <v>1680067</v>
      </c>
      <c r="X11" s="116">
        <v>931306</v>
      </c>
      <c r="Y11" s="116">
        <v>604989</v>
      </c>
      <c r="Z11" s="116">
        <v>104293</v>
      </c>
      <c r="AA11" s="116">
        <v>39479</v>
      </c>
      <c r="AB11" s="116">
        <v>0</v>
      </c>
      <c r="AC11" s="116">
        <v>0</v>
      </c>
      <c r="AD11" s="116">
        <v>29639</v>
      </c>
      <c r="AE11" s="116">
        <f>+SUM(D11,L11,AD11)</f>
        <v>3589536</v>
      </c>
      <c r="AF11" s="116">
        <f>+SUM(AG11,AL11)</f>
        <v>0</v>
      </c>
      <c r="AG11" s="116">
        <f>+SUM(AH11:AK11)</f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v>0</v>
      </c>
      <c r="AN11" s="116">
        <f>+SUM(AO11,AT11,AX11,AY11,BE11)</f>
        <v>257108</v>
      </c>
      <c r="AO11" s="116">
        <f>+SUM(AP11:AS11)</f>
        <v>27339</v>
      </c>
      <c r="AP11" s="116">
        <v>27339</v>
      </c>
      <c r="AQ11" s="116">
        <v>0</v>
      </c>
      <c r="AR11" s="116">
        <v>0</v>
      </c>
      <c r="AS11" s="116">
        <v>0</v>
      </c>
      <c r="AT11" s="116">
        <f>+SUM(AU11:AW11)</f>
        <v>118754</v>
      </c>
      <c r="AU11" s="116">
        <v>0</v>
      </c>
      <c r="AV11" s="116">
        <v>118754</v>
      </c>
      <c r="AW11" s="116">
        <v>0</v>
      </c>
      <c r="AX11" s="116">
        <v>0</v>
      </c>
      <c r="AY11" s="116">
        <f>+SUM(AZ11:BC11)</f>
        <v>111015</v>
      </c>
      <c r="AZ11" s="116">
        <v>0</v>
      </c>
      <c r="BA11" s="116">
        <v>81774</v>
      </c>
      <c r="BB11" s="116">
        <v>0</v>
      </c>
      <c r="BC11" s="116">
        <v>29241</v>
      </c>
      <c r="BD11" s="116">
        <v>0</v>
      </c>
      <c r="BE11" s="116">
        <v>0</v>
      </c>
      <c r="BF11" s="116">
        <v>772</v>
      </c>
      <c r="BG11" s="116">
        <f>+SUM(BF11,AN11,AF11)</f>
        <v>257880</v>
      </c>
      <c r="BH11" s="116">
        <f>SUM(D11,AF11)</f>
        <v>0</v>
      </c>
      <c r="BI11" s="116">
        <f>SUM(E11,AG11)</f>
        <v>0</v>
      </c>
      <c r="BJ11" s="116">
        <f>SUM(F11,AH11)</f>
        <v>0</v>
      </c>
      <c r="BK11" s="116">
        <f>SUM(G11,AI11)</f>
        <v>0</v>
      </c>
      <c r="BL11" s="116">
        <f>SUM(H11,AJ11)</f>
        <v>0</v>
      </c>
      <c r="BM11" s="116">
        <f>SUM(I11,AK11)</f>
        <v>0</v>
      </c>
      <c r="BN11" s="116">
        <f>SUM(J11,AL11)</f>
        <v>0</v>
      </c>
      <c r="BO11" s="116">
        <f>SUM(K11,AM11)</f>
        <v>0</v>
      </c>
      <c r="BP11" s="116">
        <f>SUM(L11,AN11)</f>
        <v>3817005</v>
      </c>
      <c r="BQ11" s="116">
        <f>SUM(M11,AO11)</f>
        <v>682179</v>
      </c>
      <c r="BR11" s="116">
        <f>SUM(N11,AP11)</f>
        <v>283712</v>
      </c>
      <c r="BS11" s="116">
        <f>SUM(O11,AQ11)</f>
        <v>299113</v>
      </c>
      <c r="BT11" s="116">
        <f>SUM(P11,AR11)</f>
        <v>99354</v>
      </c>
      <c r="BU11" s="116">
        <f>SUM(Q11,AS11)</f>
        <v>0</v>
      </c>
      <c r="BV11" s="116">
        <f>SUM(R11,AT11)</f>
        <v>1343744</v>
      </c>
      <c r="BW11" s="116">
        <f>SUM(S11,AU11)</f>
        <v>239074</v>
      </c>
      <c r="BX11" s="116">
        <f>SUM(T11,AV11)</f>
        <v>801306</v>
      </c>
      <c r="BY11" s="116">
        <f>SUM(U11,AW11)</f>
        <v>303364</v>
      </c>
      <c r="BZ11" s="116">
        <f>SUM(V11,AX11)</f>
        <v>0</v>
      </c>
      <c r="CA11" s="116">
        <f>SUM(W11,AY11)</f>
        <v>1791082</v>
      </c>
      <c r="CB11" s="116">
        <f>SUM(X11,AZ11)</f>
        <v>931306</v>
      </c>
      <c r="CC11" s="116">
        <f>SUM(Y11,BA11)</f>
        <v>686763</v>
      </c>
      <c r="CD11" s="116">
        <f>SUM(Z11,BB11)</f>
        <v>104293</v>
      </c>
      <c r="CE11" s="116">
        <f>SUM(AA11,BC11)</f>
        <v>68720</v>
      </c>
      <c r="CF11" s="116">
        <f>SUM(AB11,BD11)</f>
        <v>0</v>
      </c>
      <c r="CG11" s="116">
        <f>SUM(AC11,BE11)</f>
        <v>0</v>
      </c>
      <c r="CH11" s="116">
        <f>SUM(AD11,BF11)</f>
        <v>30411</v>
      </c>
      <c r="CI11" s="116">
        <f>SUM(AE11,BG11)</f>
        <v>3847416</v>
      </c>
    </row>
    <row r="12" spans="1:87" ht="13.5" customHeight="1" x14ac:dyDescent="0.2">
      <c r="A12" s="114" t="s">
        <v>25</v>
      </c>
      <c r="B12" s="115" t="s">
        <v>332</v>
      </c>
      <c r="C12" s="114" t="s">
        <v>333</v>
      </c>
      <c r="D12" s="116">
        <f>+SUM(E12,J12)</f>
        <v>0</v>
      </c>
      <c r="E12" s="116">
        <f>+SUM(F12:I12)</f>
        <v>0</v>
      </c>
      <c r="F12" s="116">
        <v>0</v>
      </c>
      <c r="G12" s="116">
        <v>0</v>
      </c>
      <c r="H12" s="116">
        <v>0</v>
      </c>
      <c r="I12" s="116">
        <v>0</v>
      </c>
      <c r="J12" s="116">
        <v>0</v>
      </c>
      <c r="K12" s="116">
        <v>2932</v>
      </c>
      <c r="L12" s="116">
        <f>+SUM(M12,R12,V12,W12,AC12)</f>
        <v>582379</v>
      </c>
      <c r="M12" s="116">
        <f>+SUM(N12:Q12)</f>
        <v>165086</v>
      </c>
      <c r="N12" s="116">
        <v>52575</v>
      </c>
      <c r="O12" s="116">
        <v>112511</v>
      </c>
      <c r="P12" s="116">
        <v>0</v>
      </c>
      <c r="Q12" s="116">
        <v>0</v>
      </c>
      <c r="R12" s="116">
        <f>+SUM(S12:U12)</f>
        <v>0</v>
      </c>
      <c r="S12" s="116">
        <v>0</v>
      </c>
      <c r="T12" s="116">
        <v>0</v>
      </c>
      <c r="U12" s="116">
        <v>0</v>
      </c>
      <c r="V12" s="116">
        <v>0</v>
      </c>
      <c r="W12" s="116">
        <f>+SUM(X12:AA12)</f>
        <v>417293</v>
      </c>
      <c r="X12" s="116">
        <v>386356</v>
      </c>
      <c r="Y12" s="116">
        <v>30937</v>
      </c>
      <c r="Z12" s="116">
        <v>0</v>
      </c>
      <c r="AA12" s="116">
        <v>0</v>
      </c>
      <c r="AB12" s="116">
        <v>292691</v>
      </c>
      <c r="AC12" s="116">
        <v>0</v>
      </c>
      <c r="AD12" s="116">
        <v>40772</v>
      </c>
      <c r="AE12" s="116">
        <f>+SUM(D12,L12,AD12)</f>
        <v>623151</v>
      </c>
      <c r="AF12" s="116">
        <f>+SUM(AG12,AL12)</f>
        <v>0</v>
      </c>
      <c r="AG12" s="116">
        <f>+SUM(AH12:AK12)</f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0</v>
      </c>
      <c r="AM12" s="116">
        <v>0</v>
      </c>
      <c r="AN12" s="116">
        <f>+SUM(AO12,AT12,AX12,AY12,BE12)</f>
        <v>229843</v>
      </c>
      <c r="AO12" s="116">
        <f>+SUM(AP12:AS12)</f>
        <v>62349</v>
      </c>
      <c r="AP12" s="116">
        <v>20449</v>
      </c>
      <c r="AQ12" s="116">
        <v>0</v>
      </c>
      <c r="AR12" s="116">
        <v>41900</v>
      </c>
      <c r="AS12" s="116">
        <v>0</v>
      </c>
      <c r="AT12" s="116">
        <f>+SUM(AU12:AW12)</f>
        <v>116124</v>
      </c>
      <c r="AU12" s="116">
        <v>0</v>
      </c>
      <c r="AV12" s="116">
        <v>116124</v>
      </c>
      <c r="AW12" s="116">
        <v>0</v>
      </c>
      <c r="AX12" s="116">
        <v>0</v>
      </c>
      <c r="AY12" s="116">
        <f>+SUM(AZ12:BC12)</f>
        <v>51370</v>
      </c>
      <c r="AZ12" s="116">
        <v>37187</v>
      </c>
      <c r="BA12" s="116">
        <v>14183</v>
      </c>
      <c r="BB12" s="116">
        <v>0</v>
      </c>
      <c r="BC12" s="116">
        <v>0</v>
      </c>
      <c r="BD12" s="116">
        <v>0</v>
      </c>
      <c r="BE12" s="116">
        <v>0</v>
      </c>
      <c r="BF12" s="116">
        <v>1203</v>
      </c>
      <c r="BG12" s="116">
        <f>+SUM(BF12,AN12,AF12)</f>
        <v>231046</v>
      </c>
      <c r="BH12" s="116">
        <f>SUM(D12,AF12)</f>
        <v>0</v>
      </c>
      <c r="BI12" s="116">
        <f>SUM(E12,AG12)</f>
        <v>0</v>
      </c>
      <c r="BJ12" s="116">
        <f>SUM(F12,AH12)</f>
        <v>0</v>
      </c>
      <c r="BK12" s="116">
        <f>SUM(G12,AI12)</f>
        <v>0</v>
      </c>
      <c r="BL12" s="116">
        <f>SUM(H12,AJ12)</f>
        <v>0</v>
      </c>
      <c r="BM12" s="116">
        <f>SUM(I12,AK12)</f>
        <v>0</v>
      </c>
      <c r="BN12" s="116">
        <f>SUM(J12,AL12)</f>
        <v>0</v>
      </c>
      <c r="BO12" s="116">
        <f>SUM(K12,AM12)</f>
        <v>2932</v>
      </c>
      <c r="BP12" s="116">
        <f>SUM(L12,AN12)</f>
        <v>812222</v>
      </c>
      <c r="BQ12" s="116">
        <f>SUM(M12,AO12)</f>
        <v>227435</v>
      </c>
      <c r="BR12" s="116">
        <f>SUM(N12,AP12)</f>
        <v>73024</v>
      </c>
      <c r="BS12" s="116">
        <f>SUM(O12,AQ12)</f>
        <v>112511</v>
      </c>
      <c r="BT12" s="116">
        <f>SUM(P12,AR12)</f>
        <v>41900</v>
      </c>
      <c r="BU12" s="116">
        <f>SUM(Q12,AS12)</f>
        <v>0</v>
      </c>
      <c r="BV12" s="116">
        <f>SUM(R12,AT12)</f>
        <v>116124</v>
      </c>
      <c r="BW12" s="116">
        <f>SUM(S12,AU12)</f>
        <v>0</v>
      </c>
      <c r="BX12" s="116">
        <f>SUM(T12,AV12)</f>
        <v>116124</v>
      </c>
      <c r="BY12" s="116">
        <f>SUM(U12,AW12)</f>
        <v>0</v>
      </c>
      <c r="BZ12" s="116">
        <f>SUM(V12,AX12)</f>
        <v>0</v>
      </c>
      <c r="CA12" s="116">
        <f>SUM(W12,AY12)</f>
        <v>468663</v>
      </c>
      <c r="CB12" s="116">
        <f>SUM(X12,AZ12)</f>
        <v>423543</v>
      </c>
      <c r="CC12" s="116">
        <f>SUM(Y12,BA12)</f>
        <v>45120</v>
      </c>
      <c r="CD12" s="116">
        <f>SUM(Z12,BB12)</f>
        <v>0</v>
      </c>
      <c r="CE12" s="116">
        <f>SUM(AA12,BC12)</f>
        <v>0</v>
      </c>
      <c r="CF12" s="116">
        <f>SUM(AB12,BD12)</f>
        <v>292691</v>
      </c>
      <c r="CG12" s="116">
        <f>SUM(AC12,BE12)</f>
        <v>0</v>
      </c>
      <c r="CH12" s="116">
        <f>SUM(AD12,BF12)</f>
        <v>41975</v>
      </c>
      <c r="CI12" s="116">
        <f>SUM(AE12,BG12)</f>
        <v>854197</v>
      </c>
    </row>
    <row r="13" spans="1:87" ht="13.5" customHeight="1" x14ac:dyDescent="0.2">
      <c r="A13" s="114" t="s">
        <v>25</v>
      </c>
      <c r="B13" s="115" t="s">
        <v>336</v>
      </c>
      <c r="C13" s="114" t="s">
        <v>337</v>
      </c>
      <c r="D13" s="116">
        <f>+SUM(E13,J13)</f>
        <v>64295</v>
      </c>
      <c r="E13" s="116">
        <f>+SUM(F13:I13)</f>
        <v>64295</v>
      </c>
      <c r="F13" s="116">
        <v>187</v>
      </c>
      <c r="G13" s="116">
        <v>0</v>
      </c>
      <c r="H13" s="116">
        <v>43978</v>
      </c>
      <c r="I13" s="116">
        <v>20130</v>
      </c>
      <c r="J13" s="116">
        <v>0</v>
      </c>
      <c r="K13" s="116">
        <v>0</v>
      </c>
      <c r="L13" s="116">
        <f>+SUM(M13,R13,V13,W13,AC13)</f>
        <v>906451</v>
      </c>
      <c r="M13" s="116">
        <f>+SUM(N13:Q13)</f>
        <v>104243</v>
      </c>
      <c r="N13" s="116">
        <v>31828</v>
      </c>
      <c r="O13" s="116">
        <v>72415</v>
      </c>
      <c r="P13" s="116">
        <v>0</v>
      </c>
      <c r="Q13" s="116">
        <v>0</v>
      </c>
      <c r="R13" s="116">
        <f>+SUM(S13:U13)</f>
        <v>163812</v>
      </c>
      <c r="S13" s="116">
        <v>123890</v>
      </c>
      <c r="T13" s="116">
        <v>39922</v>
      </c>
      <c r="U13" s="116">
        <v>0</v>
      </c>
      <c r="V13" s="116">
        <v>9146</v>
      </c>
      <c r="W13" s="116">
        <f>+SUM(X13:AA13)</f>
        <v>629250</v>
      </c>
      <c r="X13" s="116">
        <v>377561</v>
      </c>
      <c r="Y13" s="116">
        <v>248886</v>
      </c>
      <c r="Z13" s="116">
        <v>0</v>
      </c>
      <c r="AA13" s="116">
        <v>2803</v>
      </c>
      <c r="AB13" s="116">
        <v>182381</v>
      </c>
      <c r="AC13" s="116">
        <v>0</v>
      </c>
      <c r="AD13" s="116">
        <v>78854</v>
      </c>
      <c r="AE13" s="116">
        <f>+SUM(D13,L13,AD13)</f>
        <v>1049600</v>
      </c>
      <c r="AF13" s="116">
        <f>+SUM(AG13,AL13)</f>
        <v>0</v>
      </c>
      <c r="AG13" s="116">
        <f>+SUM(AH13:AK13)</f>
        <v>0</v>
      </c>
      <c r="AH13" s="116">
        <v>0</v>
      </c>
      <c r="AI13" s="116">
        <v>0</v>
      </c>
      <c r="AJ13" s="116">
        <v>0</v>
      </c>
      <c r="AK13" s="116">
        <v>0</v>
      </c>
      <c r="AL13" s="116">
        <v>0</v>
      </c>
      <c r="AM13" s="116">
        <v>0</v>
      </c>
      <c r="AN13" s="116">
        <f>+SUM(AO13,AT13,AX13,AY13,BE13)</f>
        <v>34453</v>
      </c>
      <c r="AO13" s="116">
        <f>+SUM(AP13:AS13)</f>
        <v>4366</v>
      </c>
      <c r="AP13" s="116">
        <v>4366</v>
      </c>
      <c r="AQ13" s="116">
        <v>0</v>
      </c>
      <c r="AR13" s="116">
        <v>0</v>
      </c>
      <c r="AS13" s="116">
        <v>0</v>
      </c>
      <c r="AT13" s="116">
        <f>+SUM(AU13:AW13)</f>
        <v>23966</v>
      </c>
      <c r="AU13" s="116">
        <v>23966</v>
      </c>
      <c r="AV13" s="116">
        <v>0</v>
      </c>
      <c r="AW13" s="116">
        <v>0</v>
      </c>
      <c r="AX13" s="116">
        <v>0</v>
      </c>
      <c r="AY13" s="116">
        <f>+SUM(AZ13:BC13)</f>
        <v>6121</v>
      </c>
      <c r="AZ13" s="116">
        <v>0</v>
      </c>
      <c r="BA13" s="116">
        <v>0</v>
      </c>
      <c r="BB13" s="116">
        <v>0</v>
      </c>
      <c r="BC13" s="116">
        <v>6121</v>
      </c>
      <c r="BD13" s="116">
        <v>85684</v>
      </c>
      <c r="BE13" s="116">
        <v>0</v>
      </c>
      <c r="BF13" s="116">
        <v>1074</v>
      </c>
      <c r="BG13" s="116">
        <f>+SUM(BF13,AN13,AF13)</f>
        <v>35527</v>
      </c>
      <c r="BH13" s="116">
        <f>SUM(D13,AF13)</f>
        <v>64295</v>
      </c>
      <c r="BI13" s="116">
        <f>SUM(E13,AG13)</f>
        <v>64295</v>
      </c>
      <c r="BJ13" s="116">
        <f>SUM(F13,AH13)</f>
        <v>187</v>
      </c>
      <c r="BK13" s="116">
        <f>SUM(G13,AI13)</f>
        <v>0</v>
      </c>
      <c r="BL13" s="116">
        <f>SUM(H13,AJ13)</f>
        <v>43978</v>
      </c>
      <c r="BM13" s="116">
        <f>SUM(I13,AK13)</f>
        <v>20130</v>
      </c>
      <c r="BN13" s="116">
        <f>SUM(J13,AL13)</f>
        <v>0</v>
      </c>
      <c r="BO13" s="116">
        <f>SUM(K13,AM13)</f>
        <v>0</v>
      </c>
      <c r="BP13" s="116">
        <f>SUM(L13,AN13)</f>
        <v>940904</v>
      </c>
      <c r="BQ13" s="116">
        <f>SUM(M13,AO13)</f>
        <v>108609</v>
      </c>
      <c r="BR13" s="116">
        <f>SUM(N13,AP13)</f>
        <v>36194</v>
      </c>
      <c r="BS13" s="116">
        <f>SUM(O13,AQ13)</f>
        <v>72415</v>
      </c>
      <c r="BT13" s="116">
        <f>SUM(P13,AR13)</f>
        <v>0</v>
      </c>
      <c r="BU13" s="116">
        <f>SUM(Q13,AS13)</f>
        <v>0</v>
      </c>
      <c r="BV13" s="116">
        <f>SUM(R13,AT13)</f>
        <v>187778</v>
      </c>
      <c r="BW13" s="116">
        <f>SUM(S13,AU13)</f>
        <v>147856</v>
      </c>
      <c r="BX13" s="116">
        <f>SUM(T13,AV13)</f>
        <v>39922</v>
      </c>
      <c r="BY13" s="116">
        <f>SUM(U13,AW13)</f>
        <v>0</v>
      </c>
      <c r="BZ13" s="116">
        <f>SUM(V13,AX13)</f>
        <v>9146</v>
      </c>
      <c r="CA13" s="116">
        <f>SUM(W13,AY13)</f>
        <v>635371</v>
      </c>
      <c r="CB13" s="116">
        <f>SUM(X13,AZ13)</f>
        <v>377561</v>
      </c>
      <c r="CC13" s="116">
        <f>SUM(Y13,BA13)</f>
        <v>248886</v>
      </c>
      <c r="CD13" s="116">
        <f>SUM(Z13,BB13)</f>
        <v>0</v>
      </c>
      <c r="CE13" s="116">
        <f>SUM(AA13,BC13)</f>
        <v>8924</v>
      </c>
      <c r="CF13" s="116">
        <f>SUM(AB13,BD13)</f>
        <v>268065</v>
      </c>
      <c r="CG13" s="116">
        <f>SUM(AC13,BE13)</f>
        <v>0</v>
      </c>
      <c r="CH13" s="116">
        <f>SUM(AD13,BF13)</f>
        <v>79928</v>
      </c>
      <c r="CI13" s="116">
        <f>SUM(AE13,BG13)</f>
        <v>1085127</v>
      </c>
    </row>
    <row r="14" spans="1:87" ht="13.5" customHeight="1" x14ac:dyDescent="0.2">
      <c r="A14" s="114" t="s">
        <v>25</v>
      </c>
      <c r="B14" s="115" t="s">
        <v>342</v>
      </c>
      <c r="C14" s="114" t="s">
        <v>343</v>
      </c>
      <c r="D14" s="116">
        <f>+SUM(E14,J14)</f>
        <v>374586</v>
      </c>
      <c r="E14" s="116">
        <f>+SUM(F14:I14)</f>
        <v>374586</v>
      </c>
      <c r="F14" s="116">
        <v>0</v>
      </c>
      <c r="G14" s="116">
        <v>373733</v>
      </c>
      <c r="H14" s="116">
        <v>0</v>
      </c>
      <c r="I14" s="116">
        <v>853</v>
      </c>
      <c r="J14" s="116">
        <v>0</v>
      </c>
      <c r="K14" s="116">
        <v>0</v>
      </c>
      <c r="L14" s="116">
        <f>+SUM(M14,R14,V14,W14,AC14)</f>
        <v>4346303</v>
      </c>
      <c r="M14" s="116">
        <f>+SUM(N14:Q14)</f>
        <v>1218532</v>
      </c>
      <c r="N14" s="116">
        <v>294358</v>
      </c>
      <c r="O14" s="116">
        <v>611201</v>
      </c>
      <c r="P14" s="116">
        <v>288265</v>
      </c>
      <c r="Q14" s="116">
        <v>24708</v>
      </c>
      <c r="R14" s="116">
        <f>+SUM(S14:U14)</f>
        <v>1186124</v>
      </c>
      <c r="S14" s="116">
        <v>48452</v>
      </c>
      <c r="T14" s="116">
        <v>1054785</v>
      </c>
      <c r="U14" s="116">
        <v>82887</v>
      </c>
      <c r="V14" s="116">
        <v>38335</v>
      </c>
      <c r="W14" s="116">
        <f>+SUM(X14:AA14)</f>
        <v>1903312</v>
      </c>
      <c r="X14" s="116">
        <v>792237</v>
      </c>
      <c r="Y14" s="116">
        <v>1100420</v>
      </c>
      <c r="Z14" s="116">
        <v>10655</v>
      </c>
      <c r="AA14" s="116">
        <v>0</v>
      </c>
      <c r="AB14" s="116">
        <v>0</v>
      </c>
      <c r="AC14" s="116">
        <v>0</v>
      </c>
      <c r="AD14" s="116">
        <v>73031</v>
      </c>
      <c r="AE14" s="116">
        <f>+SUM(D14,L14,AD14)</f>
        <v>4793920</v>
      </c>
      <c r="AF14" s="116">
        <f>+SUM(AG14,AL14)</f>
        <v>0</v>
      </c>
      <c r="AG14" s="116">
        <f>+SUM(AH14:AK14)</f>
        <v>0</v>
      </c>
      <c r="AH14" s="116">
        <v>0</v>
      </c>
      <c r="AI14" s="116">
        <v>0</v>
      </c>
      <c r="AJ14" s="116">
        <v>0</v>
      </c>
      <c r="AK14" s="116">
        <v>0</v>
      </c>
      <c r="AL14" s="116">
        <v>0</v>
      </c>
      <c r="AM14" s="116">
        <v>0</v>
      </c>
      <c r="AN14" s="116">
        <f>+SUM(AO14,AT14,AX14,AY14,BE14)</f>
        <v>362699</v>
      </c>
      <c r="AO14" s="116">
        <f>+SUM(AP14:AS14)</f>
        <v>85206</v>
      </c>
      <c r="AP14" s="116">
        <v>50134</v>
      </c>
      <c r="AQ14" s="116">
        <v>29465</v>
      </c>
      <c r="AR14" s="116">
        <v>5607</v>
      </c>
      <c r="AS14" s="116">
        <v>0</v>
      </c>
      <c r="AT14" s="116">
        <f>+SUM(AU14:AW14)</f>
        <v>154137</v>
      </c>
      <c r="AU14" s="116">
        <v>1563</v>
      </c>
      <c r="AV14" s="116">
        <v>152574</v>
      </c>
      <c r="AW14" s="116">
        <v>0</v>
      </c>
      <c r="AX14" s="116">
        <v>0</v>
      </c>
      <c r="AY14" s="116">
        <f>+SUM(AZ14:BC14)</f>
        <v>123356</v>
      </c>
      <c r="AZ14" s="116">
        <v>46288</v>
      </c>
      <c r="BA14" s="116">
        <v>77068</v>
      </c>
      <c r="BB14" s="116">
        <v>0</v>
      </c>
      <c r="BC14" s="116">
        <v>0</v>
      </c>
      <c r="BD14" s="116">
        <v>0</v>
      </c>
      <c r="BE14" s="116">
        <v>0</v>
      </c>
      <c r="BF14" s="116">
        <v>6122</v>
      </c>
      <c r="BG14" s="116">
        <f>+SUM(BF14,AN14,AF14)</f>
        <v>368821</v>
      </c>
      <c r="BH14" s="116">
        <f>SUM(D14,AF14)</f>
        <v>374586</v>
      </c>
      <c r="BI14" s="116">
        <f>SUM(E14,AG14)</f>
        <v>374586</v>
      </c>
      <c r="BJ14" s="116">
        <f>SUM(F14,AH14)</f>
        <v>0</v>
      </c>
      <c r="BK14" s="116">
        <f>SUM(G14,AI14)</f>
        <v>373733</v>
      </c>
      <c r="BL14" s="116">
        <f>SUM(H14,AJ14)</f>
        <v>0</v>
      </c>
      <c r="BM14" s="116">
        <f>SUM(I14,AK14)</f>
        <v>853</v>
      </c>
      <c r="BN14" s="116">
        <f>SUM(J14,AL14)</f>
        <v>0</v>
      </c>
      <c r="BO14" s="116">
        <f>SUM(K14,AM14)</f>
        <v>0</v>
      </c>
      <c r="BP14" s="116">
        <f>SUM(L14,AN14)</f>
        <v>4709002</v>
      </c>
      <c r="BQ14" s="116">
        <f>SUM(M14,AO14)</f>
        <v>1303738</v>
      </c>
      <c r="BR14" s="116">
        <f>SUM(N14,AP14)</f>
        <v>344492</v>
      </c>
      <c r="BS14" s="116">
        <f>SUM(O14,AQ14)</f>
        <v>640666</v>
      </c>
      <c r="BT14" s="116">
        <f>SUM(P14,AR14)</f>
        <v>293872</v>
      </c>
      <c r="BU14" s="116">
        <f>SUM(Q14,AS14)</f>
        <v>24708</v>
      </c>
      <c r="BV14" s="116">
        <f>SUM(R14,AT14)</f>
        <v>1340261</v>
      </c>
      <c r="BW14" s="116">
        <f>SUM(S14,AU14)</f>
        <v>50015</v>
      </c>
      <c r="BX14" s="116">
        <f>SUM(T14,AV14)</f>
        <v>1207359</v>
      </c>
      <c r="BY14" s="116">
        <f>SUM(U14,AW14)</f>
        <v>82887</v>
      </c>
      <c r="BZ14" s="116">
        <f>SUM(V14,AX14)</f>
        <v>38335</v>
      </c>
      <c r="CA14" s="116">
        <f>SUM(W14,AY14)</f>
        <v>2026668</v>
      </c>
      <c r="CB14" s="116">
        <f>SUM(X14,AZ14)</f>
        <v>838525</v>
      </c>
      <c r="CC14" s="116">
        <f>SUM(Y14,BA14)</f>
        <v>1177488</v>
      </c>
      <c r="CD14" s="116">
        <f>SUM(Z14,BB14)</f>
        <v>10655</v>
      </c>
      <c r="CE14" s="116">
        <f>SUM(AA14,BC14)</f>
        <v>0</v>
      </c>
      <c r="CF14" s="116">
        <f>SUM(AB14,BD14)</f>
        <v>0</v>
      </c>
      <c r="CG14" s="116">
        <f>SUM(AC14,BE14)</f>
        <v>0</v>
      </c>
      <c r="CH14" s="116">
        <f>SUM(AD14,BF14)</f>
        <v>79153</v>
      </c>
      <c r="CI14" s="116">
        <f>SUM(AE14,BG14)</f>
        <v>5162741</v>
      </c>
    </row>
    <row r="15" spans="1:87" ht="13.5" customHeight="1" x14ac:dyDescent="0.2">
      <c r="A15" s="114" t="s">
        <v>25</v>
      </c>
      <c r="B15" s="115" t="s">
        <v>344</v>
      </c>
      <c r="C15" s="114" t="s">
        <v>345</v>
      </c>
      <c r="D15" s="116">
        <f>+SUM(E15,J15)</f>
        <v>990287</v>
      </c>
      <c r="E15" s="116">
        <f>+SUM(F15:I15)</f>
        <v>990287</v>
      </c>
      <c r="F15" s="116">
        <v>0</v>
      </c>
      <c r="G15" s="116">
        <v>955637</v>
      </c>
      <c r="H15" s="116">
        <v>34650</v>
      </c>
      <c r="I15" s="116">
        <v>0</v>
      </c>
      <c r="J15" s="116">
        <v>0</v>
      </c>
      <c r="K15" s="116">
        <v>0</v>
      </c>
      <c r="L15" s="116">
        <f>+SUM(M15,R15,V15,W15,AC15)</f>
        <v>2455629</v>
      </c>
      <c r="M15" s="116">
        <f>+SUM(N15:Q15)</f>
        <v>263046</v>
      </c>
      <c r="N15" s="116">
        <v>120977</v>
      </c>
      <c r="O15" s="116">
        <v>104131</v>
      </c>
      <c r="P15" s="116">
        <v>28201</v>
      </c>
      <c r="Q15" s="116">
        <v>9737</v>
      </c>
      <c r="R15" s="116">
        <f>+SUM(S15:U15)</f>
        <v>217870</v>
      </c>
      <c r="S15" s="116">
        <v>9482</v>
      </c>
      <c r="T15" s="116">
        <v>159832</v>
      </c>
      <c r="U15" s="116">
        <v>48556</v>
      </c>
      <c r="V15" s="116">
        <v>1968</v>
      </c>
      <c r="W15" s="116">
        <f>+SUM(X15:AA15)</f>
        <v>1971590</v>
      </c>
      <c r="X15" s="116">
        <v>590846</v>
      </c>
      <c r="Y15" s="116">
        <v>1303502</v>
      </c>
      <c r="Z15" s="116">
        <v>75452</v>
      </c>
      <c r="AA15" s="116">
        <v>1790</v>
      </c>
      <c r="AB15" s="116">
        <v>0</v>
      </c>
      <c r="AC15" s="116">
        <v>1155</v>
      </c>
      <c r="AD15" s="116">
        <v>22288</v>
      </c>
      <c r="AE15" s="116">
        <f>+SUM(D15,L15,AD15)</f>
        <v>3468204</v>
      </c>
      <c r="AF15" s="116">
        <f>+SUM(AG15,AL15)</f>
        <v>1284</v>
      </c>
      <c r="AG15" s="116">
        <f>+SUM(AH15:AK15)</f>
        <v>1284</v>
      </c>
      <c r="AH15" s="116">
        <v>0</v>
      </c>
      <c r="AI15" s="116">
        <v>1284</v>
      </c>
      <c r="AJ15" s="116">
        <v>0</v>
      </c>
      <c r="AK15" s="116">
        <v>0</v>
      </c>
      <c r="AL15" s="116">
        <v>0</v>
      </c>
      <c r="AM15" s="116">
        <v>0</v>
      </c>
      <c r="AN15" s="116">
        <f>+SUM(AO15,AT15,AX15,AY15,BE15)</f>
        <v>188085</v>
      </c>
      <c r="AO15" s="116">
        <f>+SUM(AP15:AS15)</f>
        <v>6116</v>
      </c>
      <c r="AP15" s="116">
        <v>6116</v>
      </c>
      <c r="AQ15" s="116">
        <v>0</v>
      </c>
      <c r="AR15" s="116">
        <v>0</v>
      </c>
      <c r="AS15" s="116">
        <v>0</v>
      </c>
      <c r="AT15" s="116">
        <f>+SUM(AU15:AW15)</f>
        <v>55263</v>
      </c>
      <c r="AU15" s="116">
        <v>0</v>
      </c>
      <c r="AV15" s="116">
        <v>55263</v>
      </c>
      <c r="AW15" s="116">
        <v>0</v>
      </c>
      <c r="AX15" s="116">
        <v>0</v>
      </c>
      <c r="AY15" s="116">
        <f>+SUM(AZ15:BC15)</f>
        <v>126706</v>
      </c>
      <c r="AZ15" s="116">
        <v>0</v>
      </c>
      <c r="BA15" s="116">
        <v>126706</v>
      </c>
      <c r="BB15" s="116">
        <v>0</v>
      </c>
      <c r="BC15" s="116">
        <v>0</v>
      </c>
      <c r="BD15" s="116">
        <v>0</v>
      </c>
      <c r="BE15" s="116">
        <v>0</v>
      </c>
      <c r="BF15" s="116">
        <v>0</v>
      </c>
      <c r="BG15" s="116">
        <f>+SUM(BF15,AN15,AF15)</f>
        <v>189369</v>
      </c>
      <c r="BH15" s="116">
        <f>SUM(D15,AF15)</f>
        <v>991571</v>
      </c>
      <c r="BI15" s="116">
        <f>SUM(E15,AG15)</f>
        <v>991571</v>
      </c>
      <c r="BJ15" s="116">
        <f>SUM(F15,AH15)</f>
        <v>0</v>
      </c>
      <c r="BK15" s="116">
        <f>SUM(G15,AI15)</f>
        <v>956921</v>
      </c>
      <c r="BL15" s="116">
        <f>SUM(H15,AJ15)</f>
        <v>34650</v>
      </c>
      <c r="BM15" s="116">
        <f>SUM(I15,AK15)</f>
        <v>0</v>
      </c>
      <c r="BN15" s="116">
        <f>SUM(J15,AL15)</f>
        <v>0</v>
      </c>
      <c r="BO15" s="116">
        <f>SUM(K15,AM15)</f>
        <v>0</v>
      </c>
      <c r="BP15" s="116">
        <f>SUM(L15,AN15)</f>
        <v>2643714</v>
      </c>
      <c r="BQ15" s="116">
        <f>SUM(M15,AO15)</f>
        <v>269162</v>
      </c>
      <c r="BR15" s="116">
        <f>SUM(N15,AP15)</f>
        <v>127093</v>
      </c>
      <c r="BS15" s="116">
        <f>SUM(O15,AQ15)</f>
        <v>104131</v>
      </c>
      <c r="BT15" s="116">
        <f>SUM(P15,AR15)</f>
        <v>28201</v>
      </c>
      <c r="BU15" s="116">
        <f>SUM(Q15,AS15)</f>
        <v>9737</v>
      </c>
      <c r="BV15" s="116">
        <f>SUM(R15,AT15)</f>
        <v>273133</v>
      </c>
      <c r="BW15" s="116">
        <f>SUM(S15,AU15)</f>
        <v>9482</v>
      </c>
      <c r="BX15" s="116">
        <f>SUM(T15,AV15)</f>
        <v>215095</v>
      </c>
      <c r="BY15" s="116">
        <f>SUM(U15,AW15)</f>
        <v>48556</v>
      </c>
      <c r="BZ15" s="116">
        <f>SUM(V15,AX15)</f>
        <v>1968</v>
      </c>
      <c r="CA15" s="116">
        <f>SUM(W15,AY15)</f>
        <v>2098296</v>
      </c>
      <c r="CB15" s="116">
        <f>SUM(X15,AZ15)</f>
        <v>590846</v>
      </c>
      <c r="CC15" s="116">
        <f>SUM(Y15,BA15)</f>
        <v>1430208</v>
      </c>
      <c r="CD15" s="116">
        <f>SUM(Z15,BB15)</f>
        <v>75452</v>
      </c>
      <c r="CE15" s="116">
        <f>SUM(AA15,BC15)</f>
        <v>1790</v>
      </c>
      <c r="CF15" s="116">
        <f>SUM(AB15,BD15)</f>
        <v>0</v>
      </c>
      <c r="CG15" s="116">
        <f>SUM(AC15,BE15)</f>
        <v>1155</v>
      </c>
      <c r="CH15" s="116">
        <f>SUM(AD15,BF15)</f>
        <v>22288</v>
      </c>
      <c r="CI15" s="116">
        <f>SUM(AE15,BG15)</f>
        <v>3657573</v>
      </c>
    </row>
    <row r="16" spans="1:87" ht="13.5" customHeight="1" x14ac:dyDescent="0.2">
      <c r="A16" s="114" t="s">
        <v>25</v>
      </c>
      <c r="B16" s="115" t="s">
        <v>346</v>
      </c>
      <c r="C16" s="114" t="s">
        <v>347</v>
      </c>
      <c r="D16" s="116">
        <f>+SUM(E16,J16)</f>
        <v>119</v>
      </c>
      <c r="E16" s="116">
        <f>+SUM(F16:I16)</f>
        <v>119</v>
      </c>
      <c r="F16" s="116">
        <v>0</v>
      </c>
      <c r="G16" s="116">
        <v>0</v>
      </c>
      <c r="H16" s="116">
        <v>0</v>
      </c>
      <c r="I16" s="116">
        <v>119</v>
      </c>
      <c r="J16" s="116">
        <v>0</v>
      </c>
      <c r="K16" s="116">
        <v>0</v>
      </c>
      <c r="L16" s="116">
        <f>+SUM(M16,R16,V16,W16,AC16)</f>
        <v>302031</v>
      </c>
      <c r="M16" s="116">
        <f>+SUM(N16:Q16)</f>
        <v>53630</v>
      </c>
      <c r="N16" s="116">
        <v>32178</v>
      </c>
      <c r="O16" s="116">
        <v>16089</v>
      </c>
      <c r="P16" s="116">
        <v>0</v>
      </c>
      <c r="Q16" s="116">
        <v>5363</v>
      </c>
      <c r="R16" s="116">
        <f>+SUM(S16:U16)</f>
        <v>18594</v>
      </c>
      <c r="S16" s="116">
        <v>990</v>
      </c>
      <c r="T16" s="116">
        <v>71</v>
      </c>
      <c r="U16" s="116">
        <v>17533</v>
      </c>
      <c r="V16" s="116">
        <v>0</v>
      </c>
      <c r="W16" s="116">
        <f>+SUM(X16:AA16)</f>
        <v>229807</v>
      </c>
      <c r="X16" s="116">
        <v>198064</v>
      </c>
      <c r="Y16" s="116">
        <v>29174</v>
      </c>
      <c r="Z16" s="116">
        <v>206</v>
      </c>
      <c r="AA16" s="116">
        <v>2363</v>
      </c>
      <c r="AB16" s="116">
        <v>263982</v>
      </c>
      <c r="AC16" s="116">
        <v>0</v>
      </c>
      <c r="AD16" s="116">
        <v>41822</v>
      </c>
      <c r="AE16" s="116">
        <f>+SUM(D16,L16,AD16)</f>
        <v>343972</v>
      </c>
      <c r="AF16" s="116">
        <f>+SUM(AG16,AL16)</f>
        <v>0</v>
      </c>
      <c r="AG16" s="116">
        <f>+SUM(AH16:AK16)</f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0</v>
      </c>
      <c r="AM16" s="116">
        <v>0</v>
      </c>
      <c r="AN16" s="116">
        <f>+SUM(AO16,AT16,AX16,AY16,BE16)</f>
        <v>23329</v>
      </c>
      <c r="AO16" s="116">
        <f>+SUM(AP16:AS16)</f>
        <v>18937</v>
      </c>
      <c r="AP16" s="116">
        <v>18937</v>
      </c>
      <c r="AQ16" s="116">
        <v>0</v>
      </c>
      <c r="AR16" s="116">
        <v>0</v>
      </c>
      <c r="AS16" s="116">
        <v>0</v>
      </c>
      <c r="AT16" s="116">
        <f>+SUM(AU16:AW16)</f>
        <v>4392</v>
      </c>
      <c r="AU16" s="116">
        <v>0</v>
      </c>
      <c r="AV16" s="116">
        <v>4392</v>
      </c>
      <c r="AW16" s="116">
        <v>0</v>
      </c>
      <c r="AX16" s="116">
        <v>0</v>
      </c>
      <c r="AY16" s="116">
        <f>+SUM(AZ16:BC16)</f>
        <v>0</v>
      </c>
      <c r="AZ16" s="116">
        <v>0</v>
      </c>
      <c r="BA16" s="116">
        <v>0</v>
      </c>
      <c r="BB16" s="116">
        <v>0</v>
      </c>
      <c r="BC16" s="116">
        <v>0</v>
      </c>
      <c r="BD16" s="116">
        <v>66661</v>
      </c>
      <c r="BE16" s="116">
        <v>0</v>
      </c>
      <c r="BF16" s="116">
        <v>510</v>
      </c>
      <c r="BG16" s="116">
        <f>+SUM(BF16,AN16,AF16)</f>
        <v>23839</v>
      </c>
      <c r="BH16" s="116">
        <f>SUM(D16,AF16)</f>
        <v>119</v>
      </c>
      <c r="BI16" s="116">
        <f>SUM(E16,AG16)</f>
        <v>119</v>
      </c>
      <c r="BJ16" s="116">
        <f>SUM(F16,AH16)</f>
        <v>0</v>
      </c>
      <c r="BK16" s="116">
        <f>SUM(G16,AI16)</f>
        <v>0</v>
      </c>
      <c r="BL16" s="116">
        <f>SUM(H16,AJ16)</f>
        <v>0</v>
      </c>
      <c r="BM16" s="116">
        <f>SUM(I16,AK16)</f>
        <v>119</v>
      </c>
      <c r="BN16" s="116">
        <f>SUM(J16,AL16)</f>
        <v>0</v>
      </c>
      <c r="BO16" s="116">
        <f>SUM(K16,AM16)</f>
        <v>0</v>
      </c>
      <c r="BP16" s="116">
        <f>SUM(L16,AN16)</f>
        <v>325360</v>
      </c>
      <c r="BQ16" s="116">
        <f>SUM(M16,AO16)</f>
        <v>72567</v>
      </c>
      <c r="BR16" s="116">
        <f>SUM(N16,AP16)</f>
        <v>51115</v>
      </c>
      <c r="BS16" s="116">
        <f>SUM(O16,AQ16)</f>
        <v>16089</v>
      </c>
      <c r="BT16" s="116">
        <f>SUM(P16,AR16)</f>
        <v>0</v>
      </c>
      <c r="BU16" s="116">
        <f>SUM(Q16,AS16)</f>
        <v>5363</v>
      </c>
      <c r="BV16" s="116">
        <f>SUM(R16,AT16)</f>
        <v>22986</v>
      </c>
      <c r="BW16" s="116">
        <f>SUM(S16,AU16)</f>
        <v>990</v>
      </c>
      <c r="BX16" s="116">
        <f>SUM(T16,AV16)</f>
        <v>4463</v>
      </c>
      <c r="BY16" s="116">
        <f>SUM(U16,AW16)</f>
        <v>17533</v>
      </c>
      <c r="BZ16" s="116">
        <f>SUM(V16,AX16)</f>
        <v>0</v>
      </c>
      <c r="CA16" s="116">
        <f>SUM(W16,AY16)</f>
        <v>229807</v>
      </c>
      <c r="CB16" s="116">
        <f>SUM(X16,AZ16)</f>
        <v>198064</v>
      </c>
      <c r="CC16" s="116">
        <f>SUM(Y16,BA16)</f>
        <v>29174</v>
      </c>
      <c r="CD16" s="116">
        <f>SUM(Z16,BB16)</f>
        <v>206</v>
      </c>
      <c r="CE16" s="116">
        <f>SUM(AA16,BC16)</f>
        <v>2363</v>
      </c>
      <c r="CF16" s="116">
        <f>SUM(AB16,BD16)</f>
        <v>330643</v>
      </c>
      <c r="CG16" s="116">
        <f>SUM(AC16,BE16)</f>
        <v>0</v>
      </c>
      <c r="CH16" s="116">
        <f>SUM(AD16,BF16)</f>
        <v>42332</v>
      </c>
      <c r="CI16" s="116">
        <f>SUM(AE16,BG16)</f>
        <v>367811</v>
      </c>
    </row>
    <row r="17" spans="1:87" ht="13.5" customHeight="1" x14ac:dyDescent="0.2">
      <c r="A17" s="114" t="s">
        <v>25</v>
      </c>
      <c r="B17" s="115" t="s">
        <v>350</v>
      </c>
      <c r="C17" s="114" t="s">
        <v>351</v>
      </c>
      <c r="D17" s="116">
        <f>+SUM(E17,J17)</f>
        <v>0</v>
      </c>
      <c r="E17" s="116">
        <f>+SUM(F17:I17)</f>
        <v>0</v>
      </c>
      <c r="F17" s="116">
        <v>0</v>
      </c>
      <c r="G17" s="116">
        <v>0</v>
      </c>
      <c r="H17" s="116">
        <v>0</v>
      </c>
      <c r="I17" s="116">
        <v>0</v>
      </c>
      <c r="J17" s="116">
        <v>0</v>
      </c>
      <c r="K17" s="116">
        <v>111299</v>
      </c>
      <c r="L17" s="116">
        <f>+SUM(M17,R17,V17,W17,AC17)</f>
        <v>452073</v>
      </c>
      <c r="M17" s="116">
        <f>+SUM(N17:Q17)</f>
        <v>25999</v>
      </c>
      <c r="N17" s="116">
        <v>25999</v>
      </c>
      <c r="O17" s="116">
        <v>0</v>
      </c>
      <c r="P17" s="116">
        <v>0</v>
      </c>
      <c r="Q17" s="116">
        <v>0</v>
      </c>
      <c r="R17" s="116">
        <f>+SUM(S17:U17)</f>
        <v>93747</v>
      </c>
      <c r="S17" s="116">
        <v>90280</v>
      </c>
      <c r="T17" s="116">
        <v>0</v>
      </c>
      <c r="U17" s="116">
        <v>3467</v>
      </c>
      <c r="V17" s="116">
        <v>0</v>
      </c>
      <c r="W17" s="116">
        <f>+SUM(X17:AA17)</f>
        <v>332327</v>
      </c>
      <c r="X17" s="116">
        <v>255783</v>
      </c>
      <c r="Y17" s="116">
        <v>54629</v>
      </c>
      <c r="Z17" s="116">
        <v>21915</v>
      </c>
      <c r="AA17" s="116">
        <v>0</v>
      </c>
      <c r="AB17" s="116">
        <v>650701</v>
      </c>
      <c r="AC17" s="116">
        <v>0</v>
      </c>
      <c r="AD17" s="116">
        <v>0</v>
      </c>
      <c r="AE17" s="116">
        <f>+SUM(D17,L17,AD17)</f>
        <v>452073</v>
      </c>
      <c r="AF17" s="116">
        <f>+SUM(AG17,AL17)</f>
        <v>0</v>
      </c>
      <c r="AG17" s="116">
        <f>+SUM(AH17:AK17)</f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v>0</v>
      </c>
      <c r="AN17" s="116">
        <f>+SUM(AO17,AT17,AX17,AY17,BE17)</f>
        <v>2432</v>
      </c>
      <c r="AO17" s="116">
        <f>+SUM(AP17:AS17)</f>
        <v>2432</v>
      </c>
      <c r="AP17" s="116">
        <v>2432</v>
      </c>
      <c r="AQ17" s="116">
        <v>0</v>
      </c>
      <c r="AR17" s="116">
        <v>0</v>
      </c>
      <c r="AS17" s="116">
        <v>0</v>
      </c>
      <c r="AT17" s="116">
        <f>+SUM(AU17:AW17)</f>
        <v>0</v>
      </c>
      <c r="AU17" s="116">
        <v>0</v>
      </c>
      <c r="AV17" s="116">
        <v>0</v>
      </c>
      <c r="AW17" s="116">
        <v>0</v>
      </c>
      <c r="AX17" s="116">
        <v>0</v>
      </c>
      <c r="AY17" s="116">
        <f>+SUM(AZ17:BC17)</f>
        <v>0</v>
      </c>
      <c r="AZ17" s="116">
        <v>0</v>
      </c>
      <c r="BA17" s="116">
        <v>0</v>
      </c>
      <c r="BB17" s="116">
        <v>0</v>
      </c>
      <c r="BC17" s="116">
        <v>0</v>
      </c>
      <c r="BD17" s="116">
        <v>0</v>
      </c>
      <c r="BE17" s="116">
        <v>0</v>
      </c>
      <c r="BF17" s="116">
        <v>0</v>
      </c>
      <c r="BG17" s="116">
        <f>+SUM(BF17,AN17,AF17)</f>
        <v>2432</v>
      </c>
      <c r="BH17" s="116">
        <f>SUM(D17,AF17)</f>
        <v>0</v>
      </c>
      <c r="BI17" s="116">
        <f>SUM(E17,AG17)</f>
        <v>0</v>
      </c>
      <c r="BJ17" s="116">
        <f>SUM(F17,AH17)</f>
        <v>0</v>
      </c>
      <c r="BK17" s="116">
        <f>SUM(G17,AI17)</f>
        <v>0</v>
      </c>
      <c r="BL17" s="116">
        <f>SUM(H17,AJ17)</f>
        <v>0</v>
      </c>
      <c r="BM17" s="116">
        <f>SUM(I17,AK17)</f>
        <v>0</v>
      </c>
      <c r="BN17" s="116">
        <f>SUM(J17,AL17)</f>
        <v>0</v>
      </c>
      <c r="BO17" s="116">
        <f>SUM(K17,AM17)</f>
        <v>111299</v>
      </c>
      <c r="BP17" s="116">
        <f>SUM(L17,AN17)</f>
        <v>454505</v>
      </c>
      <c r="BQ17" s="116">
        <f>SUM(M17,AO17)</f>
        <v>28431</v>
      </c>
      <c r="BR17" s="116">
        <f>SUM(N17,AP17)</f>
        <v>28431</v>
      </c>
      <c r="BS17" s="116">
        <f>SUM(O17,AQ17)</f>
        <v>0</v>
      </c>
      <c r="BT17" s="116">
        <f>SUM(P17,AR17)</f>
        <v>0</v>
      </c>
      <c r="BU17" s="116">
        <f>SUM(Q17,AS17)</f>
        <v>0</v>
      </c>
      <c r="BV17" s="116">
        <f>SUM(R17,AT17)</f>
        <v>93747</v>
      </c>
      <c r="BW17" s="116">
        <f>SUM(S17,AU17)</f>
        <v>90280</v>
      </c>
      <c r="BX17" s="116">
        <f>SUM(T17,AV17)</f>
        <v>0</v>
      </c>
      <c r="BY17" s="116">
        <f>SUM(U17,AW17)</f>
        <v>3467</v>
      </c>
      <c r="BZ17" s="116">
        <f>SUM(V17,AX17)</f>
        <v>0</v>
      </c>
      <c r="CA17" s="116">
        <f>SUM(W17,AY17)</f>
        <v>332327</v>
      </c>
      <c r="CB17" s="116">
        <f>SUM(X17,AZ17)</f>
        <v>255783</v>
      </c>
      <c r="CC17" s="116">
        <f>SUM(Y17,BA17)</f>
        <v>54629</v>
      </c>
      <c r="CD17" s="116">
        <f>SUM(Z17,BB17)</f>
        <v>21915</v>
      </c>
      <c r="CE17" s="116">
        <f>SUM(AA17,BC17)</f>
        <v>0</v>
      </c>
      <c r="CF17" s="116">
        <f>SUM(AB17,BD17)</f>
        <v>650701</v>
      </c>
      <c r="CG17" s="116">
        <f>SUM(AC17,BE17)</f>
        <v>0</v>
      </c>
      <c r="CH17" s="116">
        <f>SUM(AD17,BF17)</f>
        <v>0</v>
      </c>
      <c r="CI17" s="116">
        <f>SUM(AE17,BG17)</f>
        <v>454505</v>
      </c>
    </row>
    <row r="18" spans="1:87" ht="13.5" customHeight="1" x14ac:dyDescent="0.2">
      <c r="A18" s="114" t="s">
        <v>25</v>
      </c>
      <c r="B18" s="115" t="s">
        <v>354</v>
      </c>
      <c r="C18" s="114" t="s">
        <v>355</v>
      </c>
      <c r="D18" s="116">
        <f>+SUM(E18,J18)</f>
        <v>1751</v>
      </c>
      <c r="E18" s="116">
        <f>+SUM(F18:I18)</f>
        <v>1751</v>
      </c>
      <c r="F18" s="116">
        <v>0</v>
      </c>
      <c r="G18" s="116">
        <v>0</v>
      </c>
      <c r="H18" s="116">
        <v>1751</v>
      </c>
      <c r="I18" s="116">
        <v>0</v>
      </c>
      <c r="J18" s="116">
        <v>0</v>
      </c>
      <c r="K18" s="116">
        <v>436190</v>
      </c>
      <c r="L18" s="116">
        <f>+SUM(M18,R18,V18,W18,AC18)</f>
        <v>842841</v>
      </c>
      <c r="M18" s="116">
        <f>+SUM(N18:Q18)</f>
        <v>183899</v>
      </c>
      <c r="N18" s="116">
        <v>33290</v>
      </c>
      <c r="O18" s="116">
        <v>117608</v>
      </c>
      <c r="P18" s="116">
        <v>0</v>
      </c>
      <c r="Q18" s="116">
        <v>33001</v>
      </c>
      <c r="R18" s="116">
        <f>+SUM(S18:U18)</f>
        <v>59431</v>
      </c>
      <c r="S18" s="116">
        <v>12794</v>
      </c>
      <c r="T18" s="116">
        <v>77</v>
      </c>
      <c r="U18" s="116">
        <v>46560</v>
      </c>
      <c r="V18" s="116">
        <v>9469</v>
      </c>
      <c r="W18" s="116">
        <f>+SUM(X18:AA18)</f>
        <v>590042</v>
      </c>
      <c r="X18" s="116">
        <v>457416</v>
      </c>
      <c r="Y18" s="116">
        <v>100253</v>
      </c>
      <c r="Z18" s="116">
        <v>17361</v>
      </c>
      <c r="AA18" s="116">
        <v>15012</v>
      </c>
      <c r="AB18" s="116">
        <v>278748</v>
      </c>
      <c r="AC18" s="116">
        <v>0</v>
      </c>
      <c r="AD18" s="116">
        <v>97718</v>
      </c>
      <c r="AE18" s="116">
        <f>+SUM(D18,L18,AD18)</f>
        <v>942310</v>
      </c>
      <c r="AF18" s="116">
        <f>+SUM(AG18,AL18)</f>
        <v>0</v>
      </c>
      <c r="AG18" s="116">
        <f>+SUM(AH18:AK18)</f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0</v>
      </c>
      <c r="AM18" s="116">
        <v>0</v>
      </c>
      <c r="AN18" s="116">
        <f>+SUM(AO18,AT18,AX18,AY18,BE18)</f>
        <v>356825</v>
      </c>
      <c r="AO18" s="116">
        <f>+SUM(AP18:AS18)</f>
        <v>37656</v>
      </c>
      <c r="AP18" s="116">
        <v>37656</v>
      </c>
      <c r="AQ18" s="116">
        <v>0</v>
      </c>
      <c r="AR18" s="116">
        <v>0</v>
      </c>
      <c r="AS18" s="116">
        <v>0</v>
      </c>
      <c r="AT18" s="116">
        <f>+SUM(AU18:AW18)</f>
        <v>39692</v>
      </c>
      <c r="AU18" s="116">
        <v>0</v>
      </c>
      <c r="AV18" s="116">
        <v>36395</v>
      </c>
      <c r="AW18" s="116">
        <v>3297</v>
      </c>
      <c r="AX18" s="116">
        <v>4948</v>
      </c>
      <c r="AY18" s="116">
        <f>+SUM(AZ18:BC18)</f>
        <v>274529</v>
      </c>
      <c r="AZ18" s="116">
        <v>47979</v>
      </c>
      <c r="BA18" s="116">
        <v>224845</v>
      </c>
      <c r="BB18" s="116">
        <v>1705</v>
      </c>
      <c r="BC18" s="116">
        <v>0</v>
      </c>
      <c r="BD18" s="116">
        <v>0</v>
      </c>
      <c r="BE18" s="116">
        <v>0</v>
      </c>
      <c r="BF18" s="116">
        <v>608</v>
      </c>
      <c r="BG18" s="116">
        <f>+SUM(BF18,AN18,AF18)</f>
        <v>357433</v>
      </c>
      <c r="BH18" s="116">
        <f>SUM(D18,AF18)</f>
        <v>1751</v>
      </c>
      <c r="BI18" s="116">
        <f>SUM(E18,AG18)</f>
        <v>1751</v>
      </c>
      <c r="BJ18" s="116">
        <f>SUM(F18,AH18)</f>
        <v>0</v>
      </c>
      <c r="BK18" s="116">
        <f>SUM(G18,AI18)</f>
        <v>0</v>
      </c>
      <c r="BL18" s="116">
        <f>SUM(H18,AJ18)</f>
        <v>1751</v>
      </c>
      <c r="BM18" s="116">
        <f>SUM(I18,AK18)</f>
        <v>0</v>
      </c>
      <c r="BN18" s="116">
        <f>SUM(J18,AL18)</f>
        <v>0</v>
      </c>
      <c r="BO18" s="116">
        <f>SUM(K18,AM18)</f>
        <v>436190</v>
      </c>
      <c r="BP18" s="116">
        <f>SUM(L18,AN18)</f>
        <v>1199666</v>
      </c>
      <c r="BQ18" s="116">
        <f>SUM(M18,AO18)</f>
        <v>221555</v>
      </c>
      <c r="BR18" s="116">
        <f>SUM(N18,AP18)</f>
        <v>70946</v>
      </c>
      <c r="BS18" s="116">
        <f>SUM(O18,AQ18)</f>
        <v>117608</v>
      </c>
      <c r="BT18" s="116">
        <f>SUM(P18,AR18)</f>
        <v>0</v>
      </c>
      <c r="BU18" s="116">
        <f>SUM(Q18,AS18)</f>
        <v>33001</v>
      </c>
      <c r="BV18" s="116">
        <f>SUM(R18,AT18)</f>
        <v>99123</v>
      </c>
      <c r="BW18" s="116">
        <f>SUM(S18,AU18)</f>
        <v>12794</v>
      </c>
      <c r="BX18" s="116">
        <f>SUM(T18,AV18)</f>
        <v>36472</v>
      </c>
      <c r="BY18" s="116">
        <f>SUM(U18,AW18)</f>
        <v>49857</v>
      </c>
      <c r="BZ18" s="116">
        <f>SUM(V18,AX18)</f>
        <v>14417</v>
      </c>
      <c r="CA18" s="116">
        <f>SUM(W18,AY18)</f>
        <v>864571</v>
      </c>
      <c r="CB18" s="116">
        <f>SUM(X18,AZ18)</f>
        <v>505395</v>
      </c>
      <c r="CC18" s="116">
        <f>SUM(Y18,BA18)</f>
        <v>325098</v>
      </c>
      <c r="CD18" s="116">
        <f>SUM(Z18,BB18)</f>
        <v>19066</v>
      </c>
      <c r="CE18" s="116">
        <f>SUM(AA18,BC18)</f>
        <v>15012</v>
      </c>
      <c r="CF18" s="116">
        <f>SUM(AB18,BD18)</f>
        <v>278748</v>
      </c>
      <c r="CG18" s="116">
        <f>SUM(AC18,BE18)</f>
        <v>0</v>
      </c>
      <c r="CH18" s="116">
        <f>SUM(AD18,BF18)</f>
        <v>98326</v>
      </c>
      <c r="CI18" s="116">
        <f>SUM(AE18,BG18)</f>
        <v>1299743</v>
      </c>
    </row>
    <row r="19" spans="1:87" ht="13.5" customHeight="1" x14ac:dyDescent="0.2">
      <c r="A19" s="114" t="s">
        <v>25</v>
      </c>
      <c r="B19" s="115" t="s">
        <v>358</v>
      </c>
      <c r="C19" s="114" t="s">
        <v>359</v>
      </c>
      <c r="D19" s="116">
        <f>+SUM(E19,J19)</f>
        <v>536820</v>
      </c>
      <c r="E19" s="116">
        <f>+SUM(F19:I19)</f>
        <v>536820</v>
      </c>
      <c r="F19" s="116">
        <v>0</v>
      </c>
      <c r="G19" s="116">
        <v>536820</v>
      </c>
      <c r="H19" s="116">
        <v>0</v>
      </c>
      <c r="I19" s="116">
        <v>0</v>
      </c>
      <c r="J19" s="116">
        <v>0</v>
      </c>
      <c r="K19" s="116">
        <v>0</v>
      </c>
      <c r="L19" s="116">
        <f>+SUM(M19,R19,V19,W19,AC19)</f>
        <v>5922078</v>
      </c>
      <c r="M19" s="116">
        <f>+SUM(N19:Q19)</f>
        <v>1471903</v>
      </c>
      <c r="N19" s="116">
        <v>195473</v>
      </c>
      <c r="O19" s="116">
        <v>1155220</v>
      </c>
      <c r="P19" s="116">
        <v>85043</v>
      </c>
      <c r="Q19" s="116">
        <v>36167</v>
      </c>
      <c r="R19" s="116">
        <f>+SUM(S19:U19)</f>
        <v>747491</v>
      </c>
      <c r="S19" s="116">
        <v>170584</v>
      </c>
      <c r="T19" s="116">
        <v>514854</v>
      </c>
      <c r="U19" s="116">
        <v>62053</v>
      </c>
      <c r="V19" s="116">
        <v>46086</v>
      </c>
      <c r="W19" s="116">
        <f>+SUM(X19:AA19)</f>
        <v>3656598</v>
      </c>
      <c r="X19" s="116">
        <v>660108</v>
      </c>
      <c r="Y19" s="116">
        <v>2547922</v>
      </c>
      <c r="Z19" s="116">
        <v>290687</v>
      </c>
      <c r="AA19" s="116">
        <v>157881</v>
      </c>
      <c r="AB19" s="116">
        <v>0</v>
      </c>
      <c r="AC19" s="116">
        <v>0</v>
      </c>
      <c r="AD19" s="116">
        <v>68343</v>
      </c>
      <c r="AE19" s="116">
        <f>+SUM(D19,L19,AD19)</f>
        <v>6527241</v>
      </c>
      <c r="AF19" s="116">
        <f>+SUM(AG19,AL19)</f>
        <v>0</v>
      </c>
      <c r="AG19" s="116">
        <f>+SUM(AH19:AK19)</f>
        <v>0</v>
      </c>
      <c r="AH19" s="116">
        <v>0</v>
      </c>
      <c r="AI19" s="116">
        <v>0</v>
      </c>
      <c r="AJ19" s="116">
        <v>0</v>
      </c>
      <c r="AK19" s="116">
        <v>0</v>
      </c>
      <c r="AL19" s="116">
        <v>0</v>
      </c>
      <c r="AM19" s="116">
        <v>0</v>
      </c>
      <c r="AN19" s="116">
        <f>+SUM(AO19,AT19,AX19,AY19,BE19)</f>
        <v>920445</v>
      </c>
      <c r="AO19" s="116">
        <f>+SUM(AP19:AS19)</f>
        <v>79467</v>
      </c>
      <c r="AP19" s="116">
        <v>63103</v>
      </c>
      <c r="AQ19" s="116">
        <v>16364</v>
      </c>
      <c r="AR19" s="116">
        <v>0</v>
      </c>
      <c r="AS19" s="116">
        <v>0</v>
      </c>
      <c r="AT19" s="116">
        <f>+SUM(AU19:AW19)</f>
        <v>374230</v>
      </c>
      <c r="AU19" s="116">
        <v>1892</v>
      </c>
      <c r="AV19" s="116">
        <v>167182</v>
      </c>
      <c r="AW19" s="116">
        <v>205156</v>
      </c>
      <c r="AX19" s="116">
        <v>0</v>
      </c>
      <c r="AY19" s="116">
        <f>+SUM(AZ19:BC19)</f>
        <v>466748</v>
      </c>
      <c r="AZ19" s="116">
        <v>463103</v>
      </c>
      <c r="BA19" s="116">
        <v>0</v>
      </c>
      <c r="BB19" s="116">
        <v>0</v>
      </c>
      <c r="BC19" s="116">
        <v>3645</v>
      </c>
      <c r="BD19" s="116">
        <v>0</v>
      </c>
      <c r="BE19" s="116">
        <v>0</v>
      </c>
      <c r="BF19" s="116">
        <v>25505</v>
      </c>
      <c r="BG19" s="116">
        <f>+SUM(BF19,AN19,AF19)</f>
        <v>945950</v>
      </c>
      <c r="BH19" s="116">
        <f>SUM(D19,AF19)</f>
        <v>536820</v>
      </c>
      <c r="BI19" s="116">
        <f>SUM(E19,AG19)</f>
        <v>536820</v>
      </c>
      <c r="BJ19" s="116">
        <f>SUM(F19,AH19)</f>
        <v>0</v>
      </c>
      <c r="BK19" s="116">
        <f>SUM(G19,AI19)</f>
        <v>536820</v>
      </c>
      <c r="BL19" s="116">
        <f>SUM(H19,AJ19)</f>
        <v>0</v>
      </c>
      <c r="BM19" s="116">
        <f>SUM(I19,AK19)</f>
        <v>0</v>
      </c>
      <c r="BN19" s="116">
        <f>SUM(J19,AL19)</f>
        <v>0</v>
      </c>
      <c r="BO19" s="116">
        <f>SUM(K19,AM19)</f>
        <v>0</v>
      </c>
      <c r="BP19" s="116">
        <f>SUM(L19,AN19)</f>
        <v>6842523</v>
      </c>
      <c r="BQ19" s="116">
        <f>SUM(M19,AO19)</f>
        <v>1551370</v>
      </c>
      <c r="BR19" s="116">
        <f>SUM(N19,AP19)</f>
        <v>258576</v>
      </c>
      <c r="BS19" s="116">
        <f>SUM(O19,AQ19)</f>
        <v>1171584</v>
      </c>
      <c r="BT19" s="116">
        <f>SUM(P19,AR19)</f>
        <v>85043</v>
      </c>
      <c r="BU19" s="116">
        <f>SUM(Q19,AS19)</f>
        <v>36167</v>
      </c>
      <c r="BV19" s="116">
        <f>SUM(R19,AT19)</f>
        <v>1121721</v>
      </c>
      <c r="BW19" s="116">
        <f>SUM(S19,AU19)</f>
        <v>172476</v>
      </c>
      <c r="BX19" s="116">
        <f>SUM(T19,AV19)</f>
        <v>682036</v>
      </c>
      <c r="BY19" s="116">
        <f>SUM(U19,AW19)</f>
        <v>267209</v>
      </c>
      <c r="BZ19" s="116">
        <f>SUM(V19,AX19)</f>
        <v>46086</v>
      </c>
      <c r="CA19" s="116">
        <f>SUM(W19,AY19)</f>
        <v>4123346</v>
      </c>
      <c r="CB19" s="116">
        <f>SUM(X19,AZ19)</f>
        <v>1123211</v>
      </c>
      <c r="CC19" s="116">
        <f>SUM(Y19,BA19)</f>
        <v>2547922</v>
      </c>
      <c r="CD19" s="116">
        <f>SUM(Z19,BB19)</f>
        <v>290687</v>
      </c>
      <c r="CE19" s="116">
        <f>SUM(AA19,BC19)</f>
        <v>161526</v>
      </c>
      <c r="CF19" s="116">
        <f>SUM(AB19,BD19)</f>
        <v>0</v>
      </c>
      <c r="CG19" s="116">
        <f>SUM(AC19,BE19)</f>
        <v>0</v>
      </c>
      <c r="CH19" s="116">
        <f>SUM(AD19,BF19)</f>
        <v>93848</v>
      </c>
      <c r="CI19" s="116">
        <f>SUM(AE19,BG19)</f>
        <v>7473191</v>
      </c>
    </row>
    <row r="20" spans="1:87" ht="13.5" customHeight="1" x14ac:dyDescent="0.2">
      <c r="A20" s="114" t="s">
        <v>25</v>
      </c>
      <c r="B20" s="115" t="s">
        <v>360</v>
      </c>
      <c r="C20" s="114" t="s">
        <v>361</v>
      </c>
      <c r="D20" s="116">
        <f>+SUM(E20,J20)</f>
        <v>590152</v>
      </c>
      <c r="E20" s="116">
        <f>+SUM(F20:I20)</f>
        <v>590152</v>
      </c>
      <c r="F20" s="116">
        <v>0</v>
      </c>
      <c r="G20" s="116">
        <v>590152</v>
      </c>
      <c r="H20" s="116">
        <v>0</v>
      </c>
      <c r="I20" s="116">
        <v>0</v>
      </c>
      <c r="J20" s="116">
        <v>0</v>
      </c>
      <c r="K20" s="116">
        <v>0</v>
      </c>
      <c r="L20" s="116">
        <f>+SUM(M20,R20,V20,W20,AC20)</f>
        <v>2780626</v>
      </c>
      <c r="M20" s="116">
        <f>+SUM(N20:Q20)</f>
        <v>353832</v>
      </c>
      <c r="N20" s="116">
        <v>103606</v>
      </c>
      <c r="O20" s="116">
        <v>192159</v>
      </c>
      <c r="P20" s="116">
        <v>56568</v>
      </c>
      <c r="Q20" s="116">
        <v>1499</v>
      </c>
      <c r="R20" s="116">
        <f>+SUM(S20:U20)</f>
        <v>608448</v>
      </c>
      <c r="S20" s="116">
        <v>219936</v>
      </c>
      <c r="T20" s="116">
        <v>373934</v>
      </c>
      <c r="U20" s="116">
        <v>14578</v>
      </c>
      <c r="V20" s="116">
        <v>21336</v>
      </c>
      <c r="W20" s="116">
        <f>+SUM(X20:AA20)</f>
        <v>1797010</v>
      </c>
      <c r="X20" s="116">
        <v>449889</v>
      </c>
      <c r="Y20" s="116">
        <v>1327619</v>
      </c>
      <c r="Z20" s="116">
        <v>19502</v>
      </c>
      <c r="AA20" s="116">
        <v>0</v>
      </c>
      <c r="AB20" s="116">
        <v>0</v>
      </c>
      <c r="AC20" s="116">
        <v>0</v>
      </c>
      <c r="AD20" s="116">
        <v>0</v>
      </c>
      <c r="AE20" s="116">
        <f>+SUM(D20,L20,AD20)</f>
        <v>3370778</v>
      </c>
      <c r="AF20" s="116">
        <f>+SUM(AG20,AL20)</f>
        <v>0</v>
      </c>
      <c r="AG20" s="116">
        <f>+SUM(AH20:AK20)</f>
        <v>0</v>
      </c>
      <c r="AH20" s="116">
        <v>0</v>
      </c>
      <c r="AI20" s="116">
        <v>0</v>
      </c>
      <c r="AJ20" s="116">
        <v>0</v>
      </c>
      <c r="AK20" s="116">
        <v>0</v>
      </c>
      <c r="AL20" s="116">
        <v>0</v>
      </c>
      <c r="AM20" s="116">
        <v>0</v>
      </c>
      <c r="AN20" s="116">
        <f>+SUM(AO20,AT20,AX20,AY20,BE20)</f>
        <v>147630</v>
      </c>
      <c r="AO20" s="116">
        <f>+SUM(AP20:AS20)</f>
        <v>9844</v>
      </c>
      <c r="AP20" s="116">
        <v>9844</v>
      </c>
      <c r="AQ20" s="116">
        <v>0</v>
      </c>
      <c r="AR20" s="116">
        <v>0</v>
      </c>
      <c r="AS20" s="116">
        <v>0</v>
      </c>
      <c r="AT20" s="116">
        <f>+SUM(AU20:AW20)</f>
        <v>20664</v>
      </c>
      <c r="AU20" s="116">
        <v>0</v>
      </c>
      <c r="AV20" s="116">
        <v>20664</v>
      </c>
      <c r="AW20" s="116">
        <v>0</v>
      </c>
      <c r="AX20" s="116">
        <v>0</v>
      </c>
      <c r="AY20" s="116">
        <f>+SUM(AZ20:BC20)</f>
        <v>117122</v>
      </c>
      <c r="AZ20" s="116">
        <v>0</v>
      </c>
      <c r="BA20" s="116">
        <v>117122</v>
      </c>
      <c r="BB20" s="116">
        <v>0</v>
      </c>
      <c r="BC20" s="116">
        <v>0</v>
      </c>
      <c r="BD20" s="116">
        <v>0</v>
      </c>
      <c r="BE20" s="116">
        <v>0</v>
      </c>
      <c r="BF20" s="116">
        <v>0</v>
      </c>
      <c r="BG20" s="116">
        <f>+SUM(BF20,AN20,AF20)</f>
        <v>147630</v>
      </c>
      <c r="BH20" s="116">
        <f>SUM(D20,AF20)</f>
        <v>590152</v>
      </c>
      <c r="BI20" s="116">
        <f>SUM(E20,AG20)</f>
        <v>590152</v>
      </c>
      <c r="BJ20" s="116">
        <f>SUM(F20,AH20)</f>
        <v>0</v>
      </c>
      <c r="BK20" s="116">
        <f>SUM(G20,AI20)</f>
        <v>590152</v>
      </c>
      <c r="BL20" s="116">
        <f>SUM(H20,AJ20)</f>
        <v>0</v>
      </c>
      <c r="BM20" s="116">
        <f>SUM(I20,AK20)</f>
        <v>0</v>
      </c>
      <c r="BN20" s="116">
        <f>SUM(J20,AL20)</f>
        <v>0</v>
      </c>
      <c r="BO20" s="116">
        <f>SUM(K20,AM20)</f>
        <v>0</v>
      </c>
      <c r="BP20" s="116">
        <f>SUM(L20,AN20)</f>
        <v>2928256</v>
      </c>
      <c r="BQ20" s="116">
        <f>SUM(M20,AO20)</f>
        <v>363676</v>
      </c>
      <c r="BR20" s="116">
        <f>SUM(N20,AP20)</f>
        <v>113450</v>
      </c>
      <c r="BS20" s="116">
        <f>SUM(O20,AQ20)</f>
        <v>192159</v>
      </c>
      <c r="BT20" s="116">
        <f>SUM(P20,AR20)</f>
        <v>56568</v>
      </c>
      <c r="BU20" s="116">
        <f>SUM(Q20,AS20)</f>
        <v>1499</v>
      </c>
      <c r="BV20" s="116">
        <f>SUM(R20,AT20)</f>
        <v>629112</v>
      </c>
      <c r="BW20" s="116">
        <f>SUM(S20,AU20)</f>
        <v>219936</v>
      </c>
      <c r="BX20" s="116">
        <f>SUM(T20,AV20)</f>
        <v>394598</v>
      </c>
      <c r="BY20" s="116">
        <f>SUM(U20,AW20)</f>
        <v>14578</v>
      </c>
      <c r="BZ20" s="116">
        <f>SUM(V20,AX20)</f>
        <v>21336</v>
      </c>
      <c r="CA20" s="116">
        <f>SUM(W20,AY20)</f>
        <v>1914132</v>
      </c>
      <c r="CB20" s="116">
        <f>SUM(X20,AZ20)</f>
        <v>449889</v>
      </c>
      <c r="CC20" s="116">
        <f>SUM(Y20,BA20)</f>
        <v>1444741</v>
      </c>
      <c r="CD20" s="116">
        <f>SUM(Z20,BB20)</f>
        <v>19502</v>
      </c>
      <c r="CE20" s="116">
        <f>SUM(AA20,BC20)</f>
        <v>0</v>
      </c>
      <c r="CF20" s="116">
        <f>SUM(AB20,BD20)</f>
        <v>0</v>
      </c>
      <c r="CG20" s="116">
        <f>SUM(AC20,BE20)</f>
        <v>0</v>
      </c>
      <c r="CH20" s="116">
        <f>SUM(AD20,BF20)</f>
        <v>0</v>
      </c>
      <c r="CI20" s="116">
        <f>SUM(AE20,BG20)</f>
        <v>3518408</v>
      </c>
    </row>
    <row r="21" spans="1:87" ht="13.5" customHeight="1" x14ac:dyDescent="0.2">
      <c r="A21" s="114" t="s">
        <v>25</v>
      </c>
      <c r="B21" s="115" t="s">
        <v>362</v>
      </c>
      <c r="C21" s="114" t="s">
        <v>363</v>
      </c>
      <c r="D21" s="116">
        <f>+SUM(E21,J21)</f>
        <v>502323</v>
      </c>
      <c r="E21" s="116">
        <f>+SUM(F21:I21)</f>
        <v>502323</v>
      </c>
      <c r="F21" s="116">
        <v>0</v>
      </c>
      <c r="G21" s="116">
        <v>450285</v>
      </c>
      <c r="H21" s="116">
        <v>51107</v>
      </c>
      <c r="I21" s="116">
        <v>931</v>
      </c>
      <c r="J21" s="116">
        <v>0</v>
      </c>
      <c r="K21" s="116">
        <v>0</v>
      </c>
      <c r="L21" s="116">
        <f>+SUM(M21,R21,V21,W21,AC21)</f>
        <v>2066266</v>
      </c>
      <c r="M21" s="116">
        <f>+SUM(N21:Q21)</f>
        <v>515017</v>
      </c>
      <c r="N21" s="116">
        <v>336987</v>
      </c>
      <c r="O21" s="116">
        <v>140869</v>
      </c>
      <c r="P21" s="116">
        <v>0</v>
      </c>
      <c r="Q21" s="116">
        <v>37161</v>
      </c>
      <c r="R21" s="116">
        <f>+SUM(S21:U21)</f>
        <v>258889</v>
      </c>
      <c r="S21" s="116">
        <v>21936</v>
      </c>
      <c r="T21" s="116">
        <v>217391</v>
      </c>
      <c r="U21" s="116">
        <v>19562</v>
      </c>
      <c r="V21" s="116">
        <v>7602</v>
      </c>
      <c r="W21" s="116">
        <f>+SUM(X21:AA21)</f>
        <v>1284758</v>
      </c>
      <c r="X21" s="116">
        <v>564732</v>
      </c>
      <c r="Y21" s="116">
        <v>636946</v>
      </c>
      <c r="Z21" s="116">
        <v>66632</v>
      </c>
      <c r="AA21" s="116">
        <v>16448</v>
      </c>
      <c r="AB21" s="116">
        <v>0</v>
      </c>
      <c r="AC21" s="116">
        <v>0</v>
      </c>
      <c r="AD21" s="116">
        <v>106788</v>
      </c>
      <c r="AE21" s="116">
        <f>+SUM(D21,L21,AD21)</f>
        <v>2675377</v>
      </c>
      <c r="AF21" s="116">
        <f>+SUM(AG21,AL21)</f>
        <v>0</v>
      </c>
      <c r="AG21" s="116">
        <f>+SUM(AH21:AK21)</f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0</v>
      </c>
      <c r="AM21" s="116">
        <v>0</v>
      </c>
      <c r="AN21" s="116">
        <f>+SUM(AO21,AT21,AX21,AY21,BE21)</f>
        <v>212742</v>
      </c>
      <c r="AO21" s="116">
        <f>+SUM(AP21:AS21)</f>
        <v>26897</v>
      </c>
      <c r="AP21" s="116">
        <v>26897</v>
      </c>
      <c r="AQ21" s="116">
        <v>0</v>
      </c>
      <c r="AR21" s="116">
        <v>0</v>
      </c>
      <c r="AS21" s="116">
        <v>0</v>
      </c>
      <c r="AT21" s="116">
        <f>+SUM(AU21:AW21)</f>
        <v>81194</v>
      </c>
      <c r="AU21" s="116">
        <v>0</v>
      </c>
      <c r="AV21" s="116">
        <v>81194</v>
      </c>
      <c r="AW21" s="116">
        <v>0</v>
      </c>
      <c r="AX21" s="116">
        <v>0</v>
      </c>
      <c r="AY21" s="116">
        <f>+SUM(AZ21:BC21)</f>
        <v>104651</v>
      </c>
      <c r="AZ21" s="116">
        <v>47558</v>
      </c>
      <c r="BA21" s="116">
        <v>56702</v>
      </c>
      <c r="BB21" s="116">
        <v>0</v>
      </c>
      <c r="BC21" s="116">
        <v>391</v>
      </c>
      <c r="BD21" s="116">
        <v>0</v>
      </c>
      <c r="BE21" s="116">
        <v>0</v>
      </c>
      <c r="BF21" s="116">
        <v>7629</v>
      </c>
      <c r="BG21" s="116">
        <f>+SUM(BF21,AN21,AF21)</f>
        <v>220371</v>
      </c>
      <c r="BH21" s="116">
        <f>SUM(D21,AF21)</f>
        <v>502323</v>
      </c>
      <c r="BI21" s="116">
        <f>SUM(E21,AG21)</f>
        <v>502323</v>
      </c>
      <c r="BJ21" s="116">
        <f>SUM(F21,AH21)</f>
        <v>0</v>
      </c>
      <c r="BK21" s="116">
        <f>SUM(G21,AI21)</f>
        <v>450285</v>
      </c>
      <c r="BL21" s="116">
        <f>SUM(H21,AJ21)</f>
        <v>51107</v>
      </c>
      <c r="BM21" s="116">
        <f>SUM(I21,AK21)</f>
        <v>931</v>
      </c>
      <c r="BN21" s="116">
        <f>SUM(J21,AL21)</f>
        <v>0</v>
      </c>
      <c r="BO21" s="116">
        <f>SUM(K21,AM21)</f>
        <v>0</v>
      </c>
      <c r="BP21" s="116">
        <f>SUM(L21,AN21)</f>
        <v>2279008</v>
      </c>
      <c r="BQ21" s="116">
        <f>SUM(M21,AO21)</f>
        <v>541914</v>
      </c>
      <c r="BR21" s="116">
        <f>SUM(N21,AP21)</f>
        <v>363884</v>
      </c>
      <c r="BS21" s="116">
        <f>SUM(O21,AQ21)</f>
        <v>140869</v>
      </c>
      <c r="BT21" s="116">
        <f>SUM(P21,AR21)</f>
        <v>0</v>
      </c>
      <c r="BU21" s="116">
        <f>SUM(Q21,AS21)</f>
        <v>37161</v>
      </c>
      <c r="BV21" s="116">
        <f>SUM(R21,AT21)</f>
        <v>340083</v>
      </c>
      <c r="BW21" s="116">
        <f>SUM(S21,AU21)</f>
        <v>21936</v>
      </c>
      <c r="BX21" s="116">
        <f>SUM(T21,AV21)</f>
        <v>298585</v>
      </c>
      <c r="BY21" s="116">
        <f>SUM(U21,AW21)</f>
        <v>19562</v>
      </c>
      <c r="BZ21" s="116">
        <f>SUM(V21,AX21)</f>
        <v>7602</v>
      </c>
      <c r="CA21" s="116">
        <f>SUM(W21,AY21)</f>
        <v>1389409</v>
      </c>
      <c r="CB21" s="116">
        <f>SUM(X21,AZ21)</f>
        <v>612290</v>
      </c>
      <c r="CC21" s="116">
        <f>SUM(Y21,BA21)</f>
        <v>693648</v>
      </c>
      <c r="CD21" s="116">
        <f>SUM(Z21,BB21)</f>
        <v>66632</v>
      </c>
      <c r="CE21" s="116">
        <f>SUM(AA21,BC21)</f>
        <v>16839</v>
      </c>
      <c r="CF21" s="116">
        <f>SUM(AB21,BD21)</f>
        <v>0</v>
      </c>
      <c r="CG21" s="116">
        <f>SUM(AC21,BE21)</f>
        <v>0</v>
      </c>
      <c r="CH21" s="116">
        <f>SUM(AD21,BF21)</f>
        <v>114417</v>
      </c>
      <c r="CI21" s="116">
        <f>SUM(AE21,BG21)</f>
        <v>2895748</v>
      </c>
    </row>
    <row r="22" spans="1:87" ht="13.5" customHeight="1" x14ac:dyDescent="0.2">
      <c r="A22" s="114" t="s">
        <v>25</v>
      </c>
      <c r="B22" s="115" t="s">
        <v>364</v>
      </c>
      <c r="C22" s="114" t="s">
        <v>365</v>
      </c>
      <c r="D22" s="116">
        <f>+SUM(E22,J22)</f>
        <v>390060</v>
      </c>
      <c r="E22" s="116">
        <f>+SUM(F22:I22)</f>
        <v>390060</v>
      </c>
      <c r="F22" s="116">
        <v>0</v>
      </c>
      <c r="G22" s="116">
        <v>390060</v>
      </c>
      <c r="H22" s="116">
        <v>0</v>
      </c>
      <c r="I22" s="116">
        <v>0</v>
      </c>
      <c r="J22" s="116">
        <v>0</v>
      </c>
      <c r="K22" s="116">
        <v>0</v>
      </c>
      <c r="L22" s="116">
        <f>+SUM(M22,R22,V22,W22,AC22)</f>
        <v>1234971</v>
      </c>
      <c r="M22" s="116">
        <f>+SUM(N22:Q22)</f>
        <v>98842</v>
      </c>
      <c r="N22" s="116">
        <v>25474</v>
      </c>
      <c r="O22" s="116">
        <v>0</v>
      </c>
      <c r="P22" s="116">
        <v>60673</v>
      </c>
      <c r="Q22" s="116">
        <v>12695</v>
      </c>
      <c r="R22" s="116">
        <f>+SUM(S22:U22)</f>
        <v>498501</v>
      </c>
      <c r="S22" s="116">
        <v>5830</v>
      </c>
      <c r="T22" s="116">
        <v>435822</v>
      </c>
      <c r="U22" s="116">
        <v>56849</v>
      </c>
      <c r="V22" s="116">
        <v>222</v>
      </c>
      <c r="W22" s="116">
        <f>+SUM(X22:AA22)</f>
        <v>637406</v>
      </c>
      <c r="X22" s="116">
        <v>254796</v>
      </c>
      <c r="Y22" s="116">
        <v>354045</v>
      </c>
      <c r="Z22" s="116">
        <v>28565</v>
      </c>
      <c r="AA22" s="116">
        <v>0</v>
      </c>
      <c r="AB22" s="116">
        <v>0</v>
      </c>
      <c r="AC22" s="116">
        <v>0</v>
      </c>
      <c r="AD22" s="116">
        <v>0</v>
      </c>
      <c r="AE22" s="116">
        <f>+SUM(D22,L22,AD22)</f>
        <v>1625031</v>
      </c>
      <c r="AF22" s="116">
        <f>+SUM(AG22,AL22)</f>
        <v>0</v>
      </c>
      <c r="AG22" s="116">
        <f>+SUM(AH22:AK22)</f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v>0</v>
      </c>
      <c r="AN22" s="116">
        <f>+SUM(AO22,AT22,AX22,AY22,BE22)</f>
        <v>0</v>
      </c>
      <c r="AO22" s="116">
        <f>+SUM(AP22:AS22)</f>
        <v>0</v>
      </c>
      <c r="AP22" s="116">
        <v>0</v>
      </c>
      <c r="AQ22" s="116">
        <v>0</v>
      </c>
      <c r="AR22" s="116">
        <v>0</v>
      </c>
      <c r="AS22" s="116">
        <v>0</v>
      </c>
      <c r="AT22" s="116">
        <f>+SUM(AU22:AW22)</f>
        <v>0</v>
      </c>
      <c r="AU22" s="116">
        <v>0</v>
      </c>
      <c r="AV22" s="116">
        <v>0</v>
      </c>
      <c r="AW22" s="116">
        <v>0</v>
      </c>
      <c r="AX22" s="116">
        <v>0</v>
      </c>
      <c r="AY22" s="116">
        <f>+SUM(AZ22:BC22)</f>
        <v>0</v>
      </c>
      <c r="AZ22" s="116">
        <v>0</v>
      </c>
      <c r="BA22" s="116">
        <v>0</v>
      </c>
      <c r="BB22" s="116">
        <v>0</v>
      </c>
      <c r="BC22" s="116">
        <v>0</v>
      </c>
      <c r="BD22" s="116">
        <v>82084</v>
      </c>
      <c r="BE22" s="116">
        <v>0</v>
      </c>
      <c r="BF22" s="116">
        <v>0</v>
      </c>
      <c r="BG22" s="116">
        <f>+SUM(BF22,AN22,AF22)</f>
        <v>0</v>
      </c>
      <c r="BH22" s="116">
        <f>SUM(D22,AF22)</f>
        <v>390060</v>
      </c>
      <c r="BI22" s="116">
        <f>SUM(E22,AG22)</f>
        <v>390060</v>
      </c>
      <c r="BJ22" s="116">
        <f>SUM(F22,AH22)</f>
        <v>0</v>
      </c>
      <c r="BK22" s="116">
        <f>SUM(G22,AI22)</f>
        <v>390060</v>
      </c>
      <c r="BL22" s="116">
        <f>SUM(H22,AJ22)</f>
        <v>0</v>
      </c>
      <c r="BM22" s="116">
        <f>SUM(I22,AK22)</f>
        <v>0</v>
      </c>
      <c r="BN22" s="116">
        <f>SUM(J22,AL22)</f>
        <v>0</v>
      </c>
      <c r="BO22" s="116">
        <f>SUM(K22,AM22)</f>
        <v>0</v>
      </c>
      <c r="BP22" s="116">
        <f>SUM(L22,AN22)</f>
        <v>1234971</v>
      </c>
      <c r="BQ22" s="116">
        <f>SUM(M22,AO22)</f>
        <v>98842</v>
      </c>
      <c r="BR22" s="116">
        <f>SUM(N22,AP22)</f>
        <v>25474</v>
      </c>
      <c r="BS22" s="116">
        <f>SUM(O22,AQ22)</f>
        <v>0</v>
      </c>
      <c r="BT22" s="116">
        <f>SUM(P22,AR22)</f>
        <v>60673</v>
      </c>
      <c r="BU22" s="116">
        <f>SUM(Q22,AS22)</f>
        <v>12695</v>
      </c>
      <c r="BV22" s="116">
        <f>SUM(R22,AT22)</f>
        <v>498501</v>
      </c>
      <c r="BW22" s="116">
        <f>SUM(S22,AU22)</f>
        <v>5830</v>
      </c>
      <c r="BX22" s="116">
        <f>SUM(T22,AV22)</f>
        <v>435822</v>
      </c>
      <c r="BY22" s="116">
        <f>SUM(U22,AW22)</f>
        <v>56849</v>
      </c>
      <c r="BZ22" s="116">
        <f>SUM(V22,AX22)</f>
        <v>222</v>
      </c>
      <c r="CA22" s="116">
        <f>SUM(W22,AY22)</f>
        <v>637406</v>
      </c>
      <c r="CB22" s="116">
        <f>SUM(X22,AZ22)</f>
        <v>254796</v>
      </c>
      <c r="CC22" s="116">
        <f>SUM(Y22,BA22)</f>
        <v>354045</v>
      </c>
      <c r="CD22" s="116">
        <f>SUM(Z22,BB22)</f>
        <v>28565</v>
      </c>
      <c r="CE22" s="116">
        <f>SUM(AA22,BC22)</f>
        <v>0</v>
      </c>
      <c r="CF22" s="116">
        <f>SUM(AB22,BD22)</f>
        <v>82084</v>
      </c>
      <c r="CG22" s="116">
        <f>SUM(AC22,BE22)</f>
        <v>0</v>
      </c>
      <c r="CH22" s="116">
        <f>SUM(AD22,BF22)</f>
        <v>0</v>
      </c>
      <c r="CI22" s="116">
        <f>SUM(AE22,BG22)</f>
        <v>1625031</v>
      </c>
    </row>
    <row r="23" spans="1:87" ht="13.5" customHeight="1" x14ac:dyDescent="0.2">
      <c r="A23" s="114" t="s">
        <v>25</v>
      </c>
      <c r="B23" s="115" t="s">
        <v>368</v>
      </c>
      <c r="C23" s="114" t="s">
        <v>369</v>
      </c>
      <c r="D23" s="116">
        <f>+SUM(E23,J23)</f>
        <v>102363</v>
      </c>
      <c r="E23" s="116">
        <f>+SUM(F23:I23)</f>
        <v>102363</v>
      </c>
      <c r="F23" s="116">
        <v>0</v>
      </c>
      <c r="G23" s="116">
        <v>96791</v>
      </c>
      <c r="H23" s="116">
        <v>4626</v>
      </c>
      <c r="I23" s="116">
        <v>946</v>
      </c>
      <c r="J23" s="116">
        <v>0</v>
      </c>
      <c r="K23" s="116">
        <v>0</v>
      </c>
      <c r="L23" s="116">
        <f>+SUM(M23,R23,V23,W23,AC23)</f>
        <v>902307</v>
      </c>
      <c r="M23" s="116">
        <f>+SUM(N23:Q23)</f>
        <v>144691</v>
      </c>
      <c r="N23" s="116">
        <v>126443</v>
      </c>
      <c r="O23" s="116">
        <v>0</v>
      </c>
      <c r="P23" s="116">
        <v>18248</v>
      </c>
      <c r="Q23" s="116">
        <v>0</v>
      </c>
      <c r="R23" s="116">
        <f>+SUM(S23:U23)</f>
        <v>12420</v>
      </c>
      <c r="S23" s="116">
        <v>0</v>
      </c>
      <c r="T23" s="116">
        <v>12420</v>
      </c>
      <c r="U23" s="116">
        <v>0</v>
      </c>
      <c r="V23" s="116">
        <v>0</v>
      </c>
      <c r="W23" s="116">
        <f>+SUM(X23:AA23)</f>
        <v>745196</v>
      </c>
      <c r="X23" s="116">
        <v>325454</v>
      </c>
      <c r="Y23" s="116">
        <v>358564</v>
      </c>
      <c r="Z23" s="116">
        <v>61178</v>
      </c>
      <c r="AA23" s="116">
        <v>0</v>
      </c>
      <c r="AB23" s="116">
        <v>24198</v>
      </c>
      <c r="AC23" s="116">
        <v>0</v>
      </c>
      <c r="AD23" s="116">
        <v>161136</v>
      </c>
      <c r="AE23" s="116">
        <f>+SUM(D23,L23,AD23)</f>
        <v>1165806</v>
      </c>
      <c r="AF23" s="116">
        <f>+SUM(AG23,AL23)</f>
        <v>0</v>
      </c>
      <c r="AG23" s="116">
        <f>+SUM(AH23:AK23)</f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v>0</v>
      </c>
      <c r="AN23" s="116">
        <f>+SUM(AO23,AT23,AX23,AY23,BE23)</f>
        <v>28404</v>
      </c>
      <c r="AO23" s="116">
        <f>+SUM(AP23:AS23)</f>
        <v>0</v>
      </c>
      <c r="AP23" s="116">
        <v>0</v>
      </c>
      <c r="AQ23" s="116">
        <v>0</v>
      </c>
      <c r="AR23" s="116">
        <v>0</v>
      </c>
      <c r="AS23" s="116">
        <v>0</v>
      </c>
      <c r="AT23" s="116">
        <f>+SUM(AU23:AW23)</f>
        <v>0</v>
      </c>
      <c r="AU23" s="116">
        <v>0</v>
      </c>
      <c r="AV23" s="116">
        <v>0</v>
      </c>
      <c r="AW23" s="116">
        <v>0</v>
      </c>
      <c r="AX23" s="116">
        <v>0</v>
      </c>
      <c r="AY23" s="116">
        <f>+SUM(AZ23:BC23)</f>
        <v>28404</v>
      </c>
      <c r="AZ23" s="116">
        <v>28404</v>
      </c>
      <c r="BA23" s="116">
        <v>0</v>
      </c>
      <c r="BB23" s="116">
        <v>0</v>
      </c>
      <c r="BC23" s="116">
        <v>0</v>
      </c>
      <c r="BD23" s="116">
        <v>65442</v>
      </c>
      <c r="BE23" s="116">
        <v>0</v>
      </c>
      <c r="BF23" s="116">
        <v>6071</v>
      </c>
      <c r="BG23" s="116">
        <f>+SUM(BF23,AN23,AF23)</f>
        <v>34475</v>
      </c>
      <c r="BH23" s="116">
        <f>SUM(D23,AF23)</f>
        <v>102363</v>
      </c>
      <c r="BI23" s="116">
        <f>SUM(E23,AG23)</f>
        <v>102363</v>
      </c>
      <c r="BJ23" s="116">
        <f>SUM(F23,AH23)</f>
        <v>0</v>
      </c>
      <c r="BK23" s="116">
        <f>SUM(G23,AI23)</f>
        <v>96791</v>
      </c>
      <c r="BL23" s="116">
        <f>SUM(H23,AJ23)</f>
        <v>4626</v>
      </c>
      <c r="BM23" s="116">
        <f>SUM(I23,AK23)</f>
        <v>946</v>
      </c>
      <c r="BN23" s="116">
        <f>SUM(J23,AL23)</f>
        <v>0</v>
      </c>
      <c r="BO23" s="116">
        <f>SUM(K23,AM23)</f>
        <v>0</v>
      </c>
      <c r="BP23" s="116">
        <f>SUM(L23,AN23)</f>
        <v>930711</v>
      </c>
      <c r="BQ23" s="116">
        <f>SUM(M23,AO23)</f>
        <v>144691</v>
      </c>
      <c r="BR23" s="116">
        <f>SUM(N23,AP23)</f>
        <v>126443</v>
      </c>
      <c r="BS23" s="116">
        <f>SUM(O23,AQ23)</f>
        <v>0</v>
      </c>
      <c r="BT23" s="116">
        <f>SUM(P23,AR23)</f>
        <v>18248</v>
      </c>
      <c r="BU23" s="116">
        <f>SUM(Q23,AS23)</f>
        <v>0</v>
      </c>
      <c r="BV23" s="116">
        <f>SUM(R23,AT23)</f>
        <v>12420</v>
      </c>
      <c r="BW23" s="116">
        <f>SUM(S23,AU23)</f>
        <v>0</v>
      </c>
      <c r="BX23" s="116">
        <f>SUM(T23,AV23)</f>
        <v>12420</v>
      </c>
      <c r="BY23" s="116">
        <f>SUM(U23,AW23)</f>
        <v>0</v>
      </c>
      <c r="BZ23" s="116">
        <f>SUM(V23,AX23)</f>
        <v>0</v>
      </c>
      <c r="CA23" s="116">
        <f>SUM(W23,AY23)</f>
        <v>773600</v>
      </c>
      <c r="CB23" s="116">
        <f>SUM(X23,AZ23)</f>
        <v>353858</v>
      </c>
      <c r="CC23" s="116">
        <f>SUM(Y23,BA23)</f>
        <v>358564</v>
      </c>
      <c r="CD23" s="116">
        <f>SUM(Z23,BB23)</f>
        <v>61178</v>
      </c>
      <c r="CE23" s="116">
        <f>SUM(AA23,BC23)</f>
        <v>0</v>
      </c>
      <c r="CF23" s="116">
        <f>SUM(AB23,BD23)</f>
        <v>89640</v>
      </c>
      <c r="CG23" s="116">
        <f>SUM(AC23,BE23)</f>
        <v>0</v>
      </c>
      <c r="CH23" s="116">
        <f>SUM(AD23,BF23)</f>
        <v>167207</v>
      </c>
      <c r="CI23" s="116">
        <f>SUM(AE23,BG23)</f>
        <v>1200281</v>
      </c>
    </row>
    <row r="24" spans="1:87" ht="13.5" customHeight="1" x14ac:dyDescent="0.2">
      <c r="A24" s="114" t="s">
        <v>25</v>
      </c>
      <c r="B24" s="115" t="s">
        <v>374</v>
      </c>
      <c r="C24" s="114" t="s">
        <v>375</v>
      </c>
      <c r="D24" s="116">
        <f>+SUM(E24,J24)</f>
        <v>0</v>
      </c>
      <c r="E24" s="116">
        <f>+SUM(F24:I24)</f>
        <v>0</v>
      </c>
      <c r="F24" s="116">
        <v>0</v>
      </c>
      <c r="G24" s="116">
        <v>0</v>
      </c>
      <c r="H24" s="116">
        <v>0</v>
      </c>
      <c r="I24" s="116">
        <v>0</v>
      </c>
      <c r="J24" s="116">
        <v>0</v>
      </c>
      <c r="K24" s="116">
        <v>49865</v>
      </c>
      <c r="L24" s="116">
        <f>+SUM(M24,R24,V24,W24,AC24)</f>
        <v>467383</v>
      </c>
      <c r="M24" s="116">
        <f>+SUM(N24:Q24)</f>
        <v>68002</v>
      </c>
      <c r="N24" s="116">
        <v>68002</v>
      </c>
      <c r="O24" s="116">
        <v>0</v>
      </c>
      <c r="P24" s="116">
        <v>0</v>
      </c>
      <c r="Q24" s="116">
        <v>0</v>
      </c>
      <c r="R24" s="116">
        <f>+SUM(S24:U24)</f>
        <v>4666</v>
      </c>
      <c r="S24" s="116">
        <v>0</v>
      </c>
      <c r="T24" s="116">
        <v>0</v>
      </c>
      <c r="U24" s="116">
        <v>4666</v>
      </c>
      <c r="V24" s="116">
        <v>0</v>
      </c>
      <c r="W24" s="116">
        <f>+SUM(X24:AA24)</f>
        <v>394715</v>
      </c>
      <c r="X24" s="116">
        <v>247764</v>
      </c>
      <c r="Y24" s="116">
        <v>81539</v>
      </c>
      <c r="Z24" s="116">
        <v>13491</v>
      </c>
      <c r="AA24" s="116">
        <v>51921</v>
      </c>
      <c r="AB24" s="116">
        <v>84286</v>
      </c>
      <c r="AC24" s="116">
        <v>0</v>
      </c>
      <c r="AD24" s="116">
        <v>0</v>
      </c>
      <c r="AE24" s="116">
        <f>+SUM(D24,L24,AD24)</f>
        <v>467383</v>
      </c>
      <c r="AF24" s="116">
        <f>+SUM(AG24,AL24)</f>
        <v>0</v>
      </c>
      <c r="AG24" s="116">
        <f>+SUM(AH24:AK24)</f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v>0</v>
      </c>
      <c r="AN24" s="116">
        <f>+SUM(AO24,AT24,AX24,AY24,BE24)</f>
        <v>50170</v>
      </c>
      <c r="AO24" s="116">
        <f>+SUM(AP24:AS24)</f>
        <v>6390</v>
      </c>
      <c r="AP24" s="116">
        <v>6390</v>
      </c>
      <c r="AQ24" s="116">
        <v>0</v>
      </c>
      <c r="AR24" s="116">
        <v>0</v>
      </c>
      <c r="AS24" s="116">
        <v>0</v>
      </c>
      <c r="AT24" s="116">
        <f>+SUM(AU24:AW24)</f>
        <v>0</v>
      </c>
      <c r="AU24" s="116">
        <v>0</v>
      </c>
      <c r="AV24" s="116">
        <v>0</v>
      </c>
      <c r="AW24" s="116">
        <v>0</v>
      </c>
      <c r="AX24" s="116">
        <v>0</v>
      </c>
      <c r="AY24" s="116">
        <f>+SUM(AZ24:BC24)</f>
        <v>43780</v>
      </c>
      <c r="AZ24" s="116">
        <v>43780</v>
      </c>
      <c r="BA24" s="116">
        <v>0</v>
      </c>
      <c r="BB24" s="116">
        <v>0</v>
      </c>
      <c r="BC24" s="116">
        <v>0</v>
      </c>
      <c r="BD24" s="116">
        <v>111095</v>
      </c>
      <c r="BE24" s="116">
        <v>0</v>
      </c>
      <c r="BF24" s="116">
        <v>0</v>
      </c>
      <c r="BG24" s="116">
        <f>+SUM(BF24,AN24,AF24)</f>
        <v>50170</v>
      </c>
      <c r="BH24" s="116">
        <f>SUM(D24,AF24)</f>
        <v>0</v>
      </c>
      <c r="BI24" s="116">
        <f>SUM(E24,AG24)</f>
        <v>0</v>
      </c>
      <c r="BJ24" s="116">
        <f>SUM(F24,AH24)</f>
        <v>0</v>
      </c>
      <c r="BK24" s="116">
        <f>SUM(G24,AI24)</f>
        <v>0</v>
      </c>
      <c r="BL24" s="116">
        <f>SUM(H24,AJ24)</f>
        <v>0</v>
      </c>
      <c r="BM24" s="116">
        <f>SUM(I24,AK24)</f>
        <v>0</v>
      </c>
      <c r="BN24" s="116">
        <f>SUM(J24,AL24)</f>
        <v>0</v>
      </c>
      <c r="BO24" s="116">
        <f>SUM(K24,AM24)</f>
        <v>49865</v>
      </c>
      <c r="BP24" s="116">
        <f>SUM(L24,AN24)</f>
        <v>517553</v>
      </c>
      <c r="BQ24" s="116">
        <f>SUM(M24,AO24)</f>
        <v>74392</v>
      </c>
      <c r="BR24" s="116">
        <f>SUM(N24,AP24)</f>
        <v>74392</v>
      </c>
      <c r="BS24" s="116">
        <f>SUM(O24,AQ24)</f>
        <v>0</v>
      </c>
      <c r="BT24" s="116">
        <f>SUM(P24,AR24)</f>
        <v>0</v>
      </c>
      <c r="BU24" s="116">
        <f>SUM(Q24,AS24)</f>
        <v>0</v>
      </c>
      <c r="BV24" s="116">
        <f>SUM(R24,AT24)</f>
        <v>4666</v>
      </c>
      <c r="BW24" s="116">
        <f>SUM(S24,AU24)</f>
        <v>0</v>
      </c>
      <c r="BX24" s="116">
        <f>SUM(T24,AV24)</f>
        <v>0</v>
      </c>
      <c r="BY24" s="116">
        <f>SUM(U24,AW24)</f>
        <v>4666</v>
      </c>
      <c r="BZ24" s="116">
        <f>SUM(V24,AX24)</f>
        <v>0</v>
      </c>
      <c r="CA24" s="116">
        <f>SUM(W24,AY24)</f>
        <v>438495</v>
      </c>
      <c r="CB24" s="116">
        <f>SUM(X24,AZ24)</f>
        <v>291544</v>
      </c>
      <c r="CC24" s="116">
        <f>SUM(Y24,BA24)</f>
        <v>81539</v>
      </c>
      <c r="CD24" s="116">
        <f>SUM(Z24,BB24)</f>
        <v>13491</v>
      </c>
      <c r="CE24" s="116">
        <f>SUM(AA24,BC24)</f>
        <v>51921</v>
      </c>
      <c r="CF24" s="116">
        <f>SUM(AB24,BD24)</f>
        <v>195381</v>
      </c>
      <c r="CG24" s="116">
        <f>SUM(AC24,BE24)</f>
        <v>0</v>
      </c>
      <c r="CH24" s="116">
        <f>SUM(AD24,BF24)</f>
        <v>0</v>
      </c>
      <c r="CI24" s="116">
        <f>SUM(AE24,BG24)</f>
        <v>517553</v>
      </c>
    </row>
    <row r="25" spans="1:87" ht="13.5" customHeight="1" x14ac:dyDescent="0.2">
      <c r="A25" s="114" t="s">
        <v>25</v>
      </c>
      <c r="B25" s="115" t="s">
        <v>378</v>
      </c>
      <c r="C25" s="114" t="s">
        <v>379</v>
      </c>
      <c r="D25" s="116">
        <f>+SUM(E25,J25)</f>
        <v>0</v>
      </c>
      <c r="E25" s="116">
        <f>+SUM(F25:I25)</f>
        <v>0</v>
      </c>
      <c r="F25" s="116">
        <v>0</v>
      </c>
      <c r="G25" s="116">
        <v>0</v>
      </c>
      <c r="H25" s="116">
        <v>0</v>
      </c>
      <c r="I25" s="116">
        <v>0</v>
      </c>
      <c r="J25" s="116">
        <v>0</v>
      </c>
      <c r="K25" s="116">
        <v>31869</v>
      </c>
      <c r="L25" s="116">
        <f>+SUM(M25,R25,V25,W25,AC25)</f>
        <v>596276</v>
      </c>
      <c r="M25" s="116">
        <f>+SUM(N25:Q25)</f>
        <v>93691</v>
      </c>
      <c r="N25" s="116">
        <v>75266</v>
      </c>
      <c r="O25" s="116">
        <v>14740</v>
      </c>
      <c r="P25" s="116">
        <v>0</v>
      </c>
      <c r="Q25" s="116">
        <v>3685</v>
      </c>
      <c r="R25" s="116">
        <f>+SUM(S25:U25)</f>
        <v>20431</v>
      </c>
      <c r="S25" s="116">
        <v>7559</v>
      </c>
      <c r="T25" s="116">
        <v>7133</v>
      </c>
      <c r="U25" s="116">
        <v>5739</v>
      </c>
      <c r="V25" s="116">
        <v>0</v>
      </c>
      <c r="W25" s="116">
        <f>+SUM(X25:AA25)</f>
        <v>482154</v>
      </c>
      <c r="X25" s="116">
        <v>358496</v>
      </c>
      <c r="Y25" s="116">
        <v>83266</v>
      </c>
      <c r="Z25" s="116">
        <v>28533</v>
      </c>
      <c r="AA25" s="116">
        <v>11859</v>
      </c>
      <c r="AB25" s="116">
        <v>537396</v>
      </c>
      <c r="AC25" s="116">
        <v>0</v>
      </c>
      <c r="AD25" s="116">
        <v>471207</v>
      </c>
      <c r="AE25" s="116">
        <f>+SUM(D25,L25,AD25)</f>
        <v>1067483</v>
      </c>
      <c r="AF25" s="116">
        <f>+SUM(AG25,AL25)</f>
        <v>0</v>
      </c>
      <c r="AG25" s="116">
        <f>+SUM(AH25:AK25)</f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v>0</v>
      </c>
      <c r="AN25" s="116">
        <f>+SUM(AO25,AT25,AX25,AY25,BE25)</f>
        <v>9213</v>
      </c>
      <c r="AO25" s="116">
        <f>+SUM(AP25:AS25)</f>
        <v>5945</v>
      </c>
      <c r="AP25" s="116">
        <v>5945</v>
      </c>
      <c r="AQ25" s="116">
        <v>0</v>
      </c>
      <c r="AR25" s="116">
        <v>0</v>
      </c>
      <c r="AS25" s="116">
        <v>0</v>
      </c>
      <c r="AT25" s="116">
        <f>+SUM(AU25:AW25)</f>
        <v>0</v>
      </c>
      <c r="AU25" s="116">
        <v>0</v>
      </c>
      <c r="AV25" s="116">
        <v>0</v>
      </c>
      <c r="AW25" s="116">
        <v>0</v>
      </c>
      <c r="AX25" s="116">
        <v>0</v>
      </c>
      <c r="AY25" s="116">
        <f>+SUM(AZ25:BC25)</f>
        <v>3268</v>
      </c>
      <c r="AZ25" s="116">
        <v>3268</v>
      </c>
      <c r="BA25" s="116">
        <v>0</v>
      </c>
      <c r="BB25" s="116">
        <v>0</v>
      </c>
      <c r="BC25" s="116">
        <v>0</v>
      </c>
      <c r="BD25" s="116">
        <v>149670</v>
      </c>
      <c r="BE25" s="116">
        <v>0</v>
      </c>
      <c r="BF25" s="116">
        <v>11182</v>
      </c>
      <c r="BG25" s="116">
        <f>+SUM(BF25,AN25,AF25)</f>
        <v>20395</v>
      </c>
      <c r="BH25" s="116">
        <f>SUM(D25,AF25)</f>
        <v>0</v>
      </c>
      <c r="BI25" s="116">
        <f>SUM(E25,AG25)</f>
        <v>0</v>
      </c>
      <c r="BJ25" s="116">
        <f>SUM(F25,AH25)</f>
        <v>0</v>
      </c>
      <c r="BK25" s="116">
        <f>SUM(G25,AI25)</f>
        <v>0</v>
      </c>
      <c r="BL25" s="116">
        <f>SUM(H25,AJ25)</f>
        <v>0</v>
      </c>
      <c r="BM25" s="116">
        <f>SUM(I25,AK25)</f>
        <v>0</v>
      </c>
      <c r="BN25" s="116">
        <f>SUM(J25,AL25)</f>
        <v>0</v>
      </c>
      <c r="BO25" s="116">
        <f>SUM(K25,AM25)</f>
        <v>31869</v>
      </c>
      <c r="BP25" s="116">
        <f>SUM(L25,AN25)</f>
        <v>605489</v>
      </c>
      <c r="BQ25" s="116">
        <f>SUM(M25,AO25)</f>
        <v>99636</v>
      </c>
      <c r="BR25" s="116">
        <f>SUM(N25,AP25)</f>
        <v>81211</v>
      </c>
      <c r="BS25" s="116">
        <f>SUM(O25,AQ25)</f>
        <v>14740</v>
      </c>
      <c r="BT25" s="116">
        <f>SUM(P25,AR25)</f>
        <v>0</v>
      </c>
      <c r="BU25" s="116">
        <f>SUM(Q25,AS25)</f>
        <v>3685</v>
      </c>
      <c r="BV25" s="116">
        <f>SUM(R25,AT25)</f>
        <v>20431</v>
      </c>
      <c r="BW25" s="116">
        <f>SUM(S25,AU25)</f>
        <v>7559</v>
      </c>
      <c r="BX25" s="116">
        <f>SUM(T25,AV25)</f>
        <v>7133</v>
      </c>
      <c r="BY25" s="116">
        <f>SUM(U25,AW25)</f>
        <v>5739</v>
      </c>
      <c r="BZ25" s="116">
        <f>SUM(V25,AX25)</f>
        <v>0</v>
      </c>
      <c r="CA25" s="116">
        <f>SUM(W25,AY25)</f>
        <v>485422</v>
      </c>
      <c r="CB25" s="116">
        <f>SUM(X25,AZ25)</f>
        <v>361764</v>
      </c>
      <c r="CC25" s="116">
        <f>SUM(Y25,BA25)</f>
        <v>83266</v>
      </c>
      <c r="CD25" s="116">
        <f>SUM(Z25,BB25)</f>
        <v>28533</v>
      </c>
      <c r="CE25" s="116">
        <f>SUM(AA25,BC25)</f>
        <v>11859</v>
      </c>
      <c r="CF25" s="116">
        <f>SUM(AB25,BD25)</f>
        <v>687066</v>
      </c>
      <c r="CG25" s="116">
        <f>SUM(AC25,BE25)</f>
        <v>0</v>
      </c>
      <c r="CH25" s="116">
        <f>SUM(AD25,BF25)</f>
        <v>482389</v>
      </c>
      <c r="CI25" s="116">
        <f>SUM(AE25,BG25)</f>
        <v>1087878</v>
      </c>
    </row>
    <row r="26" spans="1:87" ht="13.5" customHeight="1" x14ac:dyDescent="0.2">
      <c r="A26" s="114" t="s">
        <v>25</v>
      </c>
      <c r="B26" s="115" t="s">
        <v>382</v>
      </c>
      <c r="C26" s="114" t="s">
        <v>383</v>
      </c>
      <c r="D26" s="116">
        <f>+SUM(E26,J26)</f>
        <v>0</v>
      </c>
      <c r="E26" s="116">
        <f>+SUM(F26:I26)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>
        <v>13231</v>
      </c>
      <c r="L26" s="116">
        <f>+SUM(M26,R26,V26,W26,AC26)</f>
        <v>997535</v>
      </c>
      <c r="M26" s="116">
        <f>+SUM(N26:Q26)</f>
        <v>189767</v>
      </c>
      <c r="N26" s="116">
        <v>120013</v>
      </c>
      <c r="O26" s="116">
        <v>69754</v>
      </c>
      <c r="P26" s="116">
        <v>0</v>
      </c>
      <c r="Q26" s="116">
        <v>0</v>
      </c>
      <c r="R26" s="116">
        <f>+SUM(S26:U26)</f>
        <v>36066</v>
      </c>
      <c r="S26" s="116">
        <v>6216</v>
      </c>
      <c r="T26" s="116">
        <v>29850</v>
      </c>
      <c r="U26" s="116">
        <v>0</v>
      </c>
      <c r="V26" s="116">
        <v>0</v>
      </c>
      <c r="W26" s="116">
        <f>+SUM(X26:AA26)</f>
        <v>771702</v>
      </c>
      <c r="X26" s="116">
        <v>477491</v>
      </c>
      <c r="Y26" s="116">
        <v>96229</v>
      </c>
      <c r="Z26" s="116">
        <v>0</v>
      </c>
      <c r="AA26" s="116">
        <v>197982</v>
      </c>
      <c r="AB26" s="116">
        <v>983294</v>
      </c>
      <c r="AC26" s="116">
        <v>0</v>
      </c>
      <c r="AD26" s="116">
        <v>47932</v>
      </c>
      <c r="AE26" s="116">
        <f>+SUM(D26,L26,AD26)</f>
        <v>1045467</v>
      </c>
      <c r="AF26" s="116">
        <f>+SUM(AG26,AL26)</f>
        <v>0</v>
      </c>
      <c r="AG26" s="116">
        <f>+SUM(AH26:AK26)</f>
        <v>0</v>
      </c>
      <c r="AH26" s="116">
        <v>0</v>
      </c>
      <c r="AI26" s="116">
        <v>0</v>
      </c>
      <c r="AJ26" s="116">
        <v>0</v>
      </c>
      <c r="AK26" s="116">
        <v>0</v>
      </c>
      <c r="AL26" s="116">
        <v>0</v>
      </c>
      <c r="AM26" s="116">
        <v>0</v>
      </c>
      <c r="AN26" s="116">
        <f>+SUM(AO26,AT26,AX26,AY26,BE26)</f>
        <v>118249</v>
      </c>
      <c r="AO26" s="116">
        <f>+SUM(AP26:AS26)</f>
        <v>6996</v>
      </c>
      <c r="AP26" s="116">
        <v>6996</v>
      </c>
      <c r="AQ26" s="116">
        <v>0</v>
      </c>
      <c r="AR26" s="116">
        <v>0</v>
      </c>
      <c r="AS26" s="116">
        <v>0</v>
      </c>
      <c r="AT26" s="116">
        <f>+SUM(AU26:AW26)</f>
        <v>4543</v>
      </c>
      <c r="AU26" s="116">
        <v>4363</v>
      </c>
      <c r="AV26" s="116">
        <v>180</v>
      </c>
      <c r="AW26" s="116">
        <v>0</v>
      </c>
      <c r="AX26" s="116">
        <v>0</v>
      </c>
      <c r="AY26" s="116">
        <f>+SUM(AZ26:BC26)</f>
        <v>106710</v>
      </c>
      <c r="AZ26" s="116">
        <v>0</v>
      </c>
      <c r="BA26" s="116">
        <v>100990</v>
      </c>
      <c r="BB26" s="116">
        <v>0</v>
      </c>
      <c r="BC26" s="116">
        <v>5720</v>
      </c>
      <c r="BD26" s="116">
        <v>0</v>
      </c>
      <c r="BE26" s="116">
        <v>0</v>
      </c>
      <c r="BF26" s="116">
        <v>0</v>
      </c>
      <c r="BG26" s="116">
        <f>+SUM(BF26,AN26,AF26)</f>
        <v>118249</v>
      </c>
      <c r="BH26" s="116">
        <f>SUM(D26,AF26)</f>
        <v>0</v>
      </c>
      <c r="BI26" s="116">
        <f>SUM(E26,AG26)</f>
        <v>0</v>
      </c>
      <c r="BJ26" s="116">
        <f>SUM(F26,AH26)</f>
        <v>0</v>
      </c>
      <c r="BK26" s="116">
        <f>SUM(G26,AI26)</f>
        <v>0</v>
      </c>
      <c r="BL26" s="116">
        <f>SUM(H26,AJ26)</f>
        <v>0</v>
      </c>
      <c r="BM26" s="116">
        <f>SUM(I26,AK26)</f>
        <v>0</v>
      </c>
      <c r="BN26" s="116">
        <f>SUM(J26,AL26)</f>
        <v>0</v>
      </c>
      <c r="BO26" s="116">
        <f>SUM(K26,AM26)</f>
        <v>13231</v>
      </c>
      <c r="BP26" s="116">
        <f>SUM(L26,AN26)</f>
        <v>1115784</v>
      </c>
      <c r="BQ26" s="116">
        <f>SUM(M26,AO26)</f>
        <v>196763</v>
      </c>
      <c r="BR26" s="116">
        <f>SUM(N26,AP26)</f>
        <v>127009</v>
      </c>
      <c r="BS26" s="116">
        <f>SUM(O26,AQ26)</f>
        <v>69754</v>
      </c>
      <c r="BT26" s="116">
        <f>SUM(P26,AR26)</f>
        <v>0</v>
      </c>
      <c r="BU26" s="116">
        <f>SUM(Q26,AS26)</f>
        <v>0</v>
      </c>
      <c r="BV26" s="116">
        <f>SUM(R26,AT26)</f>
        <v>40609</v>
      </c>
      <c r="BW26" s="116">
        <f>SUM(S26,AU26)</f>
        <v>10579</v>
      </c>
      <c r="BX26" s="116">
        <f>SUM(T26,AV26)</f>
        <v>30030</v>
      </c>
      <c r="BY26" s="116">
        <f>SUM(U26,AW26)</f>
        <v>0</v>
      </c>
      <c r="BZ26" s="116">
        <f>SUM(V26,AX26)</f>
        <v>0</v>
      </c>
      <c r="CA26" s="116">
        <f>SUM(W26,AY26)</f>
        <v>878412</v>
      </c>
      <c r="CB26" s="116">
        <f>SUM(X26,AZ26)</f>
        <v>477491</v>
      </c>
      <c r="CC26" s="116">
        <f>SUM(Y26,BA26)</f>
        <v>197219</v>
      </c>
      <c r="CD26" s="116">
        <f>SUM(Z26,BB26)</f>
        <v>0</v>
      </c>
      <c r="CE26" s="116">
        <f>SUM(AA26,BC26)</f>
        <v>203702</v>
      </c>
      <c r="CF26" s="116">
        <f>SUM(AB26,BD26)</f>
        <v>983294</v>
      </c>
      <c r="CG26" s="116">
        <f>SUM(AC26,BE26)</f>
        <v>0</v>
      </c>
      <c r="CH26" s="116">
        <f>SUM(AD26,BF26)</f>
        <v>47932</v>
      </c>
      <c r="CI26" s="116">
        <f>SUM(AE26,BG26)</f>
        <v>1163716</v>
      </c>
    </row>
    <row r="27" spans="1:87" ht="13.5" customHeight="1" x14ac:dyDescent="0.2">
      <c r="A27" s="114" t="s">
        <v>25</v>
      </c>
      <c r="B27" s="115" t="s">
        <v>386</v>
      </c>
      <c r="C27" s="114" t="s">
        <v>387</v>
      </c>
      <c r="D27" s="116">
        <f>+SUM(E27,J27)</f>
        <v>0</v>
      </c>
      <c r="E27" s="116">
        <f>+SUM(F27:I27)</f>
        <v>0</v>
      </c>
      <c r="F27" s="116">
        <v>0</v>
      </c>
      <c r="G27" s="116">
        <v>0</v>
      </c>
      <c r="H27" s="116">
        <v>0</v>
      </c>
      <c r="I27" s="116">
        <v>0</v>
      </c>
      <c r="J27" s="116">
        <v>0</v>
      </c>
      <c r="K27" s="116">
        <v>0</v>
      </c>
      <c r="L27" s="116">
        <f>+SUM(M27,R27,V27,W27,AC27)</f>
        <v>1071905</v>
      </c>
      <c r="M27" s="116">
        <f>+SUM(N27:Q27)</f>
        <v>350223</v>
      </c>
      <c r="N27" s="116">
        <v>131406</v>
      </c>
      <c r="O27" s="116">
        <v>80912</v>
      </c>
      <c r="P27" s="116">
        <v>137905</v>
      </c>
      <c r="Q27" s="116">
        <v>0</v>
      </c>
      <c r="R27" s="116">
        <f>+SUM(S27:U27)</f>
        <v>175159</v>
      </c>
      <c r="S27" s="116">
        <v>58733</v>
      </c>
      <c r="T27" s="116">
        <v>116129</v>
      </c>
      <c r="U27" s="116">
        <v>297</v>
      </c>
      <c r="V27" s="116">
        <v>9060</v>
      </c>
      <c r="W27" s="116">
        <f>+SUM(X27:AA27)</f>
        <v>537463</v>
      </c>
      <c r="X27" s="116">
        <v>373962</v>
      </c>
      <c r="Y27" s="116">
        <v>96555</v>
      </c>
      <c r="Z27" s="116">
        <v>66946</v>
      </c>
      <c r="AA27" s="116">
        <v>0</v>
      </c>
      <c r="AB27" s="116">
        <v>0</v>
      </c>
      <c r="AC27" s="116">
        <v>0</v>
      </c>
      <c r="AD27" s="116">
        <v>0</v>
      </c>
      <c r="AE27" s="116">
        <f>+SUM(D27,L27,AD27)</f>
        <v>1071905</v>
      </c>
      <c r="AF27" s="116">
        <f>+SUM(AG27,AL27)</f>
        <v>0</v>
      </c>
      <c r="AG27" s="116">
        <f>+SUM(AH27:AK27)</f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0</v>
      </c>
      <c r="AM27" s="116">
        <v>0</v>
      </c>
      <c r="AN27" s="116">
        <f>+SUM(AO27,AT27,AX27,AY27,BE27)</f>
        <v>88574</v>
      </c>
      <c r="AO27" s="116">
        <f>+SUM(AP27:AS27)</f>
        <v>0</v>
      </c>
      <c r="AP27" s="116">
        <v>0</v>
      </c>
      <c r="AQ27" s="116">
        <v>0</v>
      </c>
      <c r="AR27" s="116">
        <v>0</v>
      </c>
      <c r="AS27" s="116">
        <v>0</v>
      </c>
      <c r="AT27" s="116">
        <f>+SUM(AU27:AW27)</f>
        <v>31313</v>
      </c>
      <c r="AU27" s="116">
        <v>0</v>
      </c>
      <c r="AV27" s="116">
        <v>31313</v>
      </c>
      <c r="AW27" s="116">
        <v>0</v>
      </c>
      <c r="AX27" s="116">
        <v>0</v>
      </c>
      <c r="AY27" s="116">
        <f>+SUM(AZ27:BC27)</f>
        <v>57261</v>
      </c>
      <c r="AZ27" s="116">
        <v>0</v>
      </c>
      <c r="BA27" s="116">
        <v>57261</v>
      </c>
      <c r="BB27" s="116">
        <v>0</v>
      </c>
      <c r="BC27" s="116">
        <v>0</v>
      </c>
      <c r="BD27" s="116">
        <v>0</v>
      </c>
      <c r="BE27" s="116">
        <v>0</v>
      </c>
      <c r="BF27" s="116">
        <v>0</v>
      </c>
      <c r="BG27" s="116">
        <f>+SUM(BF27,AN27,AF27)</f>
        <v>88574</v>
      </c>
      <c r="BH27" s="116">
        <f>SUM(D27,AF27)</f>
        <v>0</v>
      </c>
      <c r="BI27" s="116">
        <f>SUM(E27,AG27)</f>
        <v>0</v>
      </c>
      <c r="BJ27" s="116">
        <f>SUM(F27,AH27)</f>
        <v>0</v>
      </c>
      <c r="BK27" s="116">
        <f>SUM(G27,AI27)</f>
        <v>0</v>
      </c>
      <c r="BL27" s="116">
        <f>SUM(H27,AJ27)</f>
        <v>0</v>
      </c>
      <c r="BM27" s="116">
        <f>SUM(I27,AK27)</f>
        <v>0</v>
      </c>
      <c r="BN27" s="116">
        <f>SUM(J27,AL27)</f>
        <v>0</v>
      </c>
      <c r="BO27" s="116">
        <f>SUM(K27,AM27)</f>
        <v>0</v>
      </c>
      <c r="BP27" s="116">
        <f>SUM(L27,AN27)</f>
        <v>1160479</v>
      </c>
      <c r="BQ27" s="116">
        <f>SUM(M27,AO27)</f>
        <v>350223</v>
      </c>
      <c r="BR27" s="116">
        <f>SUM(N27,AP27)</f>
        <v>131406</v>
      </c>
      <c r="BS27" s="116">
        <f>SUM(O27,AQ27)</f>
        <v>80912</v>
      </c>
      <c r="BT27" s="116">
        <f>SUM(P27,AR27)</f>
        <v>137905</v>
      </c>
      <c r="BU27" s="116">
        <f>SUM(Q27,AS27)</f>
        <v>0</v>
      </c>
      <c r="BV27" s="116">
        <f>SUM(R27,AT27)</f>
        <v>206472</v>
      </c>
      <c r="BW27" s="116">
        <f>SUM(S27,AU27)</f>
        <v>58733</v>
      </c>
      <c r="BX27" s="116">
        <f>SUM(T27,AV27)</f>
        <v>147442</v>
      </c>
      <c r="BY27" s="116">
        <f>SUM(U27,AW27)</f>
        <v>297</v>
      </c>
      <c r="BZ27" s="116">
        <f>SUM(V27,AX27)</f>
        <v>9060</v>
      </c>
      <c r="CA27" s="116">
        <f>SUM(W27,AY27)</f>
        <v>594724</v>
      </c>
      <c r="CB27" s="116">
        <f>SUM(X27,AZ27)</f>
        <v>373962</v>
      </c>
      <c r="CC27" s="116">
        <f>SUM(Y27,BA27)</f>
        <v>153816</v>
      </c>
      <c r="CD27" s="116">
        <f>SUM(Z27,BB27)</f>
        <v>66946</v>
      </c>
      <c r="CE27" s="116">
        <f>SUM(AA27,BC27)</f>
        <v>0</v>
      </c>
      <c r="CF27" s="116">
        <f>SUM(AB27,BD27)</f>
        <v>0</v>
      </c>
      <c r="CG27" s="116">
        <f>SUM(AC27,BE27)</f>
        <v>0</v>
      </c>
      <c r="CH27" s="116">
        <f>SUM(AD27,BF27)</f>
        <v>0</v>
      </c>
      <c r="CI27" s="116">
        <f>SUM(AE27,BG27)</f>
        <v>1160479</v>
      </c>
    </row>
    <row r="28" spans="1:87" ht="13.5" customHeight="1" x14ac:dyDescent="0.2">
      <c r="A28" s="114" t="s">
        <v>25</v>
      </c>
      <c r="B28" s="115" t="s">
        <v>388</v>
      </c>
      <c r="C28" s="114" t="s">
        <v>389</v>
      </c>
      <c r="D28" s="116">
        <f>+SUM(E28,J28)</f>
        <v>158400</v>
      </c>
      <c r="E28" s="116">
        <f>+SUM(F28:I28)</f>
        <v>158400</v>
      </c>
      <c r="F28" s="116">
        <v>0</v>
      </c>
      <c r="G28" s="116">
        <v>158400</v>
      </c>
      <c r="H28" s="116">
        <v>0</v>
      </c>
      <c r="I28" s="116">
        <v>0</v>
      </c>
      <c r="J28" s="116">
        <v>0</v>
      </c>
      <c r="K28" s="116">
        <v>0</v>
      </c>
      <c r="L28" s="116">
        <f>+SUM(M28,R28,V28,W28,AC28)</f>
        <v>674755</v>
      </c>
      <c r="M28" s="116">
        <f>+SUM(N28:Q28)</f>
        <v>94140</v>
      </c>
      <c r="N28" s="116">
        <v>55394</v>
      </c>
      <c r="O28" s="116">
        <v>16668</v>
      </c>
      <c r="P28" s="116">
        <v>20395</v>
      </c>
      <c r="Q28" s="116">
        <v>1683</v>
      </c>
      <c r="R28" s="116">
        <f>+SUM(S28:U28)</f>
        <v>99244</v>
      </c>
      <c r="S28" s="116">
        <v>13886</v>
      </c>
      <c r="T28" s="116">
        <v>73125</v>
      </c>
      <c r="U28" s="116">
        <v>12233</v>
      </c>
      <c r="V28" s="116">
        <v>0</v>
      </c>
      <c r="W28" s="116">
        <f>+SUM(X28:AA28)</f>
        <v>481371</v>
      </c>
      <c r="X28" s="116">
        <v>128390</v>
      </c>
      <c r="Y28" s="116">
        <v>308243</v>
      </c>
      <c r="Z28" s="116">
        <v>28999</v>
      </c>
      <c r="AA28" s="116">
        <v>15739</v>
      </c>
      <c r="AB28" s="116">
        <v>0</v>
      </c>
      <c r="AC28" s="116">
        <v>0</v>
      </c>
      <c r="AD28" s="116">
        <v>7009</v>
      </c>
      <c r="AE28" s="116">
        <f>+SUM(D28,L28,AD28)</f>
        <v>840164</v>
      </c>
      <c r="AF28" s="116">
        <f>+SUM(AG28,AL28)</f>
        <v>0</v>
      </c>
      <c r="AG28" s="116">
        <f>+SUM(AH28:AK28)</f>
        <v>0</v>
      </c>
      <c r="AH28" s="116">
        <v>0</v>
      </c>
      <c r="AI28" s="116">
        <v>0</v>
      </c>
      <c r="AJ28" s="116">
        <v>0</v>
      </c>
      <c r="AK28" s="116">
        <v>0</v>
      </c>
      <c r="AL28" s="116">
        <v>0</v>
      </c>
      <c r="AM28" s="116">
        <v>0</v>
      </c>
      <c r="AN28" s="116">
        <f>+SUM(AO28,AT28,AX28,AY28,BE28)</f>
        <v>155718</v>
      </c>
      <c r="AO28" s="116">
        <f>+SUM(AP28:AS28)</f>
        <v>15042</v>
      </c>
      <c r="AP28" s="116">
        <v>12306</v>
      </c>
      <c r="AQ28" s="116">
        <v>2736</v>
      </c>
      <c r="AR28" s="116">
        <v>0</v>
      </c>
      <c r="AS28" s="116">
        <v>0</v>
      </c>
      <c r="AT28" s="116">
        <f>+SUM(AU28:AW28)</f>
        <v>91845</v>
      </c>
      <c r="AU28" s="116">
        <v>208</v>
      </c>
      <c r="AV28" s="116">
        <v>91637</v>
      </c>
      <c r="AW28" s="116">
        <v>0</v>
      </c>
      <c r="AX28" s="116">
        <v>0</v>
      </c>
      <c r="AY28" s="116">
        <f>+SUM(AZ28:BC28)</f>
        <v>48831</v>
      </c>
      <c r="AZ28" s="116">
        <v>31981</v>
      </c>
      <c r="BA28" s="116">
        <v>16850</v>
      </c>
      <c r="BB28" s="116">
        <v>0</v>
      </c>
      <c r="BC28" s="116">
        <v>0</v>
      </c>
      <c r="BD28" s="116">
        <v>0</v>
      </c>
      <c r="BE28" s="116">
        <v>0</v>
      </c>
      <c r="BF28" s="116">
        <v>0</v>
      </c>
      <c r="BG28" s="116">
        <f>+SUM(BF28,AN28,AF28)</f>
        <v>155718</v>
      </c>
      <c r="BH28" s="116">
        <f>SUM(D28,AF28)</f>
        <v>158400</v>
      </c>
      <c r="BI28" s="116">
        <f>SUM(E28,AG28)</f>
        <v>158400</v>
      </c>
      <c r="BJ28" s="116">
        <f>SUM(F28,AH28)</f>
        <v>0</v>
      </c>
      <c r="BK28" s="116">
        <f>SUM(G28,AI28)</f>
        <v>158400</v>
      </c>
      <c r="BL28" s="116">
        <f>SUM(H28,AJ28)</f>
        <v>0</v>
      </c>
      <c r="BM28" s="116">
        <f>SUM(I28,AK28)</f>
        <v>0</v>
      </c>
      <c r="BN28" s="116">
        <f>SUM(J28,AL28)</f>
        <v>0</v>
      </c>
      <c r="BO28" s="116">
        <f>SUM(K28,AM28)</f>
        <v>0</v>
      </c>
      <c r="BP28" s="116">
        <f>SUM(L28,AN28)</f>
        <v>830473</v>
      </c>
      <c r="BQ28" s="116">
        <f>SUM(M28,AO28)</f>
        <v>109182</v>
      </c>
      <c r="BR28" s="116">
        <f>SUM(N28,AP28)</f>
        <v>67700</v>
      </c>
      <c r="BS28" s="116">
        <f>SUM(O28,AQ28)</f>
        <v>19404</v>
      </c>
      <c r="BT28" s="116">
        <f>SUM(P28,AR28)</f>
        <v>20395</v>
      </c>
      <c r="BU28" s="116">
        <f>SUM(Q28,AS28)</f>
        <v>1683</v>
      </c>
      <c r="BV28" s="116">
        <f>SUM(R28,AT28)</f>
        <v>191089</v>
      </c>
      <c r="BW28" s="116">
        <f>SUM(S28,AU28)</f>
        <v>14094</v>
      </c>
      <c r="BX28" s="116">
        <f>SUM(T28,AV28)</f>
        <v>164762</v>
      </c>
      <c r="BY28" s="116">
        <f>SUM(U28,AW28)</f>
        <v>12233</v>
      </c>
      <c r="BZ28" s="116">
        <f>SUM(V28,AX28)</f>
        <v>0</v>
      </c>
      <c r="CA28" s="116">
        <f>SUM(W28,AY28)</f>
        <v>530202</v>
      </c>
      <c r="CB28" s="116">
        <f>SUM(X28,AZ28)</f>
        <v>160371</v>
      </c>
      <c r="CC28" s="116">
        <f>SUM(Y28,BA28)</f>
        <v>325093</v>
      </c>
      <c r="CD28" s="116">
        <f>SUM(Z28,BB28)</f>
        <v>28999</v>
      </c>
      <c r="CE28" s="116">
        <f>SUM(AA28,BC28)</f>
        <v>15739</v>
      </c>
      <c r="CF28" s="116">
        <f>SUM(AB28,BD28)</f>
        <v>0</v>
      </c>
      <c r="CG28" s="116">
        <f>SUM(AC28,BE28)</f>
        <v>0</v>
      </c>
      <c r="CH28" s="116">
        <f>SUM(AD28,BF28)</f>
        <v>7009</v>
      </c>
      <c r="CI28" s="116">
        <f>SUM(AE28,BG28)</f>
        <v>995882</v>
      </c>
    </row>
    <row r="29" spans="1:87" ht="13.5" customHeight="1" x14ac:dyDescent="0.2">
      <c r="A29" s="114" t="s">
        <v>25</v>
      </c>
      <c r="B29" s="115" t="s">
        <v>390</v>
      </c>
      <c r="C29" s="114" t="s">
        <v>391</v>
      </c>
      <c r="D29" s="116">
        <f>+SUM(E29,J29)</f>
        <v>174037</v>
      </c>
      <c r="E29" s="116">
        <f>+SUM(F29:I29)</f>
        <v>174037</v>
      </c>
      <c r="F29" s="116">
        <v>0</v>
      </c>
      <c r="G29" s="116">
        <v>174037</v>
      </c>
      <c r="H29" s="116">
        <v>0</v>
      </c>
      <c r="I29" s="116">
        <v>0</v>
      </c>
      <c r="J29" s="116">
        <v>0</v>
      </c>
      <c r="K29" s="116">
        <v>8829</v>
      </c>
      <c r="L29" s="116">
        <f>+SUM(M29,R29,V29,W29,AC29)</f>
        <v>1262472</v>
      </c>
      <c r="M29" s="116">
        <f>+SUM(N29:Q29)</f>
        <v>78256</v>
      </c>
      <c r="N29" s="116">
        <v>78256</v>
      </c>
      <c r="O29" s="116">
        <v>0</v>
      </c>
      <c r="P29" s="116">
        <v>0</v>
      </c>
      <c r="Q29" s="116">
        <v>0</v>
      </c>
      <c r="R29" s="116">
        <f>+SUM(S29:U29)</f>
        <v>441540</v>
      </c>
      <c r="S29" s="116">
        <v>67336</v>
      </c>
      <c r="T29" s="116">
        <v>352836</v>
      </c>
      <c r="U29" s="116">
        <v>21368</v>
      </c>
      <c r="V29" s="116">
        <v>0</v>
      </c>
      <c r="W29" s="116">
        <f>+SUM(X29:AA29)</f>
        <v>742676</v>
      </c>
      <c r="X29" s="116">
        <v>395974</v>
      </c>
      <c r="Y29" s="116">
        <v>339695</v>
      </c>
      <c r="Z29" s="116">
        <v>7007</v>
      </c>
      <c r="AA29" s="116">
        <v>0</v>
      </c>
      <c r="AB29" s="116">
        <v>0</v>
      </c>
      <c r="AC29" s="116">
        <v>0</v>
      </c>
      <c r="AD29" s="116">
        <v>118688</v>
      </c>
      <c r="AE29" s="116">
        <f>+SUM(D29,L29,AD29)</f>
        <v>1555197</v>
      </c>
      <c r="AF29" s="116">
        <f>+SUM(AG29,AL29)</f>
        <v>0</v>
      </c>
      <c r="AG29" s="116">
        <f>+SUM(AH29:AK29)</f>
        <v>0</v>
      </c>
      <c r="AH29" s="116">
        <v>0</v>
      </c>
      <c r="AI29" s="116">
        <v>0</v>
      </c>
      <c r="AJ29" s="116">
        <v>0</v>
      </c>
      <c r="AK29" s="116">
        <v>0</v>
      </c>
      <c r="AL29" s="116">
        <v>0</v>
      </c>
      <c r="AM29" s="116">
        <v>0</v>
      </c>
      <c r="AN29" s="116">
        <f>+SUM(AO29,AT29,AX29,AY29,BE29)</f>
        <v>52773</v>
      </c>
      <c r="AO29" s="116">
        <f>+SUM(AP29:AS29)</f>
        <v>6521</v>
      </c>
      <c r="AP29" s="116">
        <v>6521</v>
      </c>
      <c r="AQ29" s="116">
        <v>0</v>
      </c>
      <c r="AR29" s="116">
        <v>0</v>
      </c>
      <c r="AS29" s="116">
        <v>0</v>
      </c>
      <c r="AT29" s="116">
        <f>+SUM(AU29:AW29)</f>
        <v>1513</v>
      </c>
      <c r="AU29" s="116">
        <v>1513</v>
      </c>
      <c r="AV29" s="116">
        <v>0</v>
      </c>
      <c r="AW29" s="116">
        <v>0</v>
      </c>
      <c r="AX29" s="116">
        <v>0</v>
      </c>
      <c r="AY29" s="116">
        <f>+SUM(AZ29:BC29)</f>
        <v>44739</v>
      </c>
      <c r="AZ29" s="116">
        <v>44739</v>
      </c>
      <c r="BA29" s="116">
        <v>0</v>
      </c>
      <c r="BB29" s="116">
        <v>0</v>
      </c>
      <c r="BC29" s="116">
        <v>0</v>
      </c>
      <c r="BD29" s="116">
        <v>180243</v>
      </c>
      <c r="BE29" s="116">
        <v>0</v>
      </c>
      <c r="BF29" s="116">
        <v>0</v>
      </c>
      <c r="BG29" s="116">
        <f>+SUM(BF29,AN29,AF29)</f>
        <v>52773</v>
      </c>
      <c r="BH29" s="116">
        <f>SUM(D29,AF29)</f>
        <v>174037</v>
      </c>
      <c r="BI29" s="116">
        <f>SUM(E29,AG29)</f>
        <v>174037</v>
      </c>
      <c r="BJ29" s="116">
        <f>SUM(F29,AH29)</f>
        <v>0</v>
      </c>
      <c r="BK29" s="116">
        <f>SUM(G29,AI29)</f>
        <v>174037</v>
      </c>
      <c r="BL29" s="116">
        <f>SUM(H29,AJ29)</f>
        <v>0</v>
      </c>
      <c r="BM29" s="116">
        <f>SUM(I29,AK29)</f>
        <v>0</v>
      </c>
      <c r="BN29" s="116">
        <f>SUM(J29,AL29)</f>
        <v>0</v>
      </c>
      <c r="BO29" s="116">
        <f>SUM(K29,AM29)</f>
        <v>8829</v>
      </c>
      <c r="BP29" s="116">
        <f>SUM(L29,AN29)</f>
        <v>1315245</v>
      </c>
      <c r="BQ29" s="116">
        <f>SUM(M29,AO29)</f>
        <v>84777</v>
      </c>
      <c r="BR29" s="116">
        <f>SUM(N29,AP29)</f>
        <v>84777</v>
      </c>
      <c r="BS29" s="116">
        <f>SUM(O29,AQ29)</f>
        <v>0</v>
      </c>
      <c r="BT29" s="116">
        <f>SUM(P29,AR29)</f>
        <v>0</v>
      </c>
      <c r="BU29" s="116">
        <f>SUM(Q29,AS29)</f>
        <v>0</v>
      </c>
      <c r="BV29" s="116">
        <f>SUM(R29,AT29)</f>
        <v>443053</v>
      </c>
      <c r="BW29" s="116">
        <f>SUM(S29,AU29)</f>
        <v>68849</v>
      </c>
      <c r="BX29" s="116">
        <f>SUM(T29,AV29)</f>
        <v>352836</v>
      </c>
      <c r="BY29" s="116">
        <f>SUM(U29,AW29)</f>
        <v>21368</v>
      </c>
      <c r="BZ29" s="116">
        <f>SUM(V29,AX29)</f>
        <v>0</v>
      </c>
      <c r="CA29" s="116">
        <f>SUM(W29,AY29)</f>
        <v>787415</v>
      </c>
      <c r="CB29" s="116">
        <f>SUM(X29,AZ29)</f>
        <v>440713</v>
      </c>
      <c r="CC29" s="116">
        <f>SUM(Y29,BA29)</f>
        <v>339695</v>
      </c>
      <c r="CD29" s="116">
        <f>SUM(Z29,BB29)</f>
        <v>7007</v>
      </c>
      <c r="CE29" s="116">
        <f>SUM(AA29,BC29)</f>
        <v>0</v>
      </c>
      <c r="CF29" s="116">
        <f>SUM(AB29,BD29)</f>
        <v>180243</v>
      </c>
      <c r="CG29" s="116">
        <f>SUM(AC29,BE29)</f>
        <v>0</v>
      </c>
      <c r="CH29" s="116">
        <f>SUM(AD29,BF29)</f>
        <v>118688</v>
      </c>
      <c r="CI29" s="116">
        <f>SUM(AE29,BG29)</f>
        <v>1607970</v>
      </c>
    </row>
    <row r="30" spans="1:87" ht="13.5" customHeight="1" x14ac:dyDescent="0.2">
      <c r="A30" s="114" t="s">
        <v>25</v>
      </c>
      <c r="B30" s="115" t="s">
        <v>394</v>
      </c>
      <c r="C30" s="114" t="s">
        <v>395</v>
      </c>
      <c r="D30" s="116">
        <f>+SUM(E30,J30)</f>
        <v>0</v>
      </c>
      <c r="E30" s="116">
        <f>+SUM(F30:I30)</f>
        <v>0</v>
      </c>
      <c r="F30" s="116">
        <v>0</v>
      </c>
      <c r="G30" s="116">
        <v>0</v>
      </c>
      <c r="H30" s="116">
        <v>0</v>
      </c>
      <c r="I30" s="116">
        <v>0</v>
      </c>
      <c r="J30" s="116">
        <v>0</v>
      </c>
      <c r="K30" s="116">
        <v>0</v>
      </c>
      <c r="L30" s="116">
        <f>+SUM(M30,R30,V30,W30,AC30)</f>
        <v>427576</v>
      </c>
      <c r="M30" s="116">
        <f>+SUM(N30:Q30)</f>
        <v>31412</v>
      </c>
      <c r="N30" s="116">
        <v>31412</v>
      </c>
      <c r="O30" s="116">
        <v>0</v>
      </c>
      <c r="P30" s="116">
        <v>0</v>
      </c>
      <c r="Q30" s="116">
        <v>0</v>
      </c>
      <c r="R30" s="116">
        <f>+SUM(S30:U30)</f>
        <v>0</v>
      </c>
      <c r="S30" s="116">
        <v>0</v>
      </c>
      <c r="T30" s="116">
        <v>0</v>
      </c>
      <c r="U30" s="116">
        <v>0</v>
      </c>
      <c r="V30" s="116">
        <v>0</v>
      </c>
      <c r="W30" s="116">
        <f>+SUM(X30:AA30)</f>
        <v>396164</v>
      </c>
      <c r="X30" s="116">
        <v>350828</v>
      </c>
      <c r="Y30" s="116">
        <v>37798</v>
      </c>
      <c r="Z30" s="116">
        <v>0</v>
      </c>
      <c r="AA30" s="116">
        <v>7538</v>
      </c>
      <c r="AB30" s="116">
        <v>425224</v>
      </c>
      <c r="AC30" s="116">
        <v>0</v>
      </c>
      <c r="AD30" s="116">
        <v>30100</v>
      </c>
      <c r="AE30" s="116">
        <f>+SUM(D30,L30,AD30)</f>
        <v>457676</v>
      </c>
      <c r="AF30" s="116">
        <f>+SUM(AG30,AL30)</f>
        <v>0</v>
      </c>
      <c r="AG30" s="116">
        <f>+SUM(AH30:AK30)</f>
        <v>0</v>
      </c>
      <c r="AH30" s="116">
        <v>0</v>
      </c>
      <c r="AI30" s="116">
        <v>0</v>
      </c>
      <c r="AJ30" s="116">
        <v>0</v>
      </c>
      <c r="AK30" s="116">
        <v>0</v>
      </c>
      <c r="AL30" s="116">
        <v>0</v>
      </c>
      <c r="AM30" s="116">
        <v>0</v>
      </c>
      <c r="AN30" s="116">
        <f>+SUM(AO30,AT30,AX30,AY30,BE30)</f>
        <v>33826</v>
      </c>
      <c r="AO30" s="116">
        <f>+SUM(AP30:AS30)</f>
        <v>5435</v>
      </c>
      <c r="AP30" s="116">
        <v>5435</v>
      </c>
      <c r="AQ30" s="116">
        <v>0</v>
      </c>
      <c r="AR30" s="116">
        <v>0</v>
      </c>
      <c r="AS30" s="116">
        <v>0</v>
      </c>
      <c r="AT30" s="116">
        <f>+SUM(AU30:AW30)</f>
        <v>0</v>
      </c>
      <c r="AU30" s="116">
        <v>0</v>
      </c>
      <c r="AV30" s="116">
        <v>0</v>
      </c>
      <c r="AW30" s="116">
        <v>0</v>
      </c>
      <c r="AX30" s="116">
        <v>0</v>
      </c>
      <c r="AY30" s="116">
        <f>+SUM(AZ30:BC30)</f>
        <v>28391</v>
      </c>
      <c r="AZ30" s="116">
        <v>28391</v>
      </c>
      <c r="BA30" s="116">
        <v>0</v>
      </c>
      <c r="BB30" s="116">
        <v>0</v>
      </c>
      <c r="BC30" s="116">
        <v>0</v>
      </c>
      <c r="BD30" s="116">
        <v>34677</v>
      </c>
      <c r="BE30" s="116">
        <v>0</v>
      </c>
      <c r="BF30" s="116">
        <v>401</v>
      </c>
      <c r="BG30" s="116">
        <f>+SUM(BF30,AN30,AF30)</f>
        <v>34227</v>
      </c>
      <c r="BH30" s="116">
        <f>SUM(D30,AF30)</f>
        <v>0</v>
      </c>
      <c r="BI30" s="116">
        <f>SUM(E30,AG30)</f>
        <v>0</v>
      </c>
      <c r="BJ30" s="116">
        <f>SUM(F30,AH30)</f>
        <v>0</v>
      </c>
      <c r="BK30" s="116">
        <f>SUM(G30,AI30)</f>
        <v>0</v>
      </c>
      <c r="BL30" s="116">
        <f>SUM(H30,AJ30)</f>
        <v>0</v>
      </c>
      <c r="BM30" s="116">
        <f>SUM(I30,AK30)</f>
        <v>0</v>
      </c>
      <c r="BN30" s="116">
        <f>SUM(J30,AL30)</f>
        <v>0</v>
      </c>
      <c r="BO30" s="116">
        <f>SUM(K30,AM30)</f>
        <v>0</v>
      </c>
      <c r="BP30" s="116">
        <f>SUM(L30,AN30)</f>
        <v>461402</v>
      </c>
      <c r="BQ30" s="116">
        <f>SUM(M30,AO30)</f>
        <v>36847</v>
      </c>
      <c r="BR30" s="116">
        <f>SUM(N30,AP30)</f>
        <v>36847</v>
      </c>
      <c r="BS30" s="116">
        <f>SUM(O30,AQ30)</f>
        <v>0</v>
      </c>
      <c r="BT30" s="116">
        <f>SUM(P30,AR30)</f>
        <v>0</v>
      </c>
      <c r="BU30" s="116">
        <f>SUM(Q30,AS30)</f>
        <v>0</v>
      </c>
      <c r="BV30" s="116">
        <f>SUM(R30,AT30)</f>
        <v>0</v>
      </c>
      <c r="BW30" s="116">
        <f>SUM(S30,AU30)</f>
        <v>0</v>
      </c>
      <c r="BX30" s="116">
        <f>SUM(T30,AV30)</f>
        <v>0</v>
      </c>
      <c r="BY30" s="116">
        <f>SUM(U30,AW30)</f>
        <v>0</v>
      </c>
      <c r="BZ30" s="116">
        <f>SUM(V30,AX30)</f>
        <v>0</v>
      </c>
      <c r="CA30" s="116">
        <f>SUM(W30,AY30)</f>
        <v>424555</v>
      </c>
      <c r="CB30" s="116">
        <f>SUM(X30,AZ30)</f>
        <v>379219</v>
      </c>
      <c r="CC30" s="116">
        <f>SUM(Y30,BA30)</f>
        <v>37798</v>
      </c>
      <c r="CD30" s="116">
        <f>SUM(Z30,BB30)</f>
        <v>0</v>
      </c>
      <c r="CE30" s="116">
        <f>SUM(AA30,BC30)</f>
        <v>7538</v>
      </c>
      <c r="CF30" s="116">
        <f>SUM(AB30,BD30)</f>
        <v>459901</v>
      </c>
      <c r="CG30" s="116">
        <f>SUM(AC30,BE30)</f>
        <v>0</v>
      </c>
      <c r="CH30" s="116">
        <f>SUM(AD30,BF30)</f>
        <v>30501</v>
      </c>
      <c r="CI30" s="116">
        <f>SUM(AE30,BG30)</f>
        <v>491903</v>
      </c>
    </row>
    <row r="31" spans="1:87" ht="13.5" customHeight="1" x14ac:dyDescent="0.2">
      <c r="A31" s="114" t="s">
        <v>25</v>
      </c>
      <c r="B31" s="115" t="s">
        <v>398</v>
      </c>
      <c r="C31" s="114" t="s">
        <v>399</v>
      </c>
      <c r="D31" s="116">
        <f>+SUM(E31,J31)</f>
        <v>0</v>
      </c>
      <c r="E31" s="116">
        <f>+SUM(F31:I31)</f>
        <v>0</v>
      </c>
      <c r="F31" s="116">
        <v>0</v>
      </c>
      <c r="G31" s="116">
        <v>0</v>
      </c>
      <c r="H31" s="116">
        <v>0</v>
      </c>
      <c r="I31" s="116">
        <v>0</v>
      </c>
      <c r="J31" s="116">
        <v>0</v>
      </c>
      <c r="K31" s="116">
        <v>8829</v>
      </c>
      <c r="L31" s="116">
        <f>+SUM(M31,R31,V31,W31,AC31)</f>
        <v>1630552</v>
      </c>
      <c r="M31" s="116">
        <f>+SUM(N31:Q31)</f>
        <v>260291</v>
      </c>
      <c r="N31" s="116">
        <v>95392</v>
      </c>
      <c r="O31" s="116">
        <v>157271</v>
      </c>
      <c r="P31" s="116">
        <v>7628</v>
      </c>
      <c r="Q31" s="116">
        <v>0</v>
      </c>
      <c r="R31" s="116">
        <f>+SUM(S31:U31)</f>
        <v>28662</v>
      </c>
      <c r="S31" s="116">
        <v>15850</v>
      </c>
      <c r="T31" s="116">
        <v>11795</v>
      </c>
      <c r="U31" s="116">
        <v>1017</v>
      </c>
      <c r="V31" s="116">
        <v>8305</v>
      </c>
      <c r="W31" s="116">
        <f>+SUM(X31:AA31)</f>
        <v>1331588</v>
      </c>
      <c r="X31" s="116">
        <v>133924</v>
      </c>
      <c r="Y31" s="116">
        <v>1103488</v>
      </c>
      <c r="Z31" s="116">
        <v>86340</v>
      </c>
      <c r="AA31" s="116">
        <v>7836</v>
      </c>
      <c r="AB31" s="116">
        <v>0</v>
      </c>
      <c r="AC31" s="116">
        <v>1706</v>
      </c>
      <c r="AD31" s="116">
        <v>90824</v>
      </c>
      <c r="AE31" s="116">
        <f>+SUM(D31,L31,AD31)</f>
        <v>1721376</v>
      </c>
      <c r="AF31" s="116">
        <f>+SUM(AG31,AL31)</f>
        <v>0</v>
      </c>
      <c r="AG31" s="116">
        <f>+SUM(AH31:AK31)</f>
        <v>0</v>
      </c>
      <c r="AH31" s="116">
        <v>0</v>
      </c>
      <c r="AI31" s="116">
        <v>0</v>
      </c>
      <c r="AJ31" s="116">
        <v>0</v>
      </c>
      <c r="AK31" s="116">
        <v>0</v>
      </c>
      <c r="AL31" s="116">
        <v>0</v>
      </c>
      <c r="AM31" s="116">
        <v>0</v>
      </c>
      <c r="AN31" s="116">
        <f>+SUM(AO31,AT31,AX31,AY31,BE31)</f>
        <v>11682</v>
      </c>
      <c r="AO31" s="116">
        <f>+SUM(AP31:AS31)</f>
        <v>0</v>
      </c>
      <c r="AP31" s="116">
        <v>0</v>
      </c>
      <c r="AQ31" s="116">
        <v>0</v>
      </c>
      <c r="AR31" s="116">
        <v>0</v>
      </c>
      <c r="AS31" s="116">
        <v>0</v>
      </c>
      <c r="AT31" s="116">
        <f>+SUM(AU31:AW31)</f>
        <v>0</v>
      </c>
      <c r="AU31" s="116">
        <v>0</v>
      </c>
      <c r="AV31" s="116">
        <v>0</v>
      </c>
      <c r="AW31" s="116">
        <v>0</v>
      </c>
      <c r="AX31" s="116">
        <v>0</v>
      </c>
      <c r="AY31" s="116">
        <f>+SUM(AZ31:BC31)</f>
        <v>11682</v>
      </c>
      <c r="AZ31" s="116">
        <v>11682</v>
      </c>
      <c r="BA31" s="116">
        <v>0</v>
      </c>
      <c r="BB31" s="116">
        <v>0</v>
      </c>
      <c r="BC31" s="116">
        <v>0</v>
      </c>
      <c r="BD31" s="116">
        <v>43024</v>
      </c>
      <c r="BE31" s="116">
        <v>0</v>
      </c>
      <c r="BF31" s="116">
        <v>0</v>
      </c>
      <c r="BG31" s="116">
        <f>+SUM(BF31,AN31,AF31)</f>
        <v>11682</v>
      </c>
      <c r="BH31" s="116">
        <f>SUM(D31,AF31)</f>
        <v>0</v>
      </c>
      <c r="BI31" s="116">
        <f>SUM(E31,AG31)</f>
        <v>0</v>
      </c>
      <c r="BJ31" s="116">
        <f>SUM(F31,AH31)</f>
        <v>0</v>
      </c>
      <c r="BK31" s="116">
        <f>SUM(G31,AI31)</f>
        <v>0</v>
      </c>
      <c r="BL31" s="116">
        <f>SUM(H31,AJ31)</f>
        <v>0</v>
      </c>
      <c r="BM31" s="116">
        <f>SUM(I31,AK31)</f>
        <v>0</v>
      </c>
      <c r="BN31" s="116">
        <f>SUM(J31,AL31)</f>
        <v>0</v>
      </c>
      <c r="BO31" s="116">
        <f>SUM(K31,AM31)</f>
        <v>8829</v>
      </c>
      <c r="BP31" s="116">
        <f>SUM(L31,AN31)</f>
        <v>1642234</v>
      </c>
      <c r="BQ31" s="116">
        <f>SUM(M31,AO31)</f>
        <v>260291</v>
      </c>
      <c r="BR31" s="116">
        <f>SUM(N31,AP31)</f>
        <v>95392</v>
      </c>
      <c r="BS31" s="116">
        <f>SUM(O31,AQ31)</f>
        <v>157271</v>
      </c>
      <c r="BT31" s="116">
        <f>SUM(P31,AR31)</f>
        <v>7628</v>
      </c>
      <c r="BU31" s="116">
        <f>SUM(Q31,AS31)</f>
        <v>0</v>
      </c>
      <c r="BV31" s="116">
        <f>SUM(R31,AT31)</f>
        <v>28662</v>
      </c>
      <c r="BW31" s="116">
        <f>SUM(S31,AU31)</f>
        <v>15850</v>
      </c>
      <c r="BX31" s="116">
        <f>SUM(T31,AV31)</f>
        <v>11795</v>
      </c>
      <c r="BY31" s="116">
        <f>SUM(U31,AW31)</f>
        <v>1017</v>
      </c>
      <c r="BZ31" s="116">
        <f>SUM(V31,AX31)</f>
        <v>8305</v>
      </c>
      <c r="CA31" s="116">
        <f>SUM(W31,AY31)</f>
        <v>1343270</v>
      </c>
      <c r="CB31" s="116">
        <f>SUM(X31,AZ31)</f>
        <v>145606</v>
      </c>
      <c r="CC31" s="116">
        <f>SUM(Y31,BA31)</f>
        <v>1103488</v>
      </c>
      <c r="CD31" s="116">
        <f>SUM(Z31,BB31)</f>
        <v>86340</v>
      </c>
      <c r="CE31" s="116">
        <f>SUM(AA31,BC31)</f>
        <v>7836</v>
      </c>
      <c r="CF31" s="116">
        <f>SUM(AB31,BD31)</f>
        <v>43024</v>
      </c>
      <c r="CG31" s="116">
        <f>SUM(AC31,BE31)</f>
        <v>1706</v>
      </c>
      <c r="CH31" s="116">
        <f>SUM(AD31,BF31)</f>
        <v>90824</v>
      </c>
      <c r="CI31" s="116">
        <f>SUM(AE31,BG31)</f>
        <v>1733058</v>
      </c>
    </row>
    <row r="32" spans="1:87" ht="13.5" customHeight="1" x14ac:dyDescent="0.2">
      <c r="A32" s="114" t="s">
        <v>25</v>
      </c>
      <c r="B32" s="115" t="s">
        <v>400</v>
      </c>
      <c r="C32" s="114" t="s">
        <v>401</v>
      </c>
      <c r="D32" s="116">
        <f>+SUM(E32,J32)</f>
        <v>0</v>
      </c>
      <c r="E32" s="116">
        <f>+SUM(F32:I32)</f>
        <v>0</v>
      </c>
      <c r="F32" s="116">
        <v>0</v>
      </c>
      <c r="G32" s="116">
        <v>0</v>
      </c>
      <c r="H32" s="116">
        <v>0</v>
      </c>
      <c r="I32" s="116">
        <v>0</v>
      </c>
      <c r="J32" s="116">
        <v>0</v>
      </c>
      <c r="K32" s="116">
        <v>240649</v>
      </c>
      <c r="L32" s="116">
        <f>+SUM(M32,R32,V32,W32,AC32)</f>
        <v>385897</v>
      </c>
      <c r="M32" s="116">
        <f>+SUM(N32:Q32)</f>
        <v>41835</v>
      </c>
      <c r="N32" s="116">
        <v>41835</v>
      </c>
      <c r="O32" s="116">
        <v>0</v>
      </c>
      <c r="P32" s="116">
        <v>0</v>
      </c>
      <c r="Q32" s="116">
        <v>0</v>
      </c>
      <c r="R32" s="116">
        <f>+SUM(S32:U32)</f>
        <v>24834</v>
      </c>
      <c r="S32" s="116">
        <v>17377</v>
      </c>
      <c r="T32" s="116">
        <v>0</v>
      </c>
      <c r="U32" s="116">
        <v>7457</v>
      </c>
      <c r="V32" s="116">
        <v>0</v>
      </c>
      <c r="W32" s="116">
        <f>+SUM(X32:AA32)</f>
        <v>319228</v>
      </c>
      <c r="X32" s="116">
        <v>252912</v>
      </c>
      <c r="Y32" s="116">
        <v>45983</v>
      </c>
      <c r="Z32" s="116">
        <v>7422</v>
      </c>
      <c r="AA32" s="116">
        <v>12911</v>
      </c>
      <c r="AB32" s="116">
        <v>155430</v>
      </c>
      <c r="AC32" s="116">
        <v>0</v>
      </c>
      <c r="AD32" s="116">
        <v>243776</v>
      </c>
      <c r="AE32" s="116">
        <f>+SUM(D32,L32,AD32)</f>
        <v>629673</v>
      </c>
      <c r="AF32" s="116">
        <f>+SUM(AG32,AL32)</f>
        <v>0</v>
      </c>
      <c r="AG32" s="116">
        <f>+SUM(AH32:AK32)</f>
        <v>0</v>
      </c>
      <c r="AH32" s="116">
        <v>0</v>
      </c>
      <c r="AI32" s="116">
        <v>0</v>
      </c>
      <c r="AJ32" s="116">
        <v>0</v>
      </c>
      <c r="AK32" s="116">
        <v>0</v>
      </c>
      <c r="AL32" s="116">
        <v>0</v>
      </c>
      <c r="AM32" s="116">
        <v>0</v>
      </c>
      <c r="AN32" s="116">
        <f>+SUM(AO32,AT32,AX32,AY32,BE32)</f>
        <v>139034</v>
      </c>
      <c r="AO32" s="116">
        <f>+SUM(AP32:AS32)</f>
        <v>10459</v>
      </c>
      <c r="AP32" s="116">
        <v>10459</v>
      </c>
      <c r="AQ32" s="116">
        <v>0</v>
      </c>
      <c r="AR32" s="116">
        <v>0</v>
      </c>
      <c r="AS32" s="116">
        <v>0</v>
      </c>
      <c r="AT32" s="116">
        <f>+SUM(AU32:AW32)</f>
        <v>17</v>
      </c>
      <c r="AU32" s="116">
        <v>17</v>
      </c>
      <c r="AV32" s="116">
        <v>0</v>
      </c>
      <c r="AW32" s="116">
        <v>0</v>
      </c>
      <c r="AX32" s="116">
        <v>0</v>
      </c>
      <c r="AY32" s="116">
        <f>+SUM(AZ32:BC32)</f>
        <v>128558</v>
      </c>
      <c r="AZ32" s="116">
        <v>36630</v>
      </c>
      <c r="BA32" s="116">
        <v>0</v>
      </c>
      <c r="BB32" s="116">
        <v>0</v>
      </c>
      <c r="BC32" s="116">
        <v>91928</v>
      </c>
      <c r="BD32" s="116">
        <v>0</v>
      </c>
      <c r="BE32" s="116">
        <v>0</v>
      </c>
      <c r="BF32" s="116">
        <v>0</v>
      </c>
      <c r="BG32" s="116">
        <f>+SUM(BF32,AN32,AF32)</f>
        <v>139034</v>
      </c>
      <c r="BH32" s="116">
        <f>SUM(D32,AF32)</f>
        <v>0</v>
      </c>
      <c r="BI32" s="116">
        <f>SUM(E32,AG32)</f>
        <v>0</v>
      </c>
      <c r="BJ32" s="116">
        <f>SUM(F32,AH32)</f>
        <v>0</v>
      </c>
      <c r="BK32" s="116">
        <f>SUM(G32,AI32)</f>
        <v>0</v>
      </c>
      <c r="BL32" s="116">
        <f>SUM(H32,AJ32)</f>
        <v>0</v>
      </c>
      <c r="BM32" s="116">
        <f>SUM(I32,AK32)</f>
        <v>0</v>
      </c>
      <c r="BN32" s="116">
        <f>SUM(J32,AL32)</f>
        <v>0</v>
      </c>
      <c r="BO32" s="116">
        <f>SUM(K32,AM32)</f>
        <v>240649</v>
      </c>
      <c r="BP32" s="116">
        <f>SUM(L32,AN32)</f>
        <v>524931</v>
      </c>
      <c r="BQ32" s="116">
        <f>SUM(M32,AO32)</f>
        <v>52294</v>
      </c>
      <c r="BR32" s="116">
        <f>SUM(N32,AP32)</f>
        <v>52294</v>
      </c>
      <c r="BS32" s="116">
        <f>SUM(O32,AQ32)</f>
        <v>0</v>
      </c>
      <c r="BT32" s="116">
        <f>SUM(P32,AR32)</f>
        <v>0</v>
      </c>
      <c r="BU32" s="116">
        <f>SUM(Q32,AS32)</f>
        <v>0</v>
      </c>
      <c r="BV32" s="116">
        <f>SUM(R32,AT32)</f>
        <v>24851</v>
      </c>
      <c r="BW32" s="116">
        <f>SUM(S32,AU32)</f>
        <v>17394</v>
      </c>
      <c r="BX32" s="116">
        <f>SUM(T32,AV32)</f>
        <v>0</v>
      </c>
      <c r="BY32" s="116">
        <f>SUM(U32,AW32)</f>
        <v>7457</v>
      </c>
      <c r="BZ32" s="116">
        <f>SUM(V32,AX32)</f>
        <v>0</v>
      </c>
      <c r="CA32" s="116">
        <f>SUM(W32,AY32)</f>
        <v>447786</v>
      </c>
      <c r="CB32" s="116">
        <f>SUM(X32,AZ32)</f>
        <v>289542</v>
      </c>
      <c r="CC32" s="116">
        <f>SUM(Y32,BA32)</f>
        <v>45983</v>
      </c>
      <c r="CD32" s="116">
        <f>SUM(Z32,BB32)</f>
        <v>7422</v>
      </c>
      <c r="CE32" s="116">
        <f>SUM(AA32,BC32)</f>
        <v>104839</v>
      </c>
      <c r="CF32" s="116">
        <f>SUM(AB32,BD32)</f>
        <v>155430</v>
      </c>
      <c r="CG32" s="116">
        <f>SUM(AC32,BE32)</f>
        <v>0</v>
      </c>
      <c r="CH32" s="116">
        <f>SUM(AD32,BF32)</f>
        <v>243776</v>
      </c>
      <c r="CI32" s="116">
        <f>SUM(AE32,BG32)</f>
        <v>768707</v>
      </c>
    </row>
    <row r="33" spans="1:87" ht="13.5" customHeight="1" x14ac:dyDescent="0.2">
      <c r="A33" s="114" t="s">
        <v>25</v>
      </c>
      <c r="B33" s="115" t="s">
        <v>402</v>
      </c>
      <c r="C33" s="114" t="s">
        <v>403</v>
      </c>
      <c r="D33" s="116">
        <f>+SUM(E33,J33)</f>
        <v>0</v>
      </c>
      <c r="E33" s="116">
        <f>+SUM(F33:I33)</f>
        <v>0</v>
      </c>
      <c r="F33" s="116">
        <v>0</v>
      </c>
      <c r="G33" s="116">
        <v>0</v>
      </c>
      <c r="H33" s="116">
        <v>0</v>
      </c>
      <c r="I33" s="116">
        <v>0</v>
      </c>
      <c r="J33" s="116">
        <v>0</v>
      </c>
      <c r="K33" s="116">
        <v>2103</v>
      </c>
      <c r="L33" s="116">
        <f>+SUM(M33,R33,V33,W33,AC33)</f>
        <v>366453</v>
      </c>
      <c r="M33" s="116">
        <f>+SUM(N33:Q33)</f>
        <v>141878</v>
      </c>
      <c r="N33" s="116">
        <v>48651</v>
      </c>
      <c r="O33" s="116">
        <v>93227</v>
      </c>
      <c r="P33" s="116">
        <v>0</v>
      </c>
      <c r="Q33" s="116">
        <v>0</v>
      </c>
      <c r="R33" s="116">
        <f>+SUM(S33:U33)</f>
        <v>6092</v>
      </c>
      <c r="S33" s="116">
        <v>6092</v>
      </c>
      <c r="T33" s="116">
        <v>0</v>
      </c>
      <c r="U33" s="116">
        <v>0</v>
      </c>
      <c r="V33" s="116">
        <v>0</v>
      </c>
      <c r="W33" s="116">
        <f>+SUM(X33:AA33)</f>
        <v>218483</v>
      </c>
      <c r="X33" s="116">
        <v>204307</v>
      </c>
      <c r="Y33" s="116">
        <v>422</v>
      </c>
      <c r="Z33" s="116">
        <v>1249</v>
      </c>
      <c r="AA33" s="116">
        <v>12505</v>
      </c>
      <c r="AB33" s="116">
        <v>177021</v>
      </c>
      <c r="AC33" s="116">
        <v>0</v>
      </c>
      <c r="AD33" s="116">
        <v>58698</v>
      </c>
      <c r="AE33" s="116">
        <f>+SUM(D33,L33,AD33)</f>
        <v>425151</v>
      </c>
      <c r="AF33" s="116">
        <f>+SUM(AG33,AL33)</f>
        <v>0</v>
      </c>
      <c r="AG33" s="116">
        <f>+SUM(AH33:AK33)</f>
        <v>0</v>
      </c>
      <c r="AH33" s="116">
        <v>0</v>
      </c>
      <c r="AI33" s="116">
        <v>0</v>
      </c>
      <c r="AJ33" s="116">
        <v>0</v>
      </c>
      <c r="AK33" s="116">
        <v>0</v>
      </c>
      <c r="AL33" s="116">
        <v>0</v>
      </c>
      <c r="AM33" s="116">
        <v>0</v>
      </c>
      <c r="AN33" s="116">
        <f>+SUM(AO33,AT33,AX33,AY33,BE33)</f>
        <v>134430</v>
      </c>
      <c r="AO33" s="116">
        <f>+SUM(AP33:AS33)</f>
        <v>9766</v>
      </c>
      <c r="AP33" s="116">
        <v>9766</v>
      </c>
      <c r="AQ33" s="116">
        <v>0</v>
      </c>
      <c r="AR33" s="116">
        <v>0</v>
      </c>
      <c r="AS33" s="116">
        <v>0</v>
      </c>
      <c r="AT33" s="116">
        <f>+SUM(AU33:AW33)</f>
        <v>51831</v>
      </c>
      <c r="AU33" s="116">
        <v>140</v>
      </c>
      <c r="AV33" s="116">
        <v>51691</v>
      </c>
      <c r="AW33" s="116">
        <v>0</v>
      </c>
      <c r="AX33" s="116">
        <v>0</v>
      </c>
      <c r="AY33" s="116">
        <f>+SUM(AZ33:BC33)</f>
        <v>72833</v>
      </c>
      <c r="AZ33" s="116">
        <v>5124</v>
      </c>
      <c r="BA33" s="116">
        <v>45661</v>
      </c>
      <c r="BB33" s="116">
        <v>19551</v>
      </c>
      <c r="BC33" s="116">
        <v>2497</v>
      </c>
      <c r="BD33" s="116">
        <v>0</v>
      </c>
      <c r="BE33" s="116">
        <v>0</v>
      </c>
      <c r="BF33" s="116">
        <v>55272</v>
      </c>
      <c r="BG33" s="116">
        <f>+SUM(BF33,AN33,AF33)</f>
        <v>189702</v>
      </c>
      <c r="BH33" s="116">
        <f>SUM(D33,AF33)</f>
        <v>0</v>
      </c>
      <c r="BI33" s="116">
        <f>SUM(E33,AG33)</f>
        <v>0</v>
      </c>
      <c r="BJ33" s="116">
        <f>SUM(F33,AH33)</f>
        <v>0</v>
      </c>
      <c r="BK33" s="116">
        <f>SUM(G33,AI33)</f>
        <v>0</v>
      </c>
      <c r="BL33" s="116">
        <f>SUM(H33,AJ33)</f>
        <v>0</v>
      </c>
      <c r="BM33" s="116">
        <f>SUM(I33,AK33)</f>
        <v>0</v>
      </c>
      <c r="BN33" s="116">
        <f>SUM(J33,AL33)</f>
        <v>0</v>
      </c>
      <c r="BO33" s="116">
        <f>SUM(K33,AM33)</f>
        <v>2103</v>
      </c>
      <c r="BP33" s="116">
        <f>SUM(L33,AN33)</f>
        <v>500883</v>
      </c>
      <c r="BQ33" s="116">
        <f>SUM(M33,AO33)</f>
        <v>151644</v>
      </c>
      <c r="BR33" s="116">
        <f>SUM(N33,AP33)</f>
        <v>58417</v>
      </c>
      <c r="BS33" s="116">
        <f>SUM(O33,AQ33)</f>
        <v>93227</v>
      </c>
      <c r="BT33" s="116">
        <f>SUM(P33,AR33)</f>
        <v>0</v>
      </c>
      <c r="BU33" s="116">
        <f>SUM(Q33,AS33)</f>
        <v>0</v>
      </c>
      <c r="BV33" s="116">
        <f>SUM(R33,AT33)</f>
        <v>57923</v>
      </c>
      <c r="BW33" s="116">
        <f>SUM(S33,AU33)</f>
        <v>6232</v>
      </c>
      <c r="BX33" s="116">
        <f>SUM(T33,AV33)</f>
        <v>51691</v>
      </c>
      <c r="BY33" s="116">
        <f>SUM(U33,AW33)</f>
        <v>0</v>
      </c>
      <c r="BZ33" s="116">
        <f>SUM(V33,AX33)</f>
        <v>0</v>
      </c>
      <c r="CA33" s="116">
        <f>SUM(W33,AY33)</f>
        <v>291316</v>
      </c>
      <c r="CB33" s="116">
        <f>SUM(X33,AZ33)</f>
        <v>209431</v>
      </c>
      <c r="CC33" s="116">
        <f>SUM(Y33,BA33)</f>
        <v>46083</v>
      </c>
      <c r="CD33" s="116">
        <f>SUM(Z33,BB33)</f>
        <v>20800</v>
      </c>
      <c r="CE33" s="116">
        <f>SUM(AA33,BC33)</f>
        <v>15002</v>
      </c>
      <c r="CF33" s="116">
        <f>SUM(AB33,BD33)</f>
        <v>177021</v>
      </c>
      <c r="CG33" s="116">
        <f>SUM(AC33,BE33)</f>
        <v>0</v>
      </c>
      <c r="CH33" s="116">
        <f>SUM(AD33,BF33)</f>
        <v>113970</v>
      </c>
      <c r="CI33" s="116">
        <f>SUM(AE33,BG33)</f>
        <v>614853</v>
      </c>
    </row>
    <row r="34" spans="1:87" ht="13.5" customHeight="1" x14ac:dyDescent="0.2">
      <c r="A34" s="114" t="s">
        <v>25</v>
      </c>
      <c r="B34" s="115" t="s">
        <v>404</v>
      </c>
      <c r="C34" s="114" t="s">
        <v>405</v>
      </c>
      <c r="D34" s="116">
        <f>+SUM(E34,J34)</f>
        <v>0</v>
      </c>
      <c r="E34" s="116">
        <f>+SUM(F34:I34)</f>
        <v>0</v>
      </c>
      <c r="F34" s="116">
        <v>0</v>
      </c>
      <c r="G34" s="116">
        <v>0</v>
      </c>
      <c r="H34" s="116">
        <v>0</v>
      </c>
      <c r="I34" s="116">
        <v>0</v>
      </c>
      <c r="J34" s="116">
        <v>0</v>
      </c>
      <c r="K34" s="116">
        <v>77695</v>
      </c>
      <c r="L34" s="116">
        <f>+SUM(M34,R34,V34,W34,AC34)</f>
        <v>285602</v>
      </c>
      <c r="M34" s="116">
        <f>+SUM(N34:Q34)</f>
        <v>38020</v>
      </c>
      <c r="N34" s="116">
        <v>38020</v>
      </c>
      <c r="O34" s="116">
        <v>0</v>
      </c>
      <c r="P34" s="116">
        <v>0</v>
      </c>
      <c r="Q34" s="116">
        <v>0</v>
      </c>
      <c r="R34" s="116">
        <f>+SUM(S34:U34)</f>
        <v>4260</v>
      </c>
      <c r="S34" s="116">
        <v>848</v>
      </c>
      <c r="T34" s="116">
        <v>0</v>
      </c>
      <c r="U34" s="116">
        <v>3412</v>
      </c>
      <c r="V34" s="116">
        <v>0</v>
      </c>
      <c r="W34" s="116">
        <f>+SUM(X34:AA34)</f>
        <v>243322</v>
      </c>
      <c r="X34" s="116">
        <v>188052</v>
      </c>
      <c r="Y34" s="116">
        <v>42002</v>
      </c>
      <c r="Z34" s="116">
        <v>987</v>
      </c>
      <c r="AA34" s="116">
        <v>12281</v>
      </c>
      <c r="AB34" s="116">
        <v>441061</v>
      </c>
      <c r="AC34" s="116">
        <v>0</v>
      </c>
      <c r="AD34" s="116">
        <v>28426</v>
      </c>
      <c r="AE34" s="116">
        <f>+SUM(D34,L34,AD34)</f>
        <v>314028</v>
      </c>
      <c r="AF34" s="116">
        <f>+SUM(AG34,AL34)</f>
        <v>0</v>
      </c>
      <c r="AG34" s="116">
        <f>+SUM(AH34:AK34)</f>
        <v>0</v>
      </c>
      <c r="AH34" s="116">
        <v>0</v>
      </c>
      <c r="AI34" s="116">
        <v>0</v>
      </c>
      <c r="AJ34" s="116">
        <v>0</v>
      </c>
      <c r="AK34" s="116">
        <v>0</v>
      </c>
      <c r="AL34" s="116">
        <v>0</v>
      </c>
      <c r="AM34" s="116">
        <v>0</v>
      </c>
      <c r="AN34" s="116">
        <f>+SUM(AO34,AT34,AX34,AY34,BE34)</f>
        <v>0</v>
      </c>
      <c r="AO34" s="116">
        <f>+SUM(AP34:AS34)</f>
        <v>0</v>
      </c>
      <c r="AP34" s="116">
        <v>0</v>
      </c>
      <c r="AQ34" s="116">
        <v>0</v>
      </c>
      <c r="AR34" s="116">
        <v>0</v>
      </c>
      <c r="AS34" s="116">
        <v>0</v>
      </c>
      <c r="AT34" s="116">
        <f>+SUM(AU34:AW34)</f>
        <v>0</v>
      </c>
      <c r="AU34" s="116">
        <v>0</v>
      </c>
      <c r="AV34" s="116">
        <v>0</v>
      </c>
      <c r="AW34" s="116">
        <v>0</v>
      </c>
      <c r="AX34" s="116">
        <v>0</v>
      </c>
      <c r="AY34" s="116">
        <f>+SUM(AZ34:BC34)</f>
        <v>0</v>
      </c>
      <c r="AZ34" s="116">
        <v>0</v>
      </c>
      <c r="BA34" s="116">
        <v>0</v>
      </c>
      <c r="BB34" s="116">
        <v>0</v>
      </c>
      <c r="BC34" s="116">
        <v>0</v>
      </c>
      <c r="BD34" s="116">
        <v>0</v>
      </c>
      <c r="BE34" s="116">
        <v>0</v>
      </c>
      <c r="BF34" s="116">
        <v>0</v>
      </c>
      <c r="BG34" s="116">
        <f>+SUM(BF34,AN34,AF34)</f>
        <v>0</v>
      </c>
      <c r="BH34" s="116">
        <f>SUM(D34,AF34)</f>
        <v>0</v>
      </c>
      <c r="BI34" s="116">
        <f>SUM(E34,AG34)</f>
        <v>0</v>
      </c>
      <c r="BJ34" s="116">
        <f>SUM(F34,AH34)</f>
        <v>0</v>
      </c>
      <c r="BK34" s="116">
        <f>SUM(G34,AI34)</f>
        <v>0</v>
      </c>
      <c r="BL34" s="116">
        <f>SUM(H34,AJ34)</f>
        <v>0</v>
      </c>
      <c r="BM34" s="116">
        <f>SUM(I34,AK34)</f>
        <v>0</v>
      </c>
      <c r="BN34" s="116">
        <f>SUM(J34,AL34)</f>
        <v>0</v>
      </c>
      <c r="BO34" s="116">
        <f>SUM(K34,AM34)</f>
        <v>77695</v>
      </c>
      <c r="BP34" s="116">
        <f>SUM(L34,AN34)</f>
        <v>285602</v>
      </c>
      <c r="BQ34" s="116">
        <f>SUM(M34,AO34)</f>
        <v>38020</v>
      </c>
      <c r="BR34" s="116">
        <f>SUM(N34,AP34)</f>
        <v>38020</v>
      </c>
      <c r="BS34" s="116">
        <f>SUM(O34,AQ34)</f>
        <v>0</v>
      </c>
      <c r="BT34" s="116">
        <f>SUM(P34,AR34)</f>
        <v>0</v>
      </c>
      <c r="BU34" s="116">
        <f>SUM(Q34,AS34)</f>
        <v>0</v>
      </c>
      <c r="BV34" s="116">
        <f>SUM(R34,AT34)</f>
        <v>4260</v>
      </c>
      <c r="BW34" s="116">
        <f>SUM(S34,AU34)</f>
        <v>848</v>
      </c>
      <c r="BX34" s="116">
        <f>SUM(T34,AV34)</f>
        <v>0</v>
      </c>
      <c r="BY34" s="116">
        <f>SUM(U34,AW34)</f>
        <v>3412</v>
      </c>
      <c r="BZ34" s="116">
        <f>SUM(V34,AX34)</f>
        <v>0</v>
      </c>
      <c r="CA34" s="116">
        <f>SUM(W34,AY34)</f>
        <v>243322</v>
      </c>
      <c r="CB34" s="116">
        <f>SUM(X34,AZ34)</f>
        <v>188052</v>
      </c>
      <c r="CC34" s="116">
        <f>SUM(Y34,BA34)</f>
        <v>42002</v>
      </c>
      <c r="CD34" s="116">
        <f>SUM(Z34,BB34)</f>
        <v>987</v>
      </c>
      <c r="CE34" s="116">
        <f>SUM(AA34,BC34)</f>
        <v>12281</v>
      </c>
      <c r="CF34" s="116">
        <f>SUM(AB34,BD34)</f>
        <v>441061</v>
      </c>
      <c r="CG34" s="116">
        <f>SUM(AC34,BE34)</f>
        <v>0</v>
      </c>
      <c r="CH34" s="116">
        <f>SUM(AD34,BF34)</f>
        <v>28426</v>
      </c>
      <c r="CI34" s="116">
        <f>SUM(AE34,BG34)</f>
        <v>314028</v>
      </c>
    </row>
    <row r="35" spans="1:87" ht="13.5" customHeight="1" x14ac:dyDescent="0.2">
      <c r="A35" s="114" t="s">
        <v>25</v>
      </c>
      <c r="B35" s="115" t="s">
        <v>406</v>
      </c>
      <c r="C35" s="114" t="s">
        <v>407</v>
      </c>
      <c r="D35" s="116">
        <f>+SUM(E35,J35)</f>
        <v>0</v>
      </c>
      <c r="E35" s="116">
        <f>+SUM(F35:I35)</f>
        <v>0</v>
      </c>
      <c r="F35" s="116">
        <v>0</v>
      </c>
      <c r="G35" s="116">
        <v>0</v>
      </c>
      <c r="H35" s="116">
        <v>0</v>
      </c>
      <c r="I35" s="116">
        <v>0</v>
      </c>
      <c r="J35" s="116">
        <v>0</v>
      </c>
      <c r="K35" s="116">
        <v>4878</v>
      </c>
      <c r="L35" s="116">
        <f>+SUM(M35,R35,V35,W35,AC35)</f>
        <v>272485</v>
      </c>
      <c r="M35" s="116">
        <f>+SUM(N35:Q35)</f>
        <v>101028</v>
      </c>
      <c r="N35" s="116">
        <v>27582</v>
      </c>
      <c r="O35" s="116">
        <v>73446</v>
      </c>
      <c r="P35" s="116">
        <v>0</v>
      </c>
      <c r="Q35" s="116">
        <v>0</v>
      </c>
      <c r="R35" s="116">
        <f>+SUM(S35:U35)</f>
        <v>8514</v>
      </c>
      <c r="S35" s="116">
        <v>6418</v>
      </c>
      <c r="T35" s="116">
        <v>2096</v>
      </c>
      <c r="U35" s="116">
        <v>0</v>
      </c>
      <c r="V35" s="116">
        <v>11550</v>
      </c>
      <c r="W35" s="116">
        <f>+SUM(X35:AA35)</f>
        <v>151393</v>
      </c>
      <c r="X35" s="116">
        <v>98689</v>
      </c>
      <c r="Y35" s="116">
        <v>42938</v>
      </c>
      <c r="Z35" s="116">
        <v>6907</v>
      </c>
      <c r="AA35" s="116">
        <v>2859</v>
      </c>
      <c r="AB35" s="116">
        <v>362641</v>
      </c>
      <c r="AC35" s="116">
        <v>0</v>
      </c>
      <c r="AD35" s="116">
        <v>10025</v>
      </c>
      <c r="AE35" s="116">
        <f>+SUM(D35,L35,AD35)</f>
        <v>282510</v>
      </c>
      <c r="AF35" s="116">
        <f>+SUM(AG35,AL35)</f>
        <v>0</v>
      </c>
      <c r="AG35" s="116">
        <f>+SUM(AH35:AK35)</f>
        <v>0</v>
      </c>
      <c r="AH35" s="116">
        <v>0</v>
      </c>
      <c r="AI35" s="116">
        <v>0</v>
      </c>
      <c r="AJ35" s="116">
        <v>0</v>
      </c>
      <c r="AK35" s="116">
        <v>0</v>
      </c>
      <c r="AL35" s="116">
        <v>0</v>
      </c>
      <c r="AM35" s="116">
        <v>0</v>
      </c>
      <c r="AN35" s="116">
        <f>+SUM(AO35,AT35,AX35,AY35,BE35)</f>
        <v>20097</v>
      </c>
      <c r="AO35" s="116">
        <f>+SUM(AP35:AS35)</f>
        <v>16103</v>
      </c>
      <c r="AP35" s="116">
        <v>16103</v>
      </c>
      <c r="AQ35" s="116">
        <v>0</v>
      </c>
      <c r="AR35" s="116">
        <v>0</v>
      </c>
      <c r="AS35" s="116">
        <v>0</v>
      </c>
      <c r="AT35" s="116">
        <f>+SUM(AU35:AW35)</f>
        <v>0</v>
      </c>
      <c r="AU35" s="116">
        <v>0</v>
      </c>
      <c r="AV35" s="116">
        <v>0</v>
      </c>
      <c r="AW35" s="116">
        <v>0</v>
      </c>
      <c r="AX35" s="116">
        <v>0</v>
      </c>
      <c r="AY35" s="116">
        <f>+SUM(AZ35:BC35)</f>
        <v>3994</v>
      </c>
      <c r="AZ35" s="116">
        <v>3758</v>
      </c>
      <c r="BA35" s="116">
        <v>0</v>
      </c>
      <c r="BB35" s="116">
        <v>0</v>
      </c>
      <c r="BC35" s="116">
        <v>236</v>
      </c>
      <c r="BD35" s="116">
        <v>42323</v>
      </c>
      <c r="BE35" s="116">
        <v>0</v>
      </c>
      <c r="BF35" s="116">
        <v>0</v>
      </c>
      <c r="BG35" s="116">
        <f>+SUM(BF35,AN35,AF35)</f>
        <v>20097</v>
      </c>
      <c r="BH35" s="116">
        <f>SUM(D35,AF35)</f>
        <v>0</v>
      </c>
      <c r="BI35" s="116">
        <f>SUM(E35,AG35)</f>
        <v>0</v>
      </c>
      <c r="BJ35" s="116">
        <f>SUM(F35,AH35)</f>
        <v>0</v>
      </c>
      <c r="BK35" s="116">
        <f>SUM(G35,AI35)</f>
        <v>0</v>
      </c>
      <c r="BL35" s="116">
        <f>SUM(H35,AJ35)</f>
        <v>0</v>
      </c>
      <c r="BM35" s="116">
        <f>SUM(I35,AK35)</f>
        <v>0</v>
      </c>
      <c r="BN35" s="116">
        <f>SUM(J35,AL35)</f>
        <v>0</v>
      </c>
      <c r="BO35" s="116">
        <f>SUM(K35,AM35)</f>
        <v>4878</v>
      </c>
      <c r="BP35" s="116">
        <f>SUM(L35,AN35)</f>
        <v>292582</v>
      </c>
      <c r="BQ35" s="116">
        <f>SUM(M35,AO35)</f>
        <v>117131</v>
      </c>
      <c r="BR35" s="116">
        <f>SUM(N35,AP35)</f>
        <v>43685</v>
      </c>
      <c r="BS35" s="116">
        <f>SUM(O35,AQ35)</f>
        <v>73446</v>
      </c>
      <c r="BT35" s="116">
        <f>SUM(P35,AR35)</f>
        <v>0</v>
      </c>
      <c r="BU35" s="116">
        <f>SUM(Q35,AS35)</f>
        <v>0</v>
      </c>
      <c r="BV35" s="116">
        <f>SUM(R35,AT35)</f>
        <v>8514</v>
      </c>
      <c r="BW35" s="116">
        <f>SUM(S35,AU35)</f>
        <v>6418</v>
      </c>
      <c r="BX35" s="116">
        <f>SUM(T35,AV35)</f>
        <v>2096</v>
      </c>
      <c r="BY35" s="116">
        <f>SUM(U35,AW35)</f>
        <v>0</v>
      </c>
      <c r="BZ35" s="116">
        <f>SUM(V35,AX35)</f>
        <v>11550</v>
      </c>
      <c r="CA35" s="116">
        <f>SUM(W35,AY35)</f>
        <v>155387</v>
      </c>
      <c r="CB35" s="116">
        <f>SUM(X35,AZ35)</f>
        <v>102447</v>
      </c>
      <c r="CC35" s="116">
        <f>SUM(Y35,BA35)</f>
        <v>42938</v>
      </c>
      <c r="CD35" s="116">
        <f>SUM(Z35,BB35)</f>
        <v>6907</v>
      </c>
      <c r="CE35" s="116">
        <f>SUM(AA35,BC35)</f>
        <v>3095</v>
      </c>
      <c r="CF35" s="116">
        <f>SUM(AB35,BD35)</f>
        <v>404964</v>
      </c>
      <c r="CG35" s="116">
        <f>SUM(AC35,BE35)</f>
        <v>0</v>
      </c>
      <c r="CH35" s="116">
        <f>SUM(AD35,BF35)</f>
        <v>10025</v>
      </c>
      <c r="CI35" s="116">
        <f>SUM(AE35,BG35)</f>
        <v>302607</v>
      </c>
    </row>
    <row r="36" spans="1:87" ht="13.5" customHeight="1" x14ac:dyDescent="0.2">
      <c r="A36" s="114" t="s">
        <v>25</v>
      </c>
      <c r="B36" s="115" t="s">
        <v>408</v>
      </c>
      <c r="C36" s="114" t="s">
        <v>409</v>
      </c>
      <c r="D36" s="116">
        <f>+SUM(E36,J36)</f>
        <v>880</v>
      </c>
      <c r="E36" s="116">
        <f>+SUM(F36:I36)</f>
        <v>880</v>
      </c>
      <c r="F36" s="116">
        <v>0</v>
      </c>
      <c r="G36" s="116">
        <v>0</v>
      </c>
      <c r="H36" s="116">
        <v>0</v>
      </c>
      <c r="I36" s="116">
        <v>880</v>
      </c>
      <c r="J36" s="116">
        <v>0</v>
      </c>
      <c r="K36" s="116">
        <v>0</v>
      </c>
      <c r="L36" s="116">
        <f>+SUM(M36,R36,V36,W36,AC36)</f>
        <v>339506</v>
      </c>
      <c r="M36" s="116">
        <f>+SUM(N36:Q36)</f>
        <v>67333</v>
      </c>
      <c r="N36" s="116">
        <v>33676</v>
      </c>
      <c r="O36" s="116">
        <v>33657</v>
      </c>
      <c r="P36" s="116">
        <v>0</v>
      </c>
      <c r="Q36" s="116">
        <v>0</v>
      </c>
      <c r="R36" s="116">
        <f>+SUM(S36:U36)</f>
        <v>3797</v>
      </c>
      <c r="S36" s="116">
        <v>3103</v>
      </c>
      <c r="T36" s="116">
        <v>694</v>
      </c>
      <c r="U36" s="116">
        <v>0</v>
      </c>
      <c r="V36" s="116">
        <v>0</v>
      </c>
      <c r="W36" s="116">
        <f>+SUM(X36:AA36)</f>
        <v>268376</v>
      </c>
      <c r="X36" s="116">
        <v>215002</v>
      </c>
      <c r="Y36" s="116">
        <v>52952</v>
      </c>
      <c r="Z36" s="116">
        <v>0</v>
      </c>
      <c r="AA36" s="116">
        <v>422</v>
      </c>
      <c r="AB36" s="116">
        <v>290670</v>
      </c>
      <c r="AC36" s="116">
        <v>0</v>
      </c>
      <c r="AD36" s="116">
        <v>22032</v>
      </c>
      <c r="AE36" s="116">
        <f>+SUM(D36,L36,AD36)</f>
        <v>362418</v>
      </c>
      <c r="AF36" s="116">
        <f>+SUM(AG36,AL36)</f>
        <v>0</v>
      </c>
      <c r="AG36" s="116">
        <f>+SUM(AH36:AK36)</f>
        <v>0</v>
      </c>
      <c r="AH36" s="116">
        <v>0</v>
      </c>
      <c r="AI36" s="116">
        <v>0</v>
      </c>
      <c r="AJ36" s="116">
        <v>0</v>
      </c>
      <c r="AK36" s="116">
        <v>0</v>
      </c>
      <c r="AL36" s="116">
        <v>0</v>
      </c>
      <c r="AM36" s="116">
        <v>0</v>
      </c>
      <c r="AN36" s="116">
        <f>+SUM(AO36,AT36,AX36,AY36,BE36)</f>
        <v>24258</v>
      </c>
      <c r="AO36" s="116">
        <f>+SUM(AP36:AS36)</f>
        <v>4810</v>
      </c>
      <c r="AP36" s="116">
        <v>4810</v>
      </c>
      <c r="AQ36" s="116">
        <v>0</v>
      </c>
      <c r="AR36" s="116">
        <v>0</v>
      </c>
      <c r="AS36" s="116">
        <v>0</v>
      </c>
      <c r="AT36" s="116">
        <f>+SUM(AU36:AW36)</f>
        <v>0</v>
      </c>
      <c r="AU36" s="116">
        <v>0</v>
      </c>
      <c r="AV36" s="116">
        <v>0</v>
      </c>
      <c r="AW36" s="116">
        <v>0</v>
      </c>
      <c r="AX36" s="116">
        <v>0</v>
      </c>
      <c r="AY36" s="116">
        <f>+SUM(AZ36:BC36)</f>
        <v>19448</v>
      </c>
      <c r="AZ36" s="116">
        <v>19356</v>
      </c>
      <c r="BA36" s="116">
        <v>64</v>
      </c>
      <c r="BB36" s="116">
        <v>0</v>
      </c>
      <c r="BC36" s="116">
        <v>28</v>
      </c>
      <c r="BD36" s="116">
        <v>18751</v>
      </c>
      <c r="BE36" s="116">
        <v>0</v>
      </c>
      <c r="BF36" s="116">
        <v>5</v>
      </c>
      <c r="BG36" s="116">
        <f>+SUM(BF36,AN36,AF36)</f>
        <v>24263</v>
      </c>
      <c r="BH36" s="116">
        <f>SUM(D36,AF36)</f>
        <v>880</v>
      </c>
      <c r="BI36" s="116">
        <f>SUM(E36,AG36)</f>
        <v>880</v>
      </c>
      <c r="BJ36" s="116">
        <f>SUM(F36,AH36)</f>
        <v>0</v>
      </c>
      <c r="BK36" s="116">
        <f>SUM(G36,AI36)</f>
        <v>0</v>
      </c>
      <c r="BL36" s="116">
        <f>SUM(H36,AJ36)</f>
        <v>0</v>
      </c>
      <c r="BM36" s="116">
        <f>SUM(I36,AK36)</f>
        <v>880</v>
      </c>
      <c r="BN36" s="116">
        <f>SUM(J36,AL36)</f>
        <v>0</v>
      </c>
      <c r="BO36" s="116">
        <f>SUM(K36,AM36)</f>
        <v>0</v>
      </c>
      <c r="BP36" s="116">
        <f>SUM(L36,AN36)</f>
        <v>363764</v>
      </c>
      <c r="BQ36" s="116">
        <f>SUM(M36,AO36)</f>
        <v>72143</v>
      </c>
      <c r="BR36" s="116">
        <f>SUM(N36,AP36)</f>
        <v>38486</v>
      </c>
      <c r="BS36" s="116">
        <f>SUM(O36,AQ36)</f>
        <v>33657</v>
      </c>
      <c r="BT36" s="116">
        <f>SUM(P36,AR36)</f>
        <v>0</v>
      </c>
      <c r="BU36" s="116">
        <f>SUM(Q36,AS36)</f>
        <v>0</v>
      </c>
      <c r="BV36" s="116">
        <f>SUM(R36,AT36)</f>
        <v>3797</v>
      </c>
      <c r="BW36" s="116">
        <f>SUM(S36,AU36)</f>
        <v>3103</v>
      </c>
      <c r="BX36" s="116">
        <f>SUM(T36,AV36)</f>
        <v>694</v>
      </c>
      <c r="BY36" s="116">
        <f>SUM(U36,AW36)</f>
        <v>0</v>
      </c>
      <c r="BZ36" s="116">
        <f>SUM(V36,AX36)</f>
        <v>0</v>
      </c>
      <c r="CA36" s="116">
        <f>SUM(W36,AY36)</f>
        <v>287824</v>
      </c>
      <c r="CB36" s="116">
        <f>SUM(X36,AZ36)</f>
        <v>234358</v>
      </c>
      <c r="CC36" s="116">
        <f>SUM(Y36,BA36)</f>
        <v>53016</v>
      </c>
      <c r="CD36" s="116">
        <f>SUM(Z36,BB36)</f>
        <v>0</v>
      </c>
      <c r="CE36" s="116">
        <f>SUM(AA36,BC36)</f>
        <v>450</v>
      </c>
      <c r="CF36" s="116">
        <f>SUM(AB36,BD36)</f>
        <v>309421</v>
      </c>
      <c r="CG36" s="116">
        <f>SUM(AC36,BE36)</f>
        <v>0</v>
      </c>
      <c r="CH36" s="116">
        <f>SUM(AD36,BF36)</f>
        <v>22037</v>
      </c>
      <c r="CI36" s="116">
        <f>SUM(AE36,BG36)</f>
        <v>386681</v>
      </c>
    </row>
    <row r="37" spans="1:87" ht="13.5" customHeight="1" x14ac:dyDescent="0.2">
      <c r="A37" s="114" t="s">
        <v>25</v>
      </c>
      <c r="B37" s="115" t="s">
        <v>410</v>
      </c>
      <c r="C37" s="114" t="s">
        <v>411</v>
      </c>
      <c r="D37" s="116">
        <f>+SUM(E37,J37)</f>
        <v>0</v>
      </c>
      <c r="E37" s="116">
        <f>+SUM(F37:I37)</f>
        <v>0</v>
      </c>
      <c r="F37" s="116">
        <v>0</v>
      </c>
      <c r="G37" s="116">
        <v>0</v>
      </c>
      <c r="H37" s="116">
        <v>0</v>
      </c>
      <c r="I37" s="116">
        <v>0</v>
      </c>
      <c r="J37" s="116">
        <v>0</v>
      </c>
      <c r="K37" s="116">
        <v>0</v>
      </c>
      <c r="L37" s="116">
        <f>+SUM(M37,R37,V37,W37,AC37)</f>
        <v>444196</v>
      </c>
      <c r="M37" s="116">
        <f>+SUM(N37:Q37)</f>
        <v>42479</v>
      </c>
      <c r="N37" s="116">
        <v>42479</v>
      </c>
      <c r="O37" s="116">
        <v>0</v>
      </c>
      <c r="P37" s="116">
        <v>0</v>
      </c>
      <c r="Q37" s="116">
        <v>0</v>
      </c>
      <c r="R37" s="116">
        <f>+SUM(S37:U37)</f>
        <v>0</v>
      </c>
      <c r="S37" s="116">
        <v>0</v>
      </c>
      <c r="T37" s="116">
        <v>0</v>
      </c>
      <c r="U37" s="116">
        <v>0</v>
      </c>
      <c r="V37" s="116">
        <v>0</v>
      </c>
      <c r="W37" s="116">
        <f>+SUM(X37:AA37)</f>
        <v>401717</v>
      </c>
      <c r="X37" s="116">
        <v>323072</v>
      </c>
      <c r="Y37" s="116">
        <v>50977</v>
      </c>
      <c r="Z37" s="116">
        <v>0</v>
      </c>
      <c r="AA37" s="116">
        <v>27668</v>
      </c>
      <c r="AB37" s="116">
        <v>410308</v>
      </c>
      <c r="AC37" s="116">
        <v>0</v>
      </c>
      <c r="AD37" s="116">
        <v>0</v>
      </c>
      <c r="AE37" s="116">
        <f>+SUM(D37,L37,AD37)</f>
        <v>444196</v>
      </c>
      <c r="AF37" s="116">
        <f>+SUM(AG37,AL37)</f>
        <v>184161</v>
      </c>
      <c r="AG37" s="116">
        <f>+SUM(AH37:AK37)</f>
        <v>184161</v>
      </c>
      <c r="AH37" s="116">
        <v>0</v>
      </c>
      <c r="AI37" s="116">
        <v>184161</v>
      </c>
      <c r="AJ37" s="116">
        <v>0</v>
      </c>
      <c r="AK37" s="116">
        <v>0</v>
      </c>
      <c r="AL37" s="116">
        <v>0</v>
      </c>
      <c r="AM37" s="116">
        <v>0</v>
      </c>
      <c r="AN37" s="116">
        <f>+SUM(AO37,AT37,AX37,AY37,BE37)</f>
        <v>17475</v>
      </c>
      <c r="AO37" s="116">
        <f>+SUM(AP37:AS37)</f>
        <v>0</v>
      </c>
      <c r="AP37" s="116">
        <v>0</v>
      </c>
      <c r="AQ37" s="116">
        <v>0</v>
      </c>
      <c r="AR37" s="116">
        <v>0</v>
      </c>
      <c r="AS37" s="116">
        <v>0</v>
      </c>
      <c r="AT37" s="116">
        <f>+SUM(AU37:AW37)</f>
        <v>4352</v>
      </c>
      <c r="AU37" s="116">
        <v>0</v>
      </c>
      <c r="AV37" s="116">
        <v>4352</v>
      </c>
      <c r="AW37" s="116">
        <v>0</v>
      </c>
      <c r="AX37" s="116">
        <v>0</v>
      </c>
      <c r="AY37" s="116">
        <f>+SUM(AZ37:BC37)</f>
        <v>13123</v>
      </c>
      <c r="AZ37" s="116">
        <v>6076</v>
      </c>
      <c r="BA37" s="116">
        <v>4425</v>
      </c>
      <c r="BB37" s="116">
        <v>0</v>
      </c>
      <c r="BC37" s="116">
        <v>2622</v>
      </c>
      <c r="BD37" s="116">
        <v>0</v>
      </c>
      <c r="BE37" s="116">
        <v>0</v>
      </c>
      <c r="BF37" s="116">
        <v>0</v>
      </c>
      <c r="BG37" s="116">
        <f>+SUM(BF37,AN37,AF37)</f>
        <v>201636</v>
      </c>
      <c r="BH37" s="116">
        <f>SUM(D37,AF37)</f>
        <v>184161</v>
      </c>
      <c r="BI37" s="116">
        <f>SUM(E37,AG37)</f>
        <v>184161</v>
      </c>
      <c r="BJ37" s="116">
        <f>SUM(F37,AH37)</f>
        <v>0</v>
      </c>
      <c r="BK37" s="116">
        <f>SUM(G37,AI37)</f>
        <v>184161</v>
      </c>
      <c r="BL37" s="116">
        <f>SUM(H37,AJ37)</f>
        <v>0</v>
      </c>
      <c r="BM37" s="116">
        <f>SUM(I37,AK37)</f>
        <v>0</v>
      </c>
      <c r="BN37" s="116">
        <f>SUM(J37,AL37)</f>
        <v>0</v>
      </c>
      <c r="BO37" s="116">
        <f>SUM(K37,AM37)</f>
        <v>0</v>
      </c>
      <c r="BP37" s="116">
        <f>SUM(L37,AN37)</f>
        <v>461671</v>
      </c>
      <c r="BQ37" s="116">
        <f>SUM(M37,AO37)</f>
        <v>42479</v>
      </c>
      <c r="BR37" s="116">
        <f>SUM(N37,AP37)</f>
        <v>42479</v>
      </c>
      <c r="BS37" s="116">
        <f>SUM(O37,AQ37)</f>
        <v>0</v>
      </c>
      <c r="BT37" s="116">
        <f>SUM(P37,AR37)</f>
        <v>0</v>
      </c>
      <c r="BU37" s="116">
        <f>SUM(Q37,AS37)</f>
        <v>0</v>
      </c>
      <c r="BV37" s="116">
        <f>SUM(R37,AT37)</f>
        <v>4352</v>
      </c>
      <c r="BW37" s="116">
        <f>SUM(S37,AU37)</f>
        <v>0</v>
      </c>
      <c r="BX37" s="116">
        <f>SUM(T37,AV37)</f>
        <v>4352</v>
      </c>
      <c r="BY37" s="116">
        <f>SUM(U37,AW37)</f>
        <v>0</v>
      </c>
      <c r="BZ37" s="116">
        <f>SUM(V37,AX37)</f>
        <v>0</v>
      </c>
      <c r="CA37" s="116">
        <f>SUM(W37,AY37)</f>
        <v>414840</v>
      </c>
      <c r="CB37" s="116">
        <f>SUM(X37,AZ37)</f>
        <v>329148</v>
      </c>
      <c r="CC37" s="116">
        <f>SUM(Y37,BA37)</f>
        <v>55402</v>
      </c>
      <c r="CD37" s="116">
        <f>SUM(Z37,BB37)</f>
        <v>0</v>
      </c>
      <c r="CE37" s="116">
        <f>SUM(AA37,BC37)</f>
        <v>30290</v>
      </c>
      <c r="CF37" s="116">
        <f>SUM(AB37,BD37)</f>
        <v>410308</v>
      </c>
      <c r="CG37" s="116">
        <f>SUM(AC37,BE37)</f>
        <v>0</v>
      </c>
      <c r="CH37" s="116">
        <f>SUM(AD37,BF37)</f>
        <v>0</v>
      </c>
      <c r="CI37" s="116">
        <f>SUM(AE37,BG37)</f>
        <v>645832</v>
      </c>
    </row>
    <row r="38" spans="1:87" ht="13.5" customHeight="1" x14ac:dyDescent="0.2">
      <c r="A38" s="114" t="s">
        <v>25</v>
      </c>
      <c r="B38" s="115" t="s">
        <v>414</v>
      </c>
      <c r="C38" s="114" t="s">
        <v>415</v>
      </c>
      <c r="D38" s="116">
        <f>+SUM(E38,J38)</f>
        <v>20670</v>
      </c>
      <c r="E38" s="116">
        <f>+SUM(F38:I38)</f>
        <v>1114</v>
      </c>
      <c r="F38" s="116">
        <v>0</v>
      </c>
      <c r="G38" s="116">
        <v>638</v>
      </c>
      <c r="H38" s="116">
        <v>476</v>
      </c>
      <c r="I38" s="116">
        <v>0</v>
      </c>
      <c r="J38" s="116">
        <v>19556</v>
      </c>
      <c r="K38" s="116">
        <v>0</v>
      </c>
      <c r="L38" s="116">
        <f>+SUM(M38,R38,V38,W38,AC38)</f>
        <v>1388587</v>
      </c>
      <c r="M38" s="116">
        <f>+SUM(N38:Q38)</f>
        <v>122637</v>
      </c>
      <c r="N38" s="116">
        <v>63258</v>
      </c>
      <c r="O38" s="116">
        <v>0</v>
      </c>
      <c r="P38" s="116">
        <v>52108</v>
      </c>
      <c r="Q38" s="116">
        <v>7271</v>
      </c>
      <c r="R38" s="116">
        <f>+SUM(S38:U38)</f>
        <v>127790</v>
      </c>
      <c r="S38" s="116">
        <v>2709</v>
      </c>
      <c r="T38" s="116">
        <v>97337</v>
      </c>
      <c r="U38" s="116">
        <v>27744</v>
      </c>
      <c r="V38" s="116">
        <v>0</v>
      </c>
      <c r="W38" s="116">
        <f>+SUM(X38:AA38)</f>
        <v>1134035</v>
      </c>
      <c r="X38" s="116">
        <v>297884</v>
      </c>
      <c r="Y38" s="116">
        <v>806187</v>
      </c>
      <c r="Z38" s="116">
        <v>18053</v>
      </c>
      <c r="AA38" s="116">
        <v>11911</v>
      </c>
      <c r="AB38" s="116">
        <v>0</v>
      </c>
      <c r="AC38" s="116">
        <v>4125</v>
      </c>
      <c r="AD38" s="116">
        <v>0</v>
      </c>
      <c r="AE38" s="116">
        <f>+SUM(D38,L38,AD38)</f>
        <v>1409257</v>
      </c>
      <c r="AF38" s="116">
        <f>+SUM(AG38,AL38)</f>
        <v>143055</v>
      </c>
      <c r="AG38" s="116">
        <f>+SUM(AH38:AK38)</f>
        <v>143055</v>
      </c>
      <c r="AH38" s="116">
        <v>0</v>
      </c>
      <c r="AI38" s="116">
        <v>143055</v>
      </c>
      <c r="AJ38" s="116">
        <v>0</v>
      </c>
      <c r="AK38" s="116">
        <v>0</v>
      </c>
      <c r="AL38" s="116">
        <v>0</v>
      </c>
      <c r="AM38" s="116">
        <v>0</v>
      </c>
      <c r="AN38" s="116">
        <f>+SUM(AO38,AT38,AX38,AY38,BE38)</f>
        <v>173672</v>
      </c>
      <c r="AO38" s="116">
        <f>+SUM(AP38:AS38)</f>
        <v>25732</v>
      </c>
      <c r="AP38" s="116">
        <v>16611</v>
      </c>
      <c r="AQ38" s="116">
        <v>5727</v>
      </c>
      <c r="AR38" s="116">
        <v>3394</v>
      </c>
      <c r="AS38" s="116">
        <v>0</v>
      </c>
      <c r="AT38" s="116">
        <f>+SUM(AU38:AW38)</f>
        <v>40152</v>
      </c>
      <c r="AU38" s="116">
        <v>1390</v>
      </c>
      <c r="AV38" s="116">
        <v>38762</v>
      </c>
      <c r="AW38" s="116">
        <v>0</v>
      </c>
      <c r="AX38" s="116">
        <v>0</v>
      </c>
      <c r="AY38" s="116">
        <f>+SUM(AZ38:BC38)</f>
        <v>106705</v>
      </c>
      <c r="AZ38" s="116">
        <v>0</v>
      </c>
      <c r="BA38" s="116">
        <v>0</v>
      </c>
      <c r="BB38" s="116">
        <v>0</v>
      </c>
      <c r="BC38" s="116">
        <v>106705</v>
      </c>
      <c r="BD38" s="116">
        <v>0</v>
      </c>
      <c r="BE38" s="116">
        <v>1083</v>
      </c>
      <c r="BF38" s="116">
        <v>313</v>
      </c>
      <c r="BG38" s="116">
        <f>+SUM(BF38,AN38,AF38)</f>
        <v>317040</v>
      </c>
      <c r="BH38" s="116">
        <f>SUM(D38,AF38)</f>
        <v>163725</v>
      </c>
      <c r="BI38" s="116">
        <f>SUM(E38,AG38)</f>
        <v>144169</v>
      </c>
      <c r="BJ38" s="116">
        <f>SUM(F38,AH38)</f>
        <v>0</v>
      </c>
      <c r="BK38" s="116">
        <f>SUM(G38,AI38)</f>
        <v>143693</v>
      </c>
      <c r="BL38" s="116">
        <f>SUM(H38,AJ38)</f>
        <v>476</v>
      </c>
      <c r="BM38" s="116">
        <f>SUM(I38,AK38)</f>
        <v>0</v>
      </c>
      <c r="BN38" s="116">
        <f>SUM(J38,AL38)</f>
        <v>19556</v>
      </c>
      <c r="BO38" s="116">
        <f>SUM(K38,AM38)</f>
        <v>0</v>
      </c>
      <c r="BP38" s="116">
        <f>SUM(L38,AN38)</f>
        <v>1562259</v>
      </c>
      <c r="BQ38" s="116">
        <f>SUM(M38,AO38)</f>
        <v>148369</v>
      </c>
      <c r="BR38" s="116">
        <f>SUM(N38,AP38)</f>
        <v>79869</v>
      </c>
      <c r="BS38" s="116">
        <f>SUM(O38,AQ38)</f>
        <v>5727</v>
      </c>
      <c r="BT38" s="116">
        <f>SUM(P38,AR38)</f>
        <v>55502</v>
      </c>
      <c r="BU38" s="116">
        <f>SUM(Q38,AS38)</f>
        <v>7271</v>
      </c>
      <c r="BV38" s="116">
        <f>SUM(R38,AT38)</f>
        <v>167942</v>
      </c>
      <c r="BW38" s="116">
        <f>SUM(S38,AU38)</f>
        <v>4099</v>
      </c>
      <c r="BX38" s="116">
        <f>SUM(T38,AV38)</f>
        <v>136099</v>
      </c>
      <c r="BY38" s="116">
        <f>SUM(U38,AW38)</f>
        <v>27744</v>
      </c>
      <c r="BZ38" s="116">
        <f>SUM(V38,AX38)</f>
        <v>0</v>
      </c>
      <c r="CA38" s="116">
        <f>SUM(W38,AY38)</f>
        <v>1240740</v>
      </c>
      <c r="CB38" s="116">
        <f>SUM(X38,AZ38)</f>
        <v>297884</v>
      </c>
      <c r="CC38" s="116">
        <f>SUM(Y38,BA38)</f>
        <v>806187</v>
      </c>
      <c r="CD38" s="116">
        <f>SUM(Z38,BB38)</f>
        <v>18053</v>
      </c>
      <c r="CE38" s="116">
        <f>SUM(AA38,BC38)</f>
        <v>118616</v>
      </c>
      <c r="CF38" s="116">
        <f>SUM(AB38,BD38)</f>
        <v>0</v>
      </c>
      <c r="CG38" s="116">
        <f>SUM(AC38,BE38)</f>
        <v>5208</v>
      </c>
      <c r="CH38" s="116">
        <f>SUM(AD38,BF38)</f>
        <v>313</v>
      </c>
      <c r="CI38" s="116">
        <f>SUM(AE38,BG38)</f>
        <v>1726297</v>
      </c>
    </row>
    <row r="39" spans="1:87" ht="13.5" customHeight="1" x14ac:dyDescent="0.2">
      <c r="A39" s="114" t="s">
        <v>25</v>
      </c>
      <c r="B39" s="115" t="s">
        <v>416</v>
      </c>
      <c r="C39" s="114" t="s">
        <v>417</v>
      </c>
      <c r="D39" s="116">
        <f>+SUM(E39,J39)</f>
        <v>0</v>
      </c>
      <c r="E39" s="116">
        <f>+SUM(F39:I39)</f>
        <v>0</v>
      </c>
      <c r="F39" s="116">
        <v>0</v>
      </c>
      <c r="G39" s="116">
        <v>0</v>
      </c>
      <c r="H39" s="116">
        <v>0</v>
      </c>
      <c r="I39" s="116">
        <v>0</v>
      </c>
      <c r="J39" s="116">
        <v>0</v>
      </c>
      <c r="K39" s="116">
        <v>0</v>
      </c>
      <c r="L39" s="116">
        <f>+SUM(M39,R39,V39,W39,AC39)</f>
        <v>397324</v>
      </c>
      <c r="M39" s="116">
        <f>+SUM(N39:Q39)</f>
        <v>44751</v>
      </c>
      <c r="N39" s="116">
        <v>44751</v>
      </c>
      <c r="O39" s="116">
        <v>0</v>
      </c>
      <c r="P39" s="116">
        <v>0</v>
      </c>
      <c r="Q39" s="116">
        <v>0</v>
      </c>
      <c r="R39" s="116">
        <f>+SUM(S39:U39)</f>
        <v>0</v>
      </c>
      <c r="S39" s="116">
        <v>0</v>
      </c>
      <c r="T39" s="116">
        <v>0</v>
      </c>
      <c r="U39" s="116">
        <v>0</v>
      </c>
      <c r="V39" s="116">
        <v>0</v>
      </c>
      <c r="W39" s="116">
        <f>+SUM(X39:AA39)</f>
        <v>352573</v>
      </c>
      <c r="X39" s="116">
        <v>321531</v>
      </c>
      <c r="Y39" s="116">
        <v>10150</v>
      </c>
      <c r="Z39" s="116">
        <v>19021</v>
      </c>
      <c r="AA39" s="116">
        <v>1871</v>
      </c>
      <c r="AB39" s="116">
        <v>286377</v>
      </c>
      <c r="AC39" s="116">
        <v>0</v>
      </c>
      <c r="AD39" s="116">
        <v>1783</v>
      </c>
      <c r="AE39" s="116">
        <f>+SUM(D39,L39,AD39)</f>
        <v>399107</v>
      </c>
      <c r="AF39" s="116">
        <f>+SUM(AG39,AL39)</f>
        <v>0</v>
      </c>
      <c r="AG39" s="116">
        <f>+SUM(AH39:AK39)</f>
        <v>0</v>
      </c>
      <c r="AH39" s="116">
        <v>0</v>
      </c>
      <c r="AI39" s="116">
        <v>0</v>
      </c>
      <c r="AJ39" s="116">
        <v>0</v>
      </c>
      <c r="AK39" s="116">
        <v>0</v>
      </c>
      <c r="AL39" s="116">
        <v>0</v>
      </c>
      <c r="AM39" s="116">
        <v>0</v>
      </c>
      <c r="AN39" s="116">
        <f>+SUM(AO39,AT39,AX39,AY39,BE39)</f>
        <v>27422</v>
      </c>
      <c r="AO39" s="116">
        <f>+SUM(AP39:AS39)</f>
        <v>7458</v>
      </c>
      <c r="AP39" s="116">
        <v>7458</v>
      </c>
      <c r="AQ39" s="116">
        <v>0</v>
      </c>
      <c r="AR39" s="116">
        <v>0</v>
      </c>
      <c r="AS39" s="116">
        <v>0</v>
      </c>
      <c r="AT39" s="116">
        <f>+SUM(AU39:AW39)</f>
        <v>0</v>
      </c>
      <c r="AU39" s="116">
        <v>0</v>
      </c>
      <c r="AV39" s="116">
        <v>0</v>
      </c>
      <c r="AW39" s="116">
        <v>0</v>
      </c>
      <c r="AX39" s="116">
        <v>0</v>
      </c>
      <c r="AY39" s="116">
        <f>+SUM(AZ39:BC39)</f>
        <v>19964</v>
      </c>
      <c r="AZ39" s="116">
        <v>0</v>
      </c>
      <c r="BA39" s="116">
        <v>0</v>
      </c>
      <c r="BB39" s="116">
        <v>0</v>
      </c>
      <c r="BC39" s="116">
        <v>19964</v>
      </c>
      <c r="BD39" s="116">
        <v>67049</v>
      </c>
      <c r="BE39" s="116">
        <v>0</v>
      </c>
      <c r="BF39" s="116">
        <v>8750</v>
      </c>
      <c r="BG39" s="116">
        <f>+SUM(BF39,AN39,AF39)</f>
        <v>36172</v>
      </c>
      <c r="BH39" s="116">
        <f>SUM(D39,AF39)</f>
        <v>0</v>
      </c>
      <c r="BI39" s="116">
        <f>SUM(E39,AG39)</f>
        <v>0</v>
      </c>
      <c r="BJ39" s="116">
        <f>SUM(F39,AH39)</f>
        <v>0</v>
      </c>
      <c r="BK39" s="116">
        <f>SUM(G39,AI39)</f>
        <v>0</v>
      </c>
      <c r="BL39" s="116">
        <f>SUM(H39,AJ39)</f>
        <v>0</v>
      </c>
      <c r="BM39" s="116">
        <f>SUM(I39,AK39)</f>
        <v>0</v>
      </c>
      <c r="BN39" s="116">
        <f>SUM(J39,AL39)</f>
        <v>0</v>
      </c>
      <c r="BO39" s="116">
        <f>SUM(K39,AM39)</f>
        <v>0</v>
      </c>
      <c r="BP39" s="116">
        <f>SUM(L39,AN39)</f>
        <v>424746</v>
      </c>
      <c r="BQ39" s="116">
        <f>SUM(M39,AO39)</f>
        <v>52209</v>
      </c>
      <c r="BR39" s="116">
        <f>SUM(N39,AP39)</f>
        <v>52209</v>
      </c>
      <c r="BS39" s="116">
        <f>SUM(O39,AQ39)</f>
        <v>0</v>
      </c>
      <c r="BT39" s="116">
        <f>SUM(P39,AR39)</f>
        <v>0</v>
      </c>
      <c r="BU39" s="116">
        <f>SUM(Q39,AS39)</f>
        <v>0</v>
      </c>
      <c r="BV39" s="116">
        <f>SUM(R39,AT39)</f>
        <v>0</v>
      </c>
      <c r="BW39" s="116">
        <f>SUM(S39,AU39)</f>
        <v>0</v>
      </c>
      <c r="BX39" s="116">
        <f>SUM(T39,AV39)</f>
        <v>0</v>
      </c>
      <c r="BY39" s="116">
        <f>SUM(U39,AW39)</f>
        <v>0</v>
      </c>
      <c r="BZ39" s="116">
        <f>SUM(V39,AX39)</f>
        <v>0</v>
      </c>
      <c r="CA39" s="116">
        <f>SUM(W39,AY39)</f>
        <v>372537</v>
      </c>
      <c r="CB39" s="116">
        <f>SUM(X39,AZ39)</f>
        <v>321531</v>
      </c>
      <c r="CC39" s="116">
        <f>SUM(Y39,BA39)</f>
        <v>10150</v>
      </c>
      <c r="CD39" s="116">
        <f>SUM(Z39,BB39)</f>
        <v>19021</v>
      </c>
      <c r="CE39" s="116">
        <f>SUM(AA39,BC39)</f>
        <v>21835</v>
      </c>
      <c r="CF39" s="116">
        <f>SUM(AB39,BD39)</f>
        <v>353426</v>
      </c>
      <c r="CG39" s="116">
        <f>SUM(AC39,BE39)</f>
        <v>0</v>
      </c>
      <c r="CH39" s="116">
        <f>SUM(AD39,BF39)</f>
        <v>10533</v>
      </c>
      <c r="CI39" s="116">
        <f>SUM(AE39,BG39)</f>
        <v>435279</v>
      </c>
    </row>
    <row r="40" spans="1:87" ht="13.5" customHeight="1" x14ac:dyDescent="0.2">
      <c r="A40" s="114" t="s">
        <v>25</v>
      </c>
      <c r="B40" s="115" t="s">
        <v>418</v>
      </c>
      <c r="C40" s="114" t="s">
        <v>419</v>
      </c>
      <c r="D40" s="116">
        <f>+SUM(E40,J40)</f>
        <v>0</v>
      </c>
      <c r="E40" s="116">
        <f>+SUM(F40:I40)</f>
        <v>0</v>
      </c>
      <c r="F40" s="116">
        <v>0</v>
      </c>
      <c r="G40" s="116">
        <v>0</v>
      </c>
      <c r="H40" s="116">
        <v>0</v>
      </c>
      <c r="I40" s="116">
        <v>0</v>
      </c>
      <c r="J40" s="116">
        <v>0</v>
      </c>
      <c r="K40" s="116">
        <v>0</v>
      </c>
      <c r="L40" s="116">
        <f>+SUM(M40,R40,V40,W40,AC40)</f>
        <v>979795</v>
      </c>
      <c r="M40" s="116">
        <f>+SUM(N40:Q40)</f>
        <v>0</v>
      </c>
      <c r="N40" s="116">
        <v>0</v>
      </c>
      <c r="O40" s="116">
        <v>0</v>
      </c>
      <c r="P40" s="116">
        <v>0</v>
      </c>
      <c r="Q40" s="116">
        <v>0</v>
      </c>
      <c r="R40" s="116">
        <f>+SUM(S40:U40)</f>
        <v>0</v>
      </c>
      <c r="S40" s="116">
        <v>0</v>
      </c>
      <c r="T40" s="116">
        <v>0</v>
      </c>
      <c r="U40" s="116">
        <v>0</v>
      </c>
      <c r="V40" s="116">
        <v>0</v>
      </c>
      <c r="W40" s="116">
        <f>+SUM(X40:AA40)</f>
        <v>979795</v>
      </c>
      <c r="X40" s="116">
        <v>477688</v>
      </c>
      <c r="Y40" s="116">
        <v>313940</v>
      </c>
      <c r="Z40" s="116">
        <v>188167</v>
      </c>
      <c r="AA40" s="116">
        <v>0</v>
      </c>
      <c r="AB40" s="116">
        <v>0</v>
      </c>
      <c r="AC40" s="116">
        <v>0</v>
      </c>
      <c r="AD40" s="116">
        <v>0</v>
      </c>
      <c r="AE40" s="116">
        <f>+SUM(D40,L40,AD40)</f>
        <v>979795</v>
      </c>
      <c r="AF40" s="116">
        <f>+SUM(AG40,AL40)</f>
        <v>0</v>
      </c>
      <c r="AG40" s="116">
        <f>+SUM(AH40:AK40)</f>
        <v>0</v>
      </c>
      <c r="AH40" s="116">
        <v>0</v>
      </c>
      <c r="AI40" s="116">
        <v>0</v>
      </c>
      <c r="AJ40" s="116">
        <v>0</v>
      </c>
      <c r="AK40" s="116">
        <v>0</v>
      </c>
      <c r="AL40" s="116">
        <v>0</v>
      </c>
      <c r="AM40" s="116">
        <v>0</v>
      </c>
      <c r="AN40" s="116">
        <f>+SUM(AO40,AT40,AX40,AY40,BE40)</f>
        <v>10075</v>
      </c>
      <c r="AO40" s="116">
        <f>+SUM(AP40:AS40)</f>
        <v>0</v>
      </c>
      <c r="AP40" s="116">
        <v>0</v>
      </c>
      <c r="AQ40" s="116">
        <v>0</v>
      </c>
      <c r="AR40" s="116">
        <v>0</v>
      </c>
      <c r="AS40" s="116">
        <v>0</v>
      </c>
      <c r="AT40" s="116">
        <f>+SUM(AU40:AW40)</f>
        <v>0</v>
      </c>
      <c r="AU40" s="116">
        <v>0</v>
      </c>
      <c r="AV40" s="116">
        <v>0</v>
      </c>
      <c r="AW40" s="116">
        <v>0</v>
      </c>
      <c r="AX40" s="116">
        <v>0</v>
      </c>
      <c r="AY40" s="116">
        <f>+SUM(AZ40:BC40)</f>
        <v>10075</v>
      </c>
      <c r="AZ40" s="116">
        <v>10075</v>
      </c>
      <c r="BA40" s="116">
        <v>0</v>
      </c>
      <c r="BB40" s="116">
        <v>0</v>
      </c>
      <c r="BC40" s="116">
        <v>0</v>
      </c>
      <c r="BD40" s="116">
        <v>169114</v>
      </c>
      <c r="BE40" s="116">
        <v>0</v>
      </c>
      <c r="BF40" s="116">
        <v>0</v>
      </c>
      <c r="BG40" s="116">
        <f>+SUM(BF40,AN40,AF40)</f>
        <v>10075</v>
      </c>
      <c r="BH40" s="116">
        <f>SUM(D40,AF40)</f>
        <v>0</v>
      </c>
      <c r="BI40" s="116">
        <f>SUM(E40,AG40)</f>
        <v>0</v>
      </c>
      <c r="BJ40" s="116">
        <f>SUM(F40,AH40)</f>
        <v>0</v>
      </c>
      <c r="BK40" s="116">
        <f>SUM(G40,AI40)</f>
        <v>0</v>
      </c>
      <c r="BL40" s="116">
        <f>SUM(H40,AJ40)</f>
        <v>0</v>
      </c>
      <c r="BM40" s="116">
        <f>SUM(I40,AK40)</f>
        <v>0</v>
      </c>
      <c r="BN40" s="116">
        <f>SUM(J40,AL40)</f>
        <v>0</v>
      </c>
      <c r="BO40" s="116">
        <f>SUM(K40,AM40)</f>
        <v>0</v>
      </c>
      <c r="BP40" s="116">
        <f>SUM(L40,AN40)</f>
        <v>989870</v>
      </c>
      <c r="BQ40" s="116">
        <f>SUM(M40,AO40)</f>
        <v>0</v>
      </c>
      <c r="BR40" s="116">
        <f>SUM(N40,AP40)</f>
        <v>0</v>
      </c>
      <c r="BS40" s="116">
        <f>SUM(O40,AQ40)</f>
        <v>0</v>
      </c>
      <c r="BT40" s="116">
        <f>SUM(P40,AR40)</f>
        <v>0</v>
      </c>
      <c r="BU40" s="116">
        <f>SUM(Q40,AS40)</f>
        <v>0</v>
      </c>
      <c r="BV40" s="116">
        <f>SUM(R40,AT40)</f>
        <v>0</v>
      </c>
      <c r="BW40" s="116">
        <f>SUM(S40,AU40)</f>
        <v>0</v>
      </c>
      <c r="BX40" s="116">
        <f>SUM(T40,AV40)</f>
        <v>0</v>
      </c>
      <c r="BY40" s="116">
        <f>SUM(U40,AW40)</f>
        <v>0</v>
      </c>
      <c r="BZ40" s="116">
        <f>SUM(V40,AX40)</f>
        <v>0</v>
      </c>
      <c r="CA40" s="116">
        <f>SUM(W40,AY40)</f>
        <v>989870</v>
      </c>
      <c r="CB40" s="116">
        <f>SUM(X40,AZ40)</f>
        <v>487763</v>
      </c>
      <c r="CC40" s="116">
        <f>SUM(Y40,BA40)</f>
        <v>313940</v>
      </c>
      <c r="CD40" s="116">
        <f>SUM(Z40,BB40)</f>
        <v>188167</v>
      </c>
      <c r="CE40" s="116">
        <f>SUM(AA40,BC40)</f>
        <v>0</v>
      </c>
      <c r="CF40" s="116">
        <f>SUM(AB40,BD40)</f>
        <v>169114</v>
      </c>
      <c r="CG40" s="116">
        <f>SUM(AC40,BE40)</f>
        <v>0</v>
      </c>
      <c r="CH40" s="116">
        <f>SUM(AD40,BF40)</f>
        <v>0</v>
      </c>
      <c r="CI40" s="116">
        <f>SUM(AE40,BG40)</f>
        <v>989870</v>
      </c>
    </row>
    <row r="41" spans="1:87" ht="13.5" customHeight="1" x14ac:dyDescent="0.2">
      <c r="A41" s="114" t="s">
        <v>25</v>
      </c>
      <c r="B41" s="115" t="s">
        <v>422</v>
      </c>
      <c r="C41" s="114" t="s">
        <v>423</v>
      </c>
      <c r="D41" s="116">
        <f>+SUM(E41,J41)</f>
        <v>0</v>
      </c>
      <c r="E41" s="116">
        <f>+SUM(F41:I41)</f>
        <v>0</v>
      </c>
      <c r="F41" s="116">
        <v>0</v>
      </c>
      <c r="G41" s="116">
        <v>0</v>
      </c>
      <c r="H41" s="116">
        <v>0</v>
      </c>
      <c r="I41" s="116">
        <v>0</v>
      </c>
      <c r="J41" s="116">
        <v>0</v>
      </c>
      <c r="K41" s="116">
        <v>0</v>
      </c>
      <c r="L41" s="116">
        <f>+SUM(M41,R41,V41,W41,AC41)</f>
        <v>1009880</v>
      </c>
      <c r="M41" s="116">
        <f>+SUM(N41:Q41)</f>
        <v>111694</v>
      </c>
      <c r="N41" s="116">
        <v>35917</v>
      </c>
      <c r="O41" s="116">
        <v>75777</v>
      </c>
      <c r="P41" s="116">
        <v>0</v>
      </c>
      <c r="Q41" s="116">
        <v>0</v>
      </c>
      <c r="R41" s="116">
        <f>+SUM(S41:U41)</f>
        <v>4924</v>
      </c>
      <c r="S41" s="116">
        <v>4924</v>
      </c>
      <c r="T41" s="116">
        <v>0</v>
      </c>
      <c r="U41" s="116">
        <v>0</v>
      </c>
      <c r="V41" s="116">
        <v>0</v>
      </c>
      <c r="W41" s="116">
        <f>+SUM(X41:AA41)</f>
        <v>893262</v>
      </c>
      <c r="X41" s="116">
        <v>404970</v>
      </c>
      <c r="Y41" s="116">
        <v>477964</v>
      </c>
      <c r="Z41" s="116">
        <v>0</v>
      </c>
      <c r="AA41" s="116">
        <v>10328</v>
      </c>
      <c r="AB41" s="116">
        <v>291409</v>
      </c>
      <c r="AC41" s="116">
        <v>0</v>
      </c>
      <c r="AD41" s="116">
        <v>255</v>
      </c>
      <c r="AE41" s="116">
        <f>+SUM(D41,L41,AD41)</f>
        <v>1010135</v>
      </c>
      <c r="AF41" s="116">
        <f>+SUM(AG41,AL41)</f>
        <v>0</v>
      </c>
      <c r="AG41" s="116">
        <f>+SUM(AH41:AK41)</f>
        <v>0</v>
      </c>
      <c r="AH41" s="116">
        <v>0</v>
      </c>
      <c r="AI41" s="116">
        <v>0</v>
      </c>
      <c r="AJ41" s="116">
        <v>0</v>
      </c>
      <c r="AK41" s="116">
        <v>0</v>
      </c>
      <c r="AL41" s="116">
        <v>0</v>
      </c>
      <c r="AM41" s="116">
        <v>0</v>
      </c>
      <c r="AN41" s="116">
        <f>+SUM(AO41,AT41,AX41,AY41,BE41)</f>
        <v>54476</v>
      </c>
      <c r="AO41" s="116">
        <f>+SUM(AP41:AS41)</f>
        <v>30157</v>
      </c>
      <c r="AP41" s="116">
        <v>30157</v>
      </c>
      <c r="AQ41" s="116">
        <v>0</v>
      </c>
      <c r="AR41" s="116">
        <v>0</v>
      </c>
      <c r="AS41" s="116">
        <v>0</v>
      </c>
      <c r="AT41" s="116">
        <f>+SUM(AU41:AW41)</f>
        <v>0</v>
      </c>
      <c r="AU41" s="116">
        <v>0</v>
      </c>
      <c r="AV41" s="116">
        <v>0</v>
      </c>
      <c r="AW41" s="116">
        <v>0</v>
      </c>
      <c r="AX41" s="116">
        <v>0</v>
      </c>
      <c r="AY41" s="116">
        <f>+SUM(AZ41:BC41)</f>
        <v>24319</v>
      </c>
      <c r="AZ41" s="116">
        <v>24200</v>
      </c>
      <c r="BA41" s="116">
        <v>0</v>
      </c>
      <c r="BB41" s="116">
        <v>0</v>
      </c>
      <c r="BC41" s="116">
        <v>119</v>
      </c>
      <c r="BD41" s="116">
        <v>139731</v>
      </c>
      <c r="BE41" s="116">
        <v>0</v>
      </c>
      <c r="BF41" s="116">
        <v>137</v>
      </c>
      <c r="BG41" s="116">
        <f>+SUM(BF41,AN41,AF41)</f>
        <v>54613</v>
      </c>
      <c r="BH41" s="116">
        <f>SUM(D41,AF41)</f>
        <v>0</v>
      </c>
      <c r="BI41" s="116">
        <f>SUM(E41,AG41)</f>
        <v>0</v>
      </c>
      <c r="BJ41" s="116">
        <f>SUM(F41,AH41)</f>
        <v>0</v>
      </c>
      <c r="BK41" s="116">
        <f>SUM(G41,AI41)</f>
        <v>0</v>
      </c>
      <c r="BL41" s="116">
        <f>SUM(H41,AJ41)</f>
        <v>0</v>
      </c>
      <c r="BM41" s="116">
        <f>SUM(I41,AK41)</f>
        <v>0</v>
      </c>
      <c r="BN41" s="116">
        <f>SUM(J41,AL41)</f>
        <v>0</v>
      </c>
      <c r="BO41" s="116">
        <f>SUM(K41,AM41)</f>
        <v>0</v>
      </c>
      <c r="BP41" s="116">
        <f>SUM(L41,AN41)</f>
        <v>1064356</v>
      </c>
      <c r="BQ41" s="116">
        <f>SUM(M41,AO41)</f>
        <v>141851</v>
      </c>
      <c r="BR41" s="116">
        <f>SUM(N41,AP41)</f>
        <v>66074</v>
      </c>
      <c r="BS41" s="116">
        <f>SUM(O41,AQ41)</f>
        <v>75777</v>
      </c>
      <c r="BT41" s="116">
        <f>SUM(P41,AR41)</f>
        <v>0</v>
      </c>
      <c r="BU41" s="116">
        <f>SUM(Q41,AS41)</f>
        <v>0</v>
      </c>
      <c r="BV41" s="116">
        <f>SUM(R41,AT41)</f>
        <v>4924</v>
      </c>
      <c r="BW41" s="116">
        <f>SUM(S41,AU41)</f>
        <v>4924</v>
      </c>
      <c r="BX41" s="116">
        <f>SUM(T41,AV41)</f>
        <v>0</v>
      </c>
      <c r="BY41" s="116">
        <f>SUM(U41,AW41)</f>
        <v>0</v>
      </c>
      <c r="BZ41" s="116">
        <f>SUM(V41,AX41)</f>
        <v>0</v>
      </c>
      <c r="CA41" s="116">
        <f>SUM(W41,AY41)</f>
        <v>917581</v>
      </c>
      <c r="CB41" s="116">
        <f>SUM(X41,AZ41)</f>
        <v>429170</v>
      </c>
      <c r="CC41" s="116">
        <f>SUM(Y41,BA41)</f>
        <v>477964</v>
      </c>
      <c r="CD41" s="116">
        <f>SUM(Z41,BB41)</f>
        <v>0</v>
      </c>
      <c r="CE41" s="116">
        <f>SUM(AA41,BC41)</f>
        <v>10447</v>
      </c>
      <c r="CF41" s="116">
        <f>SUM(AB41,BD41)</f>
        <v>431140</v>
      </c>
      <c r="CG41" s="116">
        <f>SUM(AC41,BE41)</f>
        <v>0</v>
      </c>
      <c r="CH41" s="116">
        <f>SUM(AD41,BF41)</f>
        <v>392</v>
      </c>
      <c r="CI41" s="116">
        <f>SUM(AE41,BG41)</f>
        <v>1064748</v>
      </c>
    </row>
    <row r="42" spans="1:87" ht="13.5" customHeight="1" x14ac:dyDescent="0.2">
      <c r="A42" s="114" t="s">
        <v>25</v>
      </c>
      <c r="B42" s="115" t="s">
        <v>426</v>
      </c>
      <c r="C42" s="114" t="s">
        <v>427</v>
      </c>
      <c r="D42" s="116">
        <f>+SUM(E42,J42)</f>
        <v>0</v>
      </c>
      <c r="E42" s="116">
        <f>+SUM(F42:I42)</f>
        <v>0</v>
      </c>
      <c r="F42" s="116">
        <v>0</v>
      </c>
      <c r="G42" s="116">
        <v>0</v>
      </c>
      <c r="H42" s="116">
        <v>0</v>
      </c>
      <c r="I42" s="116">
        <v>0</v>
      </c>
      <c r="J42" s="116">
        <v>0</v>
      </c>
      <c r="K42" s="116">
        <v>0</v>
      </c>
      <c r="L42" s="116">
        <f>+SUM(M42,R42,V42,W42,AC42)</f>
        <v>238549</v>
      </c>
      <c r="M42" s="116">
        <f>+SUM(N42:Q42)</f>
        <v>27500</v>
      </c>
      <c r="N42" s="116">
        <v>27500</v>
      </c>
      <c r="O42" s="116">
        <v>0</v>
      </c>
      <c r="P42" s="116">
        <v>0</v>
      </c>
      <c r="Q42" s="116">
        <v>0</v>
      </c>
      <c r="R42" s="116">
        <f>+SUM(S42:U42)</f>
        <v>0</v>
      </c>
      <c r="S42" s="116">
        <v>0</v>
      </c>
      <c r="T42" s="116">
        <v>0</v>
      </c>
      <c r="U42" s="116">
        <v>0</v>
      </c>
      <c r="V42" s="116">
        <v>0</v>
      </c>
      <c r="W42" s="116">
        <f>+SUM(X42:AA42)</f>
        <v>211049</v>
      </c>
      <c r="X42" s="116">
        <v>155406</v>
      </c>
      <c r="Y42" s="116">
        <v>1399</v>
      </c>
      <c r="Z42" s="116">
        <v>5895</v>
      </c>
      <c r="AA42" s="116">
        <v>48349</v>
      </c>
      <c r="AB42" s="116">
        <v>206111</v>
      </c>
      <c r="AC42" s="116">
        <v>0</v>
      </c>
      <c r="AD42" s="116">
        <v>3190</v>
      </c>
      <c r="AE42" s="116">
        <f>+SUM(D42,L42,AD42)</f>
        <v>241739</v>
      </c>
      <c r="AF42" s="116">
        <f>+SUM(AG42,AL42)</f>
        <v>0</v>
      </c>
      <c r="AG42" s="116">
        <f>+SUM(AH42:AK42)</f>
        <v>0</v>
      </c>
      <c r="AH42" s="116">
        <v>0</v>
      </c>
      <c r="AI42" s="116">
        <v>0</v>
      </c>
      <c r="AJ42" s="116">
        <v>0</v>
      </c>
      <c r="AK42" s="116">
        <v>0</v>
      </c>
      <c r="AL42" s="116">
        <v>0</v>
      </c>
      <c r="AM42" s="116">
        <v>0</v>
      </c>
      <c r="AN42" s="116">
        <f>+SUM(AO42,AT42,AX42,AY42,BE42)</f>
        <v>13429</v>
      </c>
      <c r="AO42" s="116">
        <f>+SUM(AP42:AS42)</f>
        <v>7000</v>
      </c>
      <c r="AP42" s="116">
        <v>7000</v>
      </c>
      <c r="AQ42" s="116">
        <v>0</v>
      </c>
      <c r="AR42" s="116">
        <v>0</v>
      </c>
      <c r="AS42" s="116">
        <v>0</v>
      </c>
      <c r="AT42" s="116">
        <f>+SUM(AU42:AW42)</f>
        <v>0</v>
      </c>
      <c r="AU42" s="116">
        <v>0</v>
      </c>
      <c r="AV42" s="116">
        <v>0</v>
      </c>
      <c r="AW42" s="116">
        <v>0</v>
      </c>
      <c r="AX42" s="116">
        <v>0</v>
      </c>
      <c r="AY42" s="116">
        <f>+SUM(AZ42:BC42)</f>
        <v>6429</v>
      </c>
      <c r="AZ42" s="116">
        <v>1993</v>
      </c>
      <c r="BA42" s="116">
        <v>0</v>
      </c>
      <c r="BB42" s="116">
        <v>0</v>
      </c>
      <c r="BC42" s="116">
        <v>4436</v>
      </c>
      <c r="BD42" s="116">
        <v>60924</v>
      </c>
      <c r="BE42" s="116">
        <v>0</v>
      </c>
      <c r="BF42" s="116">
        <v>0</v>
      </c>
      <c r="BG42" s="116">
        <f>+SUM(BF42,AN42,AF42)</f>
        <v>13429</v>
      </c>
      <c r="BH42" s="116">
        <f>SUM(D42,AF42)</f>
        <v>0</v>
      </c>
      <c r="BI42" s="116">
        <f>SUM(E42,AG42)</f>
        <v>0</v>
      </c>
      <c r="BJ42" s="116">
        <f>SUM(F42,AH42)</f>
        <v>0</v>
      </c>
      <c r="BK42" s="116">
        <f>SUM(G42,AI42)</f>
        <v>0</v>
      </c>
      <c r="BL42" s="116">
        <f>SUM(H42,AJ42)</f>
        <v>0</v>
      </c>
      <c r="BM42" s="116">
        <f>SUM(I42,AK42)</f>
        <v>0</v>
      </c>
      <c r="BN42" s="116">
        <f>SUM(J42,AL42)</f>
        <v>0</v>
      </c>
      <c r="BO42" s="116">
        <f>SUM(K42,AM42)</f>
        <v>0</v>
      </c>
      <c r="BP42" s="116">
        <f>SUM(L42,AN42)</f>
        <v>251978</v>
      </c>
      <c r="BQ42" s="116">
        <f>SUM(M42,AO42)</f>
        <v>34500</v>
      </c>
      <c r="BR42" s="116">
        <f>SUM(N42,AP42)</f>
        <v>34500</v>
      </c>
      <c r="BS42" s="116">
        <f>SUM(O42,AQ42)</f>
        <v>0</v>
      </c>
      <c r="BT42" s="116">
        <f>SUM(P42,AR42)</f>
        <v>0</v>
      </c>
      <c r="BU42" s="116">
        <f>SUM(Q42,AS42)</f>
        <v>0</v>
      </c>
      <c r="BV42" s="116">
        <f>SUM(R42,AT42)</f>
        <v>0</v>
      </c>
      <c r="BW42" s="116">
        <f>SUM(S42,AU42)</f>
        <v>0</v>
      </c>
      <c r="BX42" s="116">
        <f>SUM(T42,AV42)</f>
        <v>0</v>
      </c>
      <c r="BY42" s="116">
        <f>SUM(U42,AW42)</f>
        <v>0</v>
      </c>
      <c r="BZ42" s="116">
        <f>SUM(V42,AX42)</f>
        <v>0</v>
      </c>
      <c r="CA42" s="116">
        <f>SUM(W42,AY42)</f>
        <v>217478</v>
      </c>
      <c r="CB42" s="116">
        <f>SUM(X42,AZ42)</f>
        <v>157399</v>
      </c>
      <c r="CC42" s="116">
        <f>SUM(Y42,BA42)</f>
        <v>1399</v>
      </c>
      <c r="CD42" s="116">
        <f>SUM(Z42,BB42)</f>
        <v>5895</v>
      </c>
      <c r="CE42" s="116">
        <f>SUM(AA42,BC42)</f>
        <v>52785</v>
      </c>
      <c r="CF42" s="116">
        <f>SUM(AB42,BD42)</f>
        <v>267035</v>
      </c>
      <c r="CG42" s="116">
        <f>SUM(AC42,BE42)</f>
        <v>0</v>
      </c>
      <c r="CH42" s="116">
        <f>SUM(AD42,BF42)</f>
        <v>3190</v>
      </c>
      <c r="CI42" s="116">
        <f>SUM(AE42,BG42)</f>
        <v>255168</v>
      </c>
    </row>
    <row r="43" spans="1:87" ht="13.5" customHeight="1" x14ac:dyDescent="0.2">
      <c r="A43" s="114" t="s">
        <v>25</v>
      </c>
      <c r="B43" s="115" t="s">
        <v>428</v>
      </c>
      <c r="C43" s="114" t="s">
        <v>429</v>
      </c>
      <c r="D43" s="116">
        <f>+SUM(E43,J43)</f>
        <v>0</v>
      </c>
      <c r="E43" s="116">
        <f>+SUM(F43:I43)</f>
        <v>0</v>
      </c>
      <c r="F43" s="116">
        <v>0</v>
      </c>
      <c r="G43" s="116">
        <v>0</v>
      </c>
      <c r="H43" s="116">
        <v>0</v>
      </c>
      <c r="I43" s="116">
        <v>0</v>
      </c>
      <c r="J43" s="116">
        <v>0</v>
      </c>
      <c r="K43" s="116">
        <v>0</v>
      </c>
      <c r="L43" s="116">
        <f>+SUM(M43,R43,V43,W43,AC43)</f>
        <v>646891</v>
      </c>
      <c r="M43" s="116">
        <f>+SUM(N43:Q43)</f>
        <v>25368</v>
      </c>
      <c r="N43" s="116">
        <v>20606</v>
      </c>
      <c r="O43" s="116">
        <v>4762</v>
      </c>
      <c r="P43" s="116">
        <v>0</v>
      </c>
      <c r="Q43" s="116">
        <v>0</v>
      </c>
      <c r="R43" s="116">
        <f>+SUM(S43:U43)</f>
        <v>0</v>
      </c>
      <c r="S43" s="116">
        <v>0</v>
      </c>
      <c r="T43" s="116">
        <v>0</v>
      </c>
      <c r="U43" s="116">
        <v>0</v>
      </c>
      <c r="V43" s="116">
        <v>0</v>
      </c>
      <c r="W43" s="116">
        <f>+SUM(X43:AA43)</f>
        <v>621523</v>
      </c>
      <c r="X43" s="116">
        <v>557429</v>
      </c>
      <c r="Y43" s="116">
        <v>15914</v>
      </c>
      <c r="Z43" s="116">
        <v>3205</v>
      </c>
      <c r="AA43" s="116">
        <v>44975</v>
      </c>
      <c r="AB43" s="116">
        <v>288541</v>
      </c>
      <c r="AC43" s="116">
        <v>0</v>
      </c>
      <c r="AD43" s="116">
        <v>41949</v>
      </c>
      <c r="AE43" s="116">
        <f>+SUM(D43,L43,AD43)</f>
        <v>688840</v>
      </c>
      <c r="AF43" s="116">
        <f>+SUM(AG43,AL43)</f>
        <v>0</v>
      </c>
      <c r="AG43" s="116">
        <f>+SUM(AH43:AK43)</f>
        <v>0</v>
      </c>
      <c r="AH43" s="116">
        <v>0</v>
      </c>
      <c r="AI43" s="116">
        <v>0</v>
      </c>
      <c r="AJ43" s="116">
        <v>0</v>
      </c>
      <c r="AK43" s="116">
        <v>0</v>
      </c>
      <c r="AL43" s="116">
        <v>0</v>
      </c>
      <c r="AM43" s="116">
        <v>0</v>
      </c>
      <c r="AN43" s="116">
        <f>+SUM(AO43,AT43,AX43,AY43,BE43)</f>
        <v>37554</v>
      </c>
      <c r="AO43" s="116">
        <f>+SUM(AP43:AS43)</f>
        <v>10303</v>
      </c>
      <c r="AP43" s="116">
        <v>10303</v>
      </c>
      <c r="AQ43" s="116">
        <v>0</v>
      </c>
      <c r="AR43" s="116">
        <v>0</v>
      </c>
      <c r="AS43" s="116">
        <v>0</v>
      </c>
      <c r="AT43" s="116">
        <f>+SUM(AU43:AW43)</f>
        <v>0</v>
      </c>
      <c r="AU43" s="116">
        <v>0</v>
      </c>
      <c r="AV43" s="116">
        <v>0</v>
      </c>
      <c r="AW43" s="116">
        <v>0</v>
      </c>
      <c r="AX43" s="116">
        <v>0</v>
      </c>
      <c r="AY43" s="116">
        <f>+SUM(AZ43:BC43)</f>
        <v>27251</v>
      </c>
      <c r="AZ43" s="116">
        <v>3791</v>
      </c>
      <c r="BA43" s="116">
        <v>23460</v>
      </c>
      <c r="BB43" s="116">
        <v>0</v>
      </c>
      <c r="BC43" s="116">
        <v>0</v>
      </c>
      <c r="BD43" s="116">
        <v>0</v>
      </c>
      <c r="BE43" s="116">
        <v>0</v>
      </c>
      <c r="BF43" s="116">
        <v>932</v>
      </c>
      <c r="BG43" s="116">
        <f>+SUM(BF43,AN43,AF43)</f>
        <v>38486</v>
      </c>
      <c r="BH43" s="116">
        <f>SUM(D43,AF43)</f>
        <v>0</v>
      </c>
      <c r="BI43" s="116">
        <f>SUM(E43,AG43)</f>
        <v>0</v>
      </c>
      <c r="BJ43" s="116">
        <f>SUM(F43,AH43)</f>
        <v>0</v>
      </c>
      <c r="BK43" s="116">
        <f>SUM(G43,AI43)</f>
        <v>0</v>
      </c>
      <c r="BL43" s="116">
        <f>SUM(H43,AJ43)</f>
        <v>0</v>
      </c>
      <c r="BM43" s="116">
        <f>SUM(I43,AK43)</f>
        <v>0</v>
      </c>
      <c r="BN43" s="116">
        <f>SUM(J43,AL43)</f>
        <v>0</v>
      </c>
      <c r="BO43" s="116">
        <f>SUM(K43,AM43)</f>
        <v>0</v>
      </c>
      <c r="BP43" s="116">
        <f>SUM(L43,AN43)</f>
        <v>684445</v>
      </c>
      <c r="BQ43" s="116">
        <f>SUM(M43,AO43)</f>
        <v>35671</v>
      </c>
      <c r="BR43" s="116">
        <f>SUM(N43,AP43)</f>
        <v>30909</v>
      </c>
      <c r="BS43" s="116">
        <f>SUM(O43,AQ43)</f>
        <v>4762</v>
      </c>
      <c r="BT43" s="116">
        <f>SUM(P43,AR43)</f>
        <v>0</v>
      </c>
      <c r="BU43" s="116">
        <f>SUM(Q43,AS43)</f>
        <v>0</v>
      </c>
      <c r="BV43" s="116">
        <f>SUM(R43,AT43)</f>
        <v>0</v>
      </c>
      <c r="BW43" s="116">
        <f>SUM(S43,AU43)</f>
        <v>0</v>
      </c>
      <c r="BX43" s="116">
        <f>SUM(T43,AV43)</f>
        <v>0</v>
      </c>
      <c r="BY43" s="116">
        <f>SUM(U43,AW43)</f>
        <v>0</v>
      </c>
      <c r="BZ43" s="116">
        <f>SUM(V43,AX43)</f>
        <v>0</v>
      </c>
      <c r="CA43" s="116">
        <f>SUM(W43,AY43)</f>
        <v>648774</v>
      </c>
      <c r="CB43" s="116">
        <f>SUM(X43,AZ43)</f>
        <v>561220</v>
      </c>
      <c r="CC43" s="116">
        <f>SUM(Y43,BA43)</f>
        <v>39374</v>
      </c>
      <c r="CD43" s="116">
        <f>SUM(Z43,BB43)</f>
        <v>3205</v>
      </c>
      <c r="CE43" s="116">
        <f>SUM(AA43,BC43)</f>
        <v>44975</v>
      </c>
      <c r="CF43" s="116">
        <f>SUM(AB43,BD43)</f>
        <v>288541</v>
      </c>
      <c r="CG43" s="116">
        <f>SUM(AC43,BE43)</f>
        <v>0</v>
      </c>
      <c r="CH43" s="116">
        <f>SUM(AD43,BF43)</f>
        <v>42881</v>
      </c>
      <c r="CI43" s="116">
        <f>SUM(AE43,BG43)</f>
        <v>727326</v>
      </c>
    </row>
    <row r="44" spans="1:87" ht="13.5" customHeight="1" x14ac:dyDescent="0.2">
      <c r="A44" s="114" t="s">
        <v>25</v>
      </c>
      <c r="B44" s="115" t="s">
        <v>430</v>
      </c>
      <c r="C44" s="114" t="s">
        <v>431</v>
      </c>
      <c r="D44" s="116">
        <f>+SUM(E44,J44)</f>
        <v>0</v>
      </c>
      <c r="E44" s="116">
        <f>+SUM(F44:I44)</f>
        <v>0</v>
      </c>
      <c r="F44" s="116">
        <v>0</v>
      </c>
      <c r="G44" s="116">
        <v>0</v>
      </c>
      <c r="H44" s="116">
        <v>0</v>
      </c>
      <c r="I44" s="116">
        <v>0</v>
      </c>
      <c r="J44" s="116">
        <v>0</v>
      </c>
      <c r="K44" s="116">
        <v>0</v>
      </c>
      <c r="L44" s="116">
        <f>+SUM(M44,R44,V44,W44,AC44)</f>
        <v>875246</v>
      </c>
      <c r="M44" s="116">
        <f>+SUM(N44:Q44)</f>
        <v>49345</v>
      </c>
      <c r="N44" s="116">
        <v>49345</v>
      </c>
      <c r="O44" s="116">
        <v>0</v>
      </c>
      <c r="P44" s="116">
        <v>0</v>
      </c>
      <c r="Q44" s="116">
        <v>0</v>
      </c>
      <c r="R44" s="116">
        <f>+SUM(S44:U44)</f>
        <v>0</v>
      </c>
      <c r="S44" s="116">
        <v>0</v>
      </c>
      <c r="T44" s="116">
        <v>0</v>
      </c>
      <c r="U44" s="116">
        <v>0</v>
      </c>
      <c r="V44" s="116">
        <v>0</v>
      </c>
      <c r="W44" s="116">
        <f>+SUM(X44:AA44)</f>
        <v>825901</v>
      </c>
      <c r="X44" s="116">
        <v>512388</v>
      </c>
      <c r="Y44" s="116">
        <v>290865</v>
      </c>
      <c r="Z44" s="116">
        <v>5498</v>
      </c>
      <c r="AA44" s="116">
        <v>17150</v>
      </c>
      <c r="AB44" s="116">
        <v>216177</v>
      </c>
      <c r="AC44" s="116">
        <v>0</v>
      </c>
      <c r="AD44" s="116">
        <v>0</v>
      </c>
      <c r="AE44" s="116">
        <f>+SUM(D44,L44,AD44)</f>
        <v>875246</v>
      </c>
      <c r="AF44" s="116">
        <f>+SUM(AG44,AL44)</f>
        <v>0</v>
      </c>
      <c r="AG44" s="116">
        <f>+SUM(AH44:AK44)</f>
        <v>0</v>
      </c>
      <c r="AH44" s="116">
        <v>0</v>
      </c>
      <c r="AI44" s="116">
        <v>0</v>
      </c>
      <c r="AJ44" s="116">
        <v>0</v>
      </c>
      <c r="AK44" s="116">
        <v>0</v>
      </c>
      <c r="AL44" s="116">
        <v>0</v>
      </c>
      <c r="AM44" s="116">
        <v>0</v>
      </c>
      <c r="AN44" s="116">
        <f>+SUM(AO44,AT44,AX44,AY44,BE44)</f>
        <v>21148</v>
      </c>
      <c r="AO44" s="116">
        <f>+SUM(AP44:AS44)</f>
        <v>21148</v>
      </c>
      <c r="AP44" s="116">
        <v>21148</v>
      </c>
      <c r="AQ44" s="116">
        <v>0</v>
      </c>
      <c r="AR44" s="116">
        <v>0</v>
      </c>
      <c r="AS44" s="116">
        <v>0</v>
      </c>
      <c r="AT44" s="116">
        <f>+SUM(AU44:AW44)</f>
        <v>0</v>
      </c>
      <c r="AU44" s="116">
        <v>0</v>
      </c>
      <c r="AV44" s="116">
        <v>0</v>
      </c>
      <c r="AW44" s="116">
        <v>0</v>
      </c>
      <c r="AX44" s="116">
        <v>0</v>
      </c>
      <c r="AY44" s="116">
        <f>+SUM(AZ44:BC44)</f>
        <v>0</v>
      </c>
      <c r="AZ44" s="116">
        <v>0</v>
      </c>
      <c r="BA44" s="116">
        <v>0</v>
      </c>
      <c r="BB44" s="116">
        <v>0</v>
      </c>
      <c r="BC44" s="116">
        <v>0</v>
      </c>
      <c r="BD44" s="116">
        <v>144510</v>
      </c>
      <c r="BE44" s="116">
        <v>0</v>
      </c>
      <c r="BF44" s="116">
        <v>0</v>
      </c>
      <c r="BG44" s="116">
        <f>+SUM(BF44,AN44,AF44)</f>
        <v>21148</v>
      </c>
      <c r="BH44" s="116">
        <f>SUM(D44,AF44)</f>
        <v>0</v>
      </c>
      <c r="BI44" s="116">
        <f>SUM(E44,AG44)</f>
        <v>0</v>
      </c>
      <c r="BJ44" s="116">
        <f>SUM(F44,AH44)</f>
        <v>0</v>
      </c>
      <c r="BK44" s="116">
        <f>SUM(G44,AI44)</f>
        <v>0</v>
      </c>
      <c r="BL44" s="116">
        <f>SUM(H44,AJ44)</f>
        <v>0</v>
      </c>
      <c r="BM44" s="116">
        <f>SUM(I44,AK44)</f>
        <v>0</v>
      </c>
      <c r="BN44" s="116">
        <f>SUM(J44,AL44)</f>
        <v>0</v>
      </c>
      <c r="BO44" s="116">
        <f>SUM(K44,AM44)</f>
        <v>0</v>
      </c>
      <c r="BP44" s="116">
        <f>SUM(L44,AN44)</f>
        <v>896394</v>
      </c>
      <c r="BQ44" s="116">
        <f>SUM(M44,AO44)</f>
        <v>70493</v>
      </c>
      <c r="BR44" s="116">
        <f>SUM(N44,AP44)</f>
        <v>70493</v>
      </c>
      <c r="BS44" s="116">
        <f>SUM(O44,AQ44)</f>
        <v>0</v>
      </c>
      <c r="BT44" s="116">
        <f>SUM(P44,AR44)</f>
        <v>0</v>
      </c>
      <c r="BU44" s="116">
        <f>SUM(Q44,AS44)</f>
        <v>0</v>
      </c>
      <c r="BV44" s="116">
        <f>SUM(R44,AT44)</f>
        <v>0</v>
      </c>
      <c r="BW44" s="116">
        <f>SUM(S44,AU44)</f>
        <v>0</v>
      </c>
      <c r="BX44" s="116">
        <f>SUM(T44,AV44)</f>
        <v>0</v>
      </c>
      <c r="BY44" s="116">
        <f>SUM(U44,AW44)</f>
        <v>0</v>
      </c>
      <c r="BZ44" s="116">
        <f>SUM(V44,AX44)</f>
        <v>0</v>
      </c>
      <c r="CA44" s="116">
        <f>SUM(W44,AY44)</f>
        <v>825901</v>
      </c>
      <c r="CB44" s="116">
        <f>SUM(X44,AZ44)</f>
        <v>512388</v>
      </c>
      <c r="CC44" s="116">
        <f>SUM(Y44,BA44)</f>
        <v>290865</v>
      </c>
      <c r="CD44" s="116">
        <f>SUM(Z44,BB44)</f>
        <v>5498</v>
      </c>
      <c r="CE44" s="116">
        <f>SUM(AA44,BC44)</f>
        <v>17150</v>
      </c>
      <c r="CF44" s="116">
        <f>SUM(AB44,BD44)</f>
        <v>360687</v>
      </c>
      <c r="CG44" s="116">
        <f>SUM(AC44,BE44)</f>
        <v>0</v>
      </c>
      <c r="CH44" s="116">
        <f>SUM(AD44,BF44)</f>
        <v>0</v>
      </c>
      <c r="CI44" s="116">
        <f>SUM(AE44,BG44)</f>
        <v>896394</v>
      </c>
    </row>
    <row r="45" spans="1:87" ht="13.5" customHeight="1" x14ac:dyDescent="0.2">
      <c r="A45" s="114" t="s">
        <v>25</v>
      </c>
      <c r="B45" s="115" t="s">
        <v>432</v>
      </c>
      <c r="C45" s="114" t="s">
        <v>433</v>
      </c>
      <c r="D45" s="116">
        <f>+SUM(E45,J45)</f>
        <v>0</v>
      </c>
      <c r="E45" s="116">
        <f>+SUM(F45:I45)</f>
        <v>0</v>
      </c>
      <c r="F45" s="116">
        <v>0</v>
      </c>
      <c r="G45" s="116">
        <v>0</v>
      </c>
      <c r="H45" s="116">
        <v>0</v>
      </c>
      <c r="I45" s="116">
        <v>0</v>
      </c>
      <c r="J45" s="116">
        <v>0</v>
      </c>
      <c r="K45" s="116">
        <v>1676</v>
      </c>
      <c r="L45" s="116">
        <f>+SUM(M45,R45,V45,W45,AC45)</f>
        <v>209606</v>
      </c>
      <c r="M45" s="116">
        <f>+SUM(N45:Q45)</f>
        <v>83514</v>
      </c>
      <c r="N45" s="116">
        <v>26402</v>
      </c>
      <c r="O45" s="116">
        <v>57112</v>
      </c>
      <c r="P45" s="116">
        <v>0</v>
      </c>
      <c r="Q45" s="116">
        <v>0</v>
      </c>
      <c r="R45" s="116">
        <f>+SUM(S45:U45)</f>
        <v>4987</v>
      </c>
      <c r="S45" s="116">
        <v>4987</v>
      </c>
      <c r="T45" s="116">
        <v>0</v>
      </c>
      <c r="U45" s="116">
        <v>0</v>
      </c>
      <c r="V45" s="116">
        <v>0</v>
      </c>
      <c r="W45" s="116">
        <f>+SUM(X45:AA45)</f>
        <v>121105</v>
      </c>
      <c r="X45" s="116">
        <v>83657</v>
      </c>
      <c r="Y45" s="116">
        <v>27866</v>
      </c>
      <c r="Z45" s="116">
        <v>0</v>
      </c>
      <c r="AA45" s="116">
        <v>9582</v>
      </c>
      <c r="AB45" s="116">
        <v>133873</v>
      </c>
      <c r="AC45" s="116">
        <v>0</v>
      </c>
      <c r="AD45" s="116">
        <v>51117</v>
      </c>
      <c r="AE45" s="116">
        <f>+SUM(D45,L45,AD45)</f>
        <v>260723</v>
      </c>
      <c r="AF45" s="116">
        <f>+SUM(AG45,AL45)</f>
        <v>10455</v>
      </c>
      <c r="AG45" s="116">
        <f>+SUM(AH45:AK45)</f>
        <v>10455</v>
      </c>
      <c r="AH45" s="116">
        <v>0</v>
      </c>
      <c r="AI45" s="116">
        <v>10455</v>
      </c>
      <c r="AJ45" s="116">
        <v>0</v>
      </c>
      <c r="AK45" s="116">
        <v>0</v>
      </c>
      <c r="AL45" s="116">
        <v>0</v>
      </c>
      <c r="AM45" s="116">
        <v>0</v>
      </c>
      <c r="AN45" s="116">
        <f>+SUM(AO45,AT45,AX45,AY45,BE45)</f>
        <v>63667</v>
      </c>
      <c r="AO45" s="116">
        <f>+SUM(AP45:AS45)</f>
        <v>6601</v>
      </c>
      <c r="AP45" s="116">
        <v>6601</v>
      </c>
      <c r="AQ45" s="116">
        <v>0</v>
      </c>
      <c r="AR45" s="116">
        <v>0</v>
      </c>
      <c r="AS45" s="116">
        <v>0</v>
      </c>
      <c r="AT45" s="116">
        <f>+SUM(AU45:AW45)</f>
        <v>49941</v>
      </c>
      <c r="AU45" s="116">
        <v>0</v>
      </c>
      <c r="AV45" s="116">
        <v>49941</v>
      </c>
      <c r="AW45" s="116">
        <v>0</v>
      </c>
      <c r="AX45" s="116">
        <v>0</v>
      </c>
      <c r="AY45" s="116">
        <f>+SUM(AZ45:BC45)</f>
        <v>7125</v>
      </c>
      <c r="AZ45" s="116">
        <v>7125</v>
      </c>
      <c r="BA45" s="116">
        <v>0</v>
      </c>
      <c r="BB45" s="116">
        <v>0</v>
      </c>
      <c r="BC45" s="116">
        <v>0</v>
      </c>
      <c r="BD45" s="116">
        <v>0</v>
      </c>
      <c r="BE45" s="116">
        <v>0</v>
      </c>
      <c r="BF45" s="116">
        <v>55312</v>
      </c>
      <c r="BG45" s="116">
        <f>+SUM(BF45,AN45,AF45)</f>
        <v>129434</v>
      </c>
      <c r="BH45" s="116">
        <f>SUM(D45,AF45)</f>
        <v>10455</v>
      </c>
      <c r="BI45" s="116">
        <f>SUM(E45,AG45)</f>
        <v>10455</v>
      </c>
      <c r="BJ45" s="116">
        <f>SUM(F45,AH45)</f>
        <v>0</v>
      </c>
      <c r="BK45" s="116">
        <f>SUM(G45,AI45)</f>
        <v>10455</v>
      </c>
      <c r="BL45" s="116">
        <f>SUM(H45,AJ45)</f>
        <v>0</v>
      </c>
      <c r="BM45" s="116">
        <f>SUM(I45,AK45)</f>
        <v>0</v>
      </c>
      <c r="BN45" s="116">
        <f>SUM(J45,AL45)</f>
        <v>0</v>
      </c>
      <c r="BO45" s="116">
        <f>SUM(K45,AM45)</f>
        <v>1676</v>
      </c>
      <c r="BP45" s="116">
        <f>SUM(L45,AN45)</f>
        <v>273273</v>
      </c>
      <c r="BQ45" s="116">
        <f>SUM(M45,AO45)</f>
        <v>90115</v>
      </c>
      <c r="BR45" s="116">
        <f>SUM(N45,AP45)</f>
        <v>33003</v>
      </c>
      <c r="BS45" s="116">
        <f>SUM(O45,AQ45)</f>
        <v>57112</v>
      </c>
      <c r="BT45" s="116">
        <f>SUM(P45,AR45)</f>
        <v>0</v>
      </c>
      <c r="BU45" s="116">
        <f>SUM(Q45,AS45)</f>
        <v>0</v>
      </c>
      <c r="BV45" s="116">
        <f>SUM(R45,AT45)</f>
        <v>54928</v>
      </c>
      <c r="BW45" s="116">
        <f>SUM(S45,AU45)</f>
        <v>4987</v>
      </c>
      <c r="BX45" s="116">
        <f>SUM(T45,AV45)</f>
        <v>49941</v>
      </c>
      <c r="BY45" s="116">
        <f>SUM(U45,AW45)</f>
        <v>0</v>
      </c>
      <c r="BZ45" s="116">
        <f>SUM(V45,AX45)</f>
        <v>0</v>
      </c>
      <c r="CA45" s="116">
        <f>SUM(W45,AY45)</f>
        <v>128230</v>
      </c>
      <c r="CB45" s="116">
        <f>SUM(X45,AZ45)</f>
        <v>90782</v>
      </c>
      <c r="CC45" s="116">
        <f>SUM(Y45,BA45)</f>
        <v>27866</v>
      </c>
      <c r="CD45" s="116">
        <f>SUM(Z45,BB45)</f>
        <v>0</v>
      </c>
      <c r="CE45" s="116">
        <f>SUM(AA45,BC45)</f>
        <v>9582</v>
      </c>
      <c r="CF45" s="116">
        <f>SUM(AB45,BD45)</f>
        <v>133873</v>
      </c>
      <c r="CG45" s="116">
        <f>SUM(AC45,BE45)</f>
        <v>0</v>
      </c>
      <c r="CH45" s="116">
        <f>SUM(AD45,BF45)</f>
        <v>106429</v>
      </c>
      <c r="CI45" s="116">
        <f>SUM(AE45,BG45)</f>
        <v>390157</v>
      </c>
    </row>
    <row r="46" spans="1:87" ht="13.5" customHeight="1" x14ac:dyDescent="0.2">
      <c r="A46" s="114" t="s">
        <v>25</v>
      </c>
      <c r="B46" s="115" t="s">
        <v>434</v>
      </c>
      <c r="C46" s="114" t="s">
        <v>435</v>
      </c>
      <c r="D46" s="116">
        <f>+SUM(E46,J46)</f>
        <v>0</v>
      </c>
      <c r="E46" s="116">
        <f>+SUM(F46:I46)</f>
        <v>0</v>
      </c>
      <c r="F46" s="116">
        <v>0</v>
      </c>
      <c r="G46" s="116">
        <v>0</v>
      </c>
      <c r="H46" s="116">
        <v>0</v>
      </c>
      <c r="I46" s="116">
        <v>0</v>
      </c>
      <c r="J46" s="116">
        <v>0</v>
      </c>
      <c r="K46" s="116">
        <v>0</v>
      </c>
      <c r="L46" s="116">
        <f>+SUM(M46,R46,V46,W46,AC46)</f>
        <v>174376</v>
      </c>
      <c r="M46" s="116">
        <f>+SUM(N46:Q46)</f>
        <v>20359</v>
      </c>
      <c r="N46" s="116">
        <v>20359</v>
      </c>
      <c r="O46" s="116">
        <v>0</v>
      </c>
      <c r="P46" s="116">
        <v>0</v>
      </c>
      <c r="Q46" s="116">
        <v>0</v>
      </c>
      <c r="R46" s="116">
        <f>+SUM(S46:U46)</f>
        <v>0</v>
      </c>
      <c r="S46" s="116">
        <v>0</v>
      </c>
      <c r="T46" s="116">
        <v>0</v>
      </c>
      <c r="U46" s="116">
        <v>0</v>
      </c>
      <c r="V46" s="116">
        <v>0</v>
      </c>
      <c r="W46" s="116">
        <f>+SUM(X46:AA46)</f>
        <v>154017</v>
      </c>
      <c r="X46" s="116">
        <v>127963</v>
      </c>
      <c r="Y46" s="116">
        <v>9160</v>
      </c>
      <c r="Z46" s="116">
        <v>0</v>
      </c>
      <c r="AA46" s="116">
        <v>16894</v>
      </c>
      <c r="AB46" s="116">
        <v>210890</v>
      </c>
      <c r="AC46" s="116">
        <v>0</v>
      </c>
      <c r="AD46" s="116">
        <v>33011</v>
      </c>
      <c r="AE46" s="116">
        <f>+SUM(D46,L46,AD46)</f>
        <v>207387</v>
      </c>
      <c r="AF46" s="116">
        <f>+SUM(AG46,AL46)</f>
        <v>78426</v>
      </c>
      <c r="AG46" s="116">
        <f>+SUM(AH46:AK46)</f>
        <v>78426</v>
      </c>
      <c r="AH46" s="116">
        <v>0</v>
      </c>
      <c r="AI46" s="116">
        <v>78426</v>
      </c>
      <c r="AJ46" s="116">
        <v>0</v>
      </c>
      <c r="AK46" s="116">
        <v>0</v>
      </c>
      <c r="AL46" s="116">
        <v>0</v>
      </c>
      <c r="AM46" s="116">
        <v>0</v>
      </c>
      <c r="AN46" s="116">
        <f>+SUM(AO46,AT46,AX46,AY46,BE46)</f>
        <v>59111</v>
      </c>
      <c r="AO46" s="116">
        <f>+SUM(AP46:AS46)</f>
        <v>1253</v>
      </c>
      <c r="AP46" s="116">
        <v>1253</v>
      </c>
      <c r="AQ46" s="116">
        <v>0</v>
      </c>
      <c r="AR46" s="116">
        <v>0</v>
      </c>
      <c r="AS46" s="116">
        <v>0</v>
      </c>
      <c r="AT46" s="116">
        <f>+SUM(AU46:AW46)</f>
        <v>0</v>
      </c>
      <c r="AU46" s="116">
        <v>0</v>
      </c>
      <c r="AV46" s="116">
        <v>0</v>
      </c>
      <c r="AW46" s="116">
        <v>0</v>
      </c>
      <c r="AX46" s="116">
        <v>0</v>
      </c>
      <c r="AY46" s="116">
        <f>+SUM(AZ46:BC46)</f>
        <v>57858</v>
      </c>
      <c r="AZ46" s="116">
        <v>1193</v>
      </c>
      <c r="BA46" s="116">
        <v>56657</v>
      </c>
      <c r="BB46" s="116">
        <v>0</v>
      </c>
      <c r="BC46" s="116">
        <v>8</v>
      </c>
      <c r="BD46" s="116">
        <v>0</v>
      </c>
      <c r="BE46" s="116">
        <v>0</v>
      </c>
      <c r="BF46" s="116">
        <v>0</v>
      </c>
      <c r="BG46" s="116">
        <f>+SUM(BF46,AN46,AF46)</f>
        <v>137537</v>
      </c>
      <c r="BH46" s="116">
        <f>SUM(D46,AF46)</f>
        <v>78426</v>
      </c>
      <c r="BI46" s="116">
        <f>SUM(E46,AG46)</f>
        <v>78426</v>
      </c>
      <c r="BJ46" s="116">
        <f>SUM(F46,AH46)</f>
        <v>0</v>
      </c>
      <c r="BK46" s="116">
        <f>SUM(G46,AI46)</f>
        <v>78426</v>
      </c>
      <c r="BL46" s="116">
        <f>SUM(H46,AJ46)</f>
        <v>0</v>
      </c>
      <c r="BM46" s="116">
        <f>SUM(I46,AK46)</f>
        <v>0</v>
      </c>
      <c r="BN46" s="116">
        <f>SUM(J46,AL46)</f>
        <v>0</v>
      </c>
      <c r="BO46" s="116">
        <f>SUM(K46,AM46)</f>
        <v>0</v>
      </c>
      <c r="BP46" s="116">
        <f>SUM(L46,AN46)</f>
        <v>233487</v>
      </c>
      <c r="BQ46" s="116">
        <f>SUM(M46,AO46)</f>
        <v>21612</v>
      </c>
      <c r="BR46" s="116">
        <f>SUM(N46,AP46)</f>
        <v>21612</v>
      </c>
      <c r="BS46" s="116">
        <f>SUM(O46,AQ46)</f>
        <v>0</v>
      </c>
      <c r="BT46" s="116">
        <f>SUM(P46,AR46)</f>
        <v>0</v>
      </c>
      <c r="BU46" s="116">
        <f>SUM(Q46,AS46)</f>
        <v>0</v>
      </c>
      <c r="BV46" s="116">
        <f>SUM(R46,AT46)</f>
        <v>0</v>
      </c>
      <c r="BW46" s="116">
        <f>SUM(S46,AU46)</f>
        <v>0</v>
      </c>
      <c r="BX46" s="116">
        <f>SUM(T46,AV46)</f>
        <v>0</v>
      </c>
      <c r="BY46" s="116">
        <f>SUM(U46,AW46)</f>
        <v>0</v>
      </c>
      <c r="BZ46" s="116">
        <f>SUM(V46,AX46)</f>
        <v>0</v>
      </c>
      <c r="CA46" s="116">
        <f>SUM(W46,AY46)</f>
        <v>211875</v>
      </c>
      <c r="CB46" s="116">
        <f>SUM(X46,AZ46)</f>
        <v>129156</v>
      </c>
      <c r="CC46" s="116">
        <f>SUM(Y46,BA46)</f>
        <v>65817</v>
      </c>
      <c r="CD46" s="116">
        <f>SUM(Z46,BB46)</f>
        <v>0</v>
      </c>
      <c r="CE46" s="116">
        <f>SUM(AA46,BC46)</f>
        <v>16902</v>
      </c>
      <c r="CF46" s="116">
        <f>SUM(AB46,BD46)</f>
        <v>210890</v>
      </c>
      <c r="CG46" s="116">
        <f>SUM(AC46,BE46)</f>
        <v>0</v>
      </c>
      <c r="CH46" s="116">
        <f>SUM(AD46,BF46)</f>
        <v>33011</v>
      </c>
      <c r="CI46" s="116">
        <f>SUM(AE46,BG46)</f>
        <v>344924</v>
      </c>
    </row>
    <row r="47" spans="1:87" ht="13.5" customHeight="1" x14ac:dyDescent="0.2">
      <c r="A47" s="114" t="s">
        <v>25</v>
      </c>
      <c r="B47" s="115" t="s">
        <v>436</v>
      </c>
      <c r="C47" s="114" t="s">
        <v>437</v>
      </c>
      <c r="D47" s="116">
        <f>+SUM(E47,J47)</f>
        <v>0</v>
      </c>
      <c r="E47" s="116">
        <f>+SUM(F47:I47)</f>
        <v>0</v>
      </c>
      <c r="F47" s="116">
        <v>0</v>
      </c>
      <c r="G47" s="116">
        <v>0</v>
      </c>
      <c r="H47" s="116">
        <v>0</v>
      </c>
      <c r="I47" s="116">
        <v>0</v>
      </c>
      <c r="J47" s="116">
        <v>0</v>
      </c>
      <c r="K47" s="116">
        <v>0</v>
      </c>
      <c r="L47" s="116">
        <f>+SUM(M47,R47,V47,W47,AC47)</f>
        <v>255865</v>
      </c>
      <c r="M47" s="116">
        <f>+SUM(N47:Q47)</f>
        <v>0</v>
      </c>
      <c r="N47" s="116">
        <v>0</v>
      </c>
      <c r="O47" s="116">
        <v>0</v>
      </c>
      <c r="P47" s="116">
        <v>0</v>
      </c>
      <c r="Q47" s="116">
        <v>0</v>
      </c>
      <c r="R47" s="116">
        <f>+SUM(S47:U47)</f>
        <v>0</v>
      </c>
      <c r="S47" s="116">
        <v>0</v>
      </c>
      <c r="T47" s="116">
        <v>0</v>
      </c>
      <c r="U47" s="116">
        <v>0</v>
      </c>
      <c r="V47" s="116">
        <v>0</v>
      </c>
      <c r="W47" s="116">
        <f>+SUM(X47:AA47)</f>
        <v>255865</v>
      </c>
      <c r="X47" s="116">
        <v>130524</v>
      </c>
      <c r="Y47" s="116">
        <v>125341</v>
      </c>
      <c r="Z47" s="116">
        <v>0</v>
      </c>
      <c r="AA47" s="116">
        <v>0</v>
      </c>
      <c r="AB47" s="116">
        <v>79081</v>
      </c>
      <c r="AC47" s="116">
        <v>0</v>
      </c>
      <c r="AD47" s="116">
        <v>40537</v>
      </c>
      <c r="AE47" s="116">
        <f>+SUM(D47,L47,AD47)</f>
        <v>296402</v>
      </c>
      <c r="AF47" s="116">
        <f>+SUM(AG47,AL47)</f>
        <v>0</v>
      </c>
      <c r="AG47" s="116">
        <f>+SUM(AH47:AK47)</f>
        <v>0</v>
      </c>
      <c r="AH47" s="116">
        <v>0</v>
      </c>
      <c r="AI47" s="116">
        <v>0</v>
      </c>
      <c r="AJ47" s="116">
        <v>0</v>
      </c>
      <c r="AK47" s="116">
        <v>0</v>
      </c>
      <c r="AL47" s="116">
        <v>0</v>
      </c>
      <c r="AM47" s="116">
        <v>0</v>
      </c>
      <c r="AN47" s="116">
        <f>+SUM(AO47,AT47,AX47,AY47,BE47)</f>
        <v>20647</v>
      </c>
      <c r="AO47" s="116">
        <f>+SUM(AP47:AS47)</f>
        <v>0</v>
      </c>
      <c r="AP47" s="116">
        <v>0</v>
      </c>
      <c r="AQ47" s="116">
        <v>0</v>
      </c>
      <c r="AR47" s="116">
        <v>0</v>
      </c>
      <c r="AS47" s="116">
        <v>0</v>
      </c>
      <c r="AT47" s="116">
        <f>+SUM(AU47:AW47)</f>
        <v>0</v>
      </c>
      <c r="AU47" s="116">
        <v>0</v>
      </c>
      <c r="AV47" s="116">
        <v>0</v>
      </c>
      <c r="AW47" s="116">
        <v>0</v>
      </c>
      <c r="AX47" s="116">
        <v>0</v>
      </c>
      <c r="AY47" s="116">
        <f>+SUM(AZ47:BC47)</f>
        <v>20647</v>
      </c>
      <c r="AZ47" s="116">
        <v>20647</v>
      </c>
      <c r="BA47" s="116">
        <v>0</v>
      </c>
      <c r="BB47" s="116">
        <v>0</v>
      </c>
      <c r="BC47" s="116">
        <v>0</v>
      </c>
      <c r="BD47" s="116">
        <v>42189</v>
      </c>
      <c r="BE47" s="116">
        <v>0</v>
      </c>
      <c r="BF47" s="116">
        <v>5891</v>
      </c>
      <c r="BG47" s="116">
        <f>+SUM(BF47,AN47,AF47)</f>
        <v>26538</v>
      </c>
      <c r="BH47" s="116">
        <f>SUM(D47,AF47)</f>
        <v>0</v>
      </c>
      <c r="BI47" s="116">
        <f>SUM(E47,AG47)</f>
        <v>0</v>
      </c>
      <c r="BJ47" s="116">
        <f>SUM(F47,AH47)</f>
        <v>0</v>
      </c>
      <c r="BK47" s="116">
        <f>SUM(G47,AI47)</f>
        <v>0</v>
      </c>
      <c r="BL47" s="116">
        <f>SUM(H47,AJ47)</f>
        <v>0</v>
      </c>
      <c r="BM47" s="116">
        <f>SUM(I47,AK47)</f>
        <v>0</v>
      </c>
      <c r="BN47" s="116">
        <f>SUM(J47,AL47)</f>
        <v>0</v>
      </c>
      <c r="BO47" s="116">
        <f>SUM(K47,AM47)</f>
        <v>0</v>
      </c>
      <c r="BP47" s="116">
        <f>SUM(L47,AN47)</f>
        <v>276512</v>
      </c>
      <c r="BQ47" s="116">
        <f>SUM(M47,AO47)</f>
        <v>0</v>
      </c>
      <c r="BR47" s="116">
        <f>SUM(N47,AP47)</f>
        <v>0</v>
      </c>
      <c r="BS47" s="116">
        <f>SUM(O47,AQ47)</f>
        <v>0</v>
      </c>
      <c r="BT47" s="116">
        <f>SUM(P47,AR47)</f>
        <v>0</v>
      </c>
      <c r="BU47" s="116">
        <f>SUM(Q47,AS47)</f>
        <v>0</v>
      </c>
      <c r="BV47" s="116">
        <f>SUM(R47,AT47)</f>
        <v>0</v>
      </c>
      <c r="BW47" s="116">
        <f>SUM(S47,AU47)</f>
        <v>0</v>
      </c>
      <c r="BX47" s="116">
        <f>SUM(T47,AV47)</f>
        <v>0</v>
      </c>
      <c r="BY47" s="116">
        <f>SUM(U47,AW47)</f>
        <v>0</v>
      </c>
      <c r="BZ47" s="116">
        <f>SUM(V47,AX47)</f>
        <v>0</v>
      </c>
      <c r="CA47" s="116">
        <f>SUM(W47,AY47)</f>
        <v>276512</v>
      </c>
      <c r="CB47" s="116">
        <f>SUM(X47,AZ47)</f>
        <v>151171</v>
      </c>
      <c r="CC47" s="116">
        <f>SUM(Y47,BA47)</f>
        <v>125341</v>
      </c>
      <c r="CD47" s="116">
        <f>SUM(Z47,BB47)</f>
        <v>0</v>
      </c>
      <c r="CE47" s="116">
        <f>SUM(AA47,BC47)</f>
        <v>0</v>
      </c>
      <c r="CF47" s="116">
        <f>SUM(AB47,BD47)</f>
        <v>121270</v>
      </c>
      <c r="CG47" s="116">
        <f>SUM(AC47,BE47)</f>
        <v>0</v>
      </c>
      <c r="CH47" s="116">
        <f>SUM(AD47,BF47)</f>
        <v>46428</v>
      </c>
      <c r="CI47" s="116">
        <f>SUM(AE47,BG47)</f>
        <v>322940</v>
      </c>
    </row>
    <row r="48" spans="1:87" ht="13.5" customHeight="1" x14ac:dyDescent="0.2">
      <c r="A48" s="114" t="s">
        <v>25</v>
      </c>
      <c r="B48" s="115" t="s">
        <v>438</v>
      </c>
      <c r="C48" s="114" t="s">
        <v>439</v>
      </c>
      <c r="D48" s="116">
        <f>+SUM(E48,J48)</f>
        <v>0</v>
      </c>
      <c r="E48" s="116">
        <f>+SUM(F48:I48)</f>
        <v>0</v>
      </c>
      <c r="F48" s="116">
        <v>0</v>
      </c>
      <c r="G48" s="116">
        <v>0</v>
      </c>
      <c r="H48" s="116">
        <v>0</v>
      </c>
      <c r="I48" s="116">
        <v>0</v>
      </c>
      <c r="J48" s="116">
        <v>0</v>
      </c>
      <c r="K48" s="116">
        <v>10053</v>
      </c>
      <c r="L48" s="116">
        <f>+SUM(M48,R48,V48,W48,AC48)</f>
        <v>104603</v>
      </c>
      <c r="M48" s="116">
        <f>+SUM(N48:Q48)</f>
        <v>0</v>
      </c>
      <c r="N48" s="116">
        <v>0</v>
      </c>
      <c r="O48" s="116">
        <v>0</v>
      </c>
      <c r="P48" s="116">
        <v>0</v>
      </c>
      <c r="Q48" s="116">
        <v>0</v>
      </c>
      <c r="R48" s="116">
        <f>+SUM(S48:U48)</f>
        <v>0</v>
      </c>
      <c r="S48" s="116">
        <v>0</v>
      </c>
      <c r="T48" s="116">
        <v>0</v>
      </c>
      <c r="U48" s="116">
        <v>0</v>
      </c>
      <c r="V48" s="116">
        <v>0</v>
      </c>
      <c r="W48" s="116">
        <f>+SUM(X48:AA48)</f>
        <v>104603</v>
      </c>
      <c r="X48" s="116">
        <v>65573</v>
      </c>
      <c r="Y48" s="116">
        <v>26124</v>
      </c>
      <c r="Z48" s="116">
        <v>1673</v>
      </c>
      <c r="AA48" s="116">
        <v>11233</v>
      </c>
      <c r="AB48" s="116">
        <v>143037</v>
      </c>
      <c r="AC48" s="116">
        <v>0</v>
      </c>
      <c r="AD48" s="116">
        <v>81479</v>
      </c>
      <c r="AE48" s="116">
        <f>+SUM(D48,L48,AD48)</f>
        <v>186082</v>
      </c>
      <c r="AF48" s="116">
        <f>+SUM(AG48,AL48)</f>
        <v>0</v>
      </c>
      <c r="AG48" s="116">
        <f>+SUM(AH48:AK48)</f>
        <v>0</v>
      </c>
      <c r="AH48" s="116">
        <v>0</v>
      </c>
      <c r="AI48" s="116">
        <v>0</v>
      </c>
      <c r="AJ48" s="116">
        <v>0</v>
      </c>
      <c r="AK48" s="116">
        <v>0</v>
      </c>
      <c r="AL48" s="116">
        <v>0</v>
      </c>
      <c r="AM48" s="116">
        <v>0</v>
      </c>
      <c r="AN48" s="116">
        <f>+SUM(AO48,AT48,AX48,AY48,BE48)</f>
        <v>473</v>
      </c>
      <c r="AO48" s="116">
        <f>+SUM(AP48:AS48)</f>
        <v>0</v>
      </c>
      <c r="AP48" s="116">
        <v>0</v>
      </c>
      <c r="AQ48" s="116">
        <v>0</v>
      </c>
      <c r="AR48" s="116">
        <v>0</v>
      </c>
      <c r="AS48" s="116">
        <v>0</v>
      </c>
      <c r="AT48" s="116">
        <f>+SUM(AU48:AW48)</f>
        <v>0</v>
      </c>
      <c r="AU48" s="116">
        <v>0</v>
      </c>
      <c r="AV48" s="116">
        <v>0</v>
      </c>
      <c r="AW48" s="116">
        <v>0</v>
      </c>
      <c r="AX48" s="116">
        <v>0</v>
      </c>
      <c r="AY48" s="116">
        <f>+SUM(AZ48:BC48)</f>
        <v>473</v>
      </c>
      <c r="AZ48" s="116">
        <v>473</v>
      </c>
      <c r="BA48" s="116">
        <v>0</v>
      </c>
      <c r="BB48" s="116">
        <v>0</v>
      </c>
      <c r="BC48" s="116">
        <v>0</v>
      </c>
      <c r="BD48" s="116">
        <v>18842</v>
      </c>
      <c r="BE48" s="116">
        <v>0</v>
      </c>
      <c r="BF48" s="116">
        <v>179</v>
      </c>
      <c r="BG48" s="116">
        <f>+SUM(BF48,AN48,AF48)</f>
        <v>652</v>
      </c>
      <c r="BH48" s="116">
        <f>SUM(D48,AF48)</f>
        <v>0</v>
      </c>
      <c r="BI48" s="116">
        <f>SUM(E48,AG48)</f>
        <v>0</v>
      </c>
      <c r="BJ48" s="116">
        <f>SUM(F48,AH48)</f>
        <v>0</v>
      </c>
      <c r="BK48" s="116">
        <f>SUM(G48,AI48)</f>
        <v>0</v>
      </c>
      <c r="BL48" s="116">
        <f>SUM(H48,AJ48)</f>
        <v>0</v>
      </c>
      <c r="BM48" s="116">
        <f>SUM(I48,AK48)</f>
        <v>0</v>
      </c>
      <c r="BN48" s="116">
        <f>SUM(J48,AL48)</f>
        <v>0</v>
      </c>
      <c r="BO48" s="116">
        <f>SUM(K48,AM48)</f>
        <v>10053</v>
      </c>
      <c r="BP48" s="116">
        <f>SUM(L48,AN48)</f>
        <v>105076</v>
      </c>
      <c r="BQ48" s="116">
        <f>SUM(M48,AO48)</f>
        <v>0</v>
      </c>
      <c r="BR48" s="116">
        <f>SUM(N48,AP48)</f>
        <v>0</v>
      </c>
      <c r="BS48" s="116">
        <f>SUM(O48,AQ48)</f>
        <v>0</v>
      </c>
      <c r="BT48" s="116">
        <f>SUM(P48,AR48)</f>
        <v>0</v>
      </c>
      <c r="BU48" s="116">
        <f>SUM(Q48,AS48)</f>
        <v>0</v>
      </c>
      <c r="BV48" s="116">
        <f>SUM(R48,AT48)</f>
        <v>0</v>
      </c>
      <c r="BW48" s="116">
        <f>SUM(S48,AU48)</f>
        <v>0</v>
      </c>
      <c r="BX48" s="116">
        <f>SUM(T48,AV48)</f>
        <v>0</v>
      </c>
      <c r="BY48" s="116">
        <f>SUM(U48,AW48)</f>
        <v>0</v>
      </c>
      <c r="BZ48" s="116">
        <f>SUM(V48,AX48)</f>
        <v>0</v>
      </c>
      <c r="CA48" s="116">
        <f>SUM(W48,AY48)</f>
        <v>105076</v>
      </c>
      <c r="CB48" s="116">
        <f>SUM(X48,AZ48)</f>
        <v>66046</v>
      </c>
      <c r="CC48" s="116">
        <f>SUM(Y48,BA48)</f>
        <v>26124</v>
      </c>
      <c r="CD48" s="116">
        <f>SUM(Z48,BB48)</f>
        <v>1673</v>
      </c>
      <c r="CE48" s="116">
        <f>SUM(AA48,BC48)</f>
        <v>11233</v>
      </c>
      <c r="CF48" s="116">
        <f>SUM(AB48,BD48)</f>
        <v>161879</v>
      </c>
      <c r="CG48" s="116">
        <f>SUM(AC48,BE48)</f>
        <v>0</v>
      </c>
      <c r="CH48" s="116">
        <f>SUM(AD48,BF48)</f>
        <v>81658</v>
      </c>
      <c r="CI48" s="116">
        <f>SUM(AE48,BG48)</f>
        <v>186734</v>
      </c>
    </row>
    <row r="49" spans="1:87" ht="13.5" customHeight="1" x14ac:dyDescent="0.2">
      <c r="A49" s="114" t="s">
        <v>25</v>
      </c>
      <c r="B49" s="115" t="s">
        <v>440</v>
      </c>
      <c r="C49" s="114" t="s">
        <v>441</v>
      </c>
      <c r="D49" s="116">
        <f>+SUM(E49,J49)</f>
        <v>0</v>
      </c>
      <c r="E49" s="116">
        <f>+SUM(F49:I49)</f>
        <v>0</v>
      </c>
      <c r="F49" s="116">
        <v>0</v>
      </c>
      <c r="G49" s="116">
        <v>0</v>
      </c>
      <c r="H49" s="116">
        <v>0</v>
      </c>
      <c r="I49" s="116">
        <v>0</v>
      </c>
      <c r="J49" s="116">
        <v>0</v>
      </c>
      <c r="K49" s="116">
        <v>13134</v>
      </c>
      <c r="L49" s="116">
        <f>+SUM(M49,R49,V49,W49,AC49)</f>
        <v>175092</v>
      </c>
      <c r="M49" s="116">
        <f>+SUM(N49:Q49)</f>
        <v>14811</v>
      </c>
      <c r="N49" s="116">
        <v>14811</v>
      </c>
      <c r="O49" s="116">
        <v>0</v>
      </c>
      <c r="P49" s="116">
        <v>0</v>
      </c>
      <c r="Q49" s="116">
        <v>0</v>
      </c>
      <c r="R49" s="116">
        <f>+SUM(S49:U49)</f>
        <v>0</v>
      </c>
      <c r="S49" s="116">
        <v>0</v>
      </c>
      <c r="T49" s="116">
        <v>0</v>
      </c>
      <c r="U49" s="116">
        <v>0</v>
      </c>
      <c r="V49" s="116">
        <v>0</v>
      </c>
      <c r="W49" s="116">
        <f>+SUM(X49:AA49)</f>
        <v>160281</v>
      </c>
      <c r="X49" s="116">
        <v>131665</v>
      </c>
      <c r="Y49" s="116">
        <v>16206</v>
      </c>
      <c r="Z49" s="116">
        <v>2460</v>
      </c>
      <c r="AA49" s="116">
        <v>9950</v>
      </c>
      <c r="AB49" s="116">
        <v>198728</v>
      </c>
      <c r="AC49" s="116">
        <v>0</v>
      </c>
      <c r="AD49" s="116">
        <v>0</v>
      </c>
      <c r="AE49" s="116">
        <f>+SUM(D49,L49,AD49)</f>
        <v>175092</v>
      </c>
      <c r="AF49" s="116">
        <f>+SUM(AG49,AL49)</f>
        <v>0</v>
      </c>
      <c r="AG49" s="116">
        <f>+SUM(AH49:AK49)</f>
        <v>0</v>
      </c>
      <c r="AH49" s="116">
        <v>0</v>
      </c>
      <c r="AI49" s="116">
        <v>0</v>
      </c>
      <c r="AJ49" s="116">
        <v>0</v>
      </c>
      <c r="AK49" s="116">
        <v>0</v>
      </c>
      <c r="AL49" s="116">
        <v>0</v>
      </c>
      <c r="AM49" s="116">
        <v>0</v>
      </c>
      <c r="AN49" s="116">
        <f>+SUM(AO49,AT49,AX49,AY49,BE49)</f>
        <v>42079</v>
      </c>
      <c r="AO49" s="116">
        <f>+SUM(AP49:AS49)</f>
        <v>9052</v>
      </c>
      <c r="AP49" s="116">
        <v>9052</v>
      </c>
      <c r="AQ49" s="116">
        <v>0</v>
      </c>
      <c r="AR49" s="116">
        <v>0</v>
      </c>
      <c r="AS49" s="116">
        <v>0</v>
      </c>
      <c r="AT49" s="116">
        <f>+SUM(AU49:AW49)</f>
        <v>0</v>
      </c>
      <c r="AU49" s="116">
        <v>0</v>
      </c>
      <c r="AV49" s="116">
        <v>0</v>
      </c>
      <c r="AW49" s="116">
        <v>0</v>
      </c>
      <c r="AX49" s="116">
        <v>0</v>
      </c>
      <c r="AY49" s="116">
        <f>+SUM(AZ49:BC49)</f>
        <v>33027</v>
      </c>
      <c r="AZ49" s="116">
        <v>33027</v>
      </c>
      <c r="BA49" s="116">
        <v>0</v>
      </c>
      <c r="BB49" s="116">
        <v>0</v>
      </c>
      <c r="BC49" s="116">
        <v>0</v>
      </c>
      <c r="BD49" s="116">
        <v>57654</v>
      </c>
      <c r="BE49" s="116">
        <v>0</v>
      </c>
      <c r="BF49" s="116">
        <v>0</v>
      </c>
      <c r="BG49" s="116">
        <f>+SUM(BF49,AN49,AF49)</f>
        <v>42079</v>
      </c>
      <c r="BH49" s="116">
        <f>SUM(D49,AF49)</f>
        <v>0</v>
      </c>
      <c r="BI49" s="116">
        <f>SUM(E49,AG49)</f>
        <v>0</v>
      </c>
      <c r="BJ49" s="116">
        <f>SUM(F49,AH49)</f>
        <v>0</v>
      </c>
      <c r="BK49" s="116">
        <f>SUM(G49,AI49)</f>
        <v>0</v>
      </c>
      <c r="BL49" s="116">
        <f>SUM(H49,AJ49)</f>
        <v>0</v>
      </c>
      <c r="BM49" s="116">
        <f>SUM(I49,AK49)</f>
        <v>0</v>
      </c>
      <c r="BN49" s="116">
        <f>SUM(J49,AL49)</f>
        <v>0</v>
      </c>
      <c r="BO49" s="116">
        <f>SUM(K49,AM49)</f>
        <v>13134</v>
      </c>
      <c r="BP49" s="116">
        <f>SUM(L49,AN49)</f>
        <v>217171</v>
      </c>
      <c r="BQ49" s="116">
        <f>SUM(M49,AO49)</f>
        <v>23863</v>
      </c>
      <c r="BR49" s="116">
        <f>SUM(N49,AP49)</f>
        <v>23863</v>
      </c>
      <c r="BS49" s="116">
        <f>SUM(O49,AQ49)</f>
        <v>0</v>
      </c>
      <c r="BT49" s="116">
        <f>SUM(P49,AR49)</f>
        <v>0</v>
      </c>
      <c r="BU49" s="116">
        <f>SUM(Q49,AS49)</f>
        <v>0</v>
      </c>
      <c r="BV49" s="116">
        <f>SUM(R49,AT49)</f>
        <v>0</v>
      </c>
      <c r="BW49" s="116">
        <f>SUM(S49,AU49)</f>
        <v>0</v>
      </c>
      <c r="BX49" s="116">
        <f>SUM(T49,AV49)</f>
        <v>0</v>
      </c>
      <c r="BY49" s="116">
        <f>SUM(U49,AW49)</f>
        <v>0</v>
      </c>
      <c r="BZ49" s="116">
        <f>SUM(V49,AX49)</f>
        <v>0</v>
      </c>
      <c r="CA49" s="116">
        <f>SUM(W49,AY49)</f>
        <v>193308</v>
      </c>
      <c r="CB49" s="116">
        <f>SUM(X49,AZ49)</f>
        <v>164692</v>
      </c>
      <c r="CC49" s="116">
        <f>SUM(Y49,BA49)</f>
        <v>16206</v>
      </c>
      <c r="CD49" s="116">
        <f>SUM(Z49,BB49)</f>
        <v>2460</v>
      </c>
      <c r="CE49" s="116">
        <f>SUM(AA49,BC49)</f>
        <v>9950</v>
      </c>
      <c r="CF49" s="116">
        <f>SUM(AB49,BD49)</f>
        <v>256382</v>
      </c>
      <c r="CG49" s="116">
        <f>SUM(AC49,BE49)</f>
        <v>0</v>
      </c>
      <c r="CH49" s="116">
        <f>SUM(AD49,BF49)</f>
        <v>0</v>
      </c>
      <c r="CI49" s="116">
        <f>SUM(AE49,BG49)</f>
        <v>217171</v>
      </c>
    </row>
    <row r="50" spans="1:87" ht="13.5" customHeight="1" x14ac:dyDescent="0.2">
      <c r="A50" s="114" t="s">
        <v>25</v>
      </c>
      <c r="B50" s="115" t="s">
        <v>442</v>
      </c>
      <c r="C50" s="114" t="s">
        <v>443</v>
      </c>
      <c r="D50" s="116">
        <f>+SUM(E50,J50)</f>
        <v>0</v>
      </c>
      <c r="E50" s="116">
        <f>+SUM(F50:I50)</f>
        <v>0</v>
      </c>
      <c r="F50" s="116">
        <v>0</v>
      </c>
      <c r="G50" s="116">
        <v>0</v>
      </c>
      <c r="H50" s="116">
        <v>0</v>
      </c>
      <c r="I50" s="116">
        <v>0</v>
      </c>
      <c r="J50" s="116">
        <v>0</v>
      </c>
      <c r="K50" s="116">
        <v>0</v>
      </c>
      <c r="L50" s="116">
        <f>+SUM(M50,R50,V50,W50,AC50)</f>
        <v>195338</v>
      </c>
      <c r="M50" s="116">
        <f>+SUM(N50:Q50)</f>
        <v>40666</v>
      </c>
      <c r="N50" s="116">
        <v>40666</v>
      </c>
      <c r="O50" s="116">
        <v>0</v>
      </c>
      <c r="P50" s="116">
        <v>0</v>
      </c>
      <c r="Q50" s="116">
        <v>0</v>
      </c>
      <c r="R50" s="116">
        <f>+SUM(S50:U50)</f>
        <v>154672</v>
      </c>
      <c r="S50" s="116">
        <v>154672</v>
      </c>
      <c r="T50" s="116">
        <v>0</v>
      </c>
      <c r="U50" s="116">
        <v>0</v>
      </c>
      <c r="V50" s="116">
        <v>0</v>
      </c>
      <c r="W50" s="116">
        <f>+SUM(X50:AA50)</f>
        <v>0</v>
      </c>
      <c r="X50" s="116">
        <v>0</v>
      </c>
      <c r="Y50" s="116">
        <v>0</v>
      </c>
      <c r="Z50" s="116">
        <v>0</v>
      </c>
      <c r="AA50" s="116">
        <v>0</v>
      </c>
      <c r="AB50" s="116">
        <v>151010</v>
      </c>
      <c r="AC50" s="116">
        <v>0</v>
      </c>
      <c r="AD50" s="116">
        <v>46349</v>
      </c>
      <c r="AE50" s="116">
        <f>+SUM(D50,L50,AD50)</f>
        <v>241687</v>
      </c>
      <c r="AF50" s="116">
        <f>+SUM(AG50,AL50)</f>
        <v>0</v>
      </c>
      <c r="AG50" s="116">
        <f>+SUM(AH50:AK50)</f>
        <v>0</v>
      </c>
      <c r="AH50" s="116">
        <v>0</v>
      </c>
      <c r="AI50" s="116">
        <v>0</v>
      </c>
      <c r="AJ50" s="116">
        <v>0</v>
      </c>
      <c r="AK50" s="116">
        <v>0</v>
      </c>
      <c r="AL50" s="116">
        <v>0</v>
      </c>
      <c r="AM50" s="116">
        <v>0</v>
      </c>
      <c r="AN50" s="116">
        <f>+SUM(AO50,AT50,AX50,AY50,BE50)</f>
        <v>0</v>
      </c>
      <c r="AO50" s="116">
        <f>+SUM(AP50:AS50)</f>
        <v>0</v>
      </c>
      <c r="AP50" s="116">
        <v>0</v>
      </c>
      <c r="AQ50" s="116">
        <v>0</v>
      </c>
      <c r="AR50" s="116">
        <v>0</v>
      </c>
      <c r="AS50" s="116">
        <v>0</v>
      </c>
      <c r="AT50" s="116">
        <f>+SUM(AU50:AW50)</f>
        <v>0</v>
      </c>
      <c r="AU50" s="116">
        <v>0</v>
      </c>
      <c r="AV50" s="116">
        <v>0</v>
      </c>
      <c r="AW50" s="116">
        <v>0</v>
      </c>
      <c r="AX50" s="116">
        <v>0</v>
      </c>
      <c r="AY50" s="116">
        <f>+SUM(AZ50:BC50)</f>
        <v>0</v>
      </c>
      <c r="AZ50" s="116">
        <v>0</v>
      </c>
      <c r="BA50" s="116">
        <v>0</v>
      </c>
      <c r="BB50" s="116">
        <v>0</v>
      </c>
      <c r="BC50" s="116">
        <v>0</v>
      </c>
      <c r="BD50" s="116">
        <v>42445</v>
      </c>
      <c r="BE50" s="116">
        <v>0</v>
      </c>
      <c r="BF50" s="116">
        <v>0</v>
      </c>
      <c r="BG50" s="116">
        <f>+SUM(BF50,AN50,AF50)</f>
        <v>0</v>
      </c>
      <c r="BH50" s="116">
        <f>SUM(D50,AF50)</f>
        <v>0</v>
      </c>
      <c r="BI50" s="116">
        <f>SUM(E50,AG50)</f>
        <v>0</v>
      </c>
      <c r="BJ50" s="116">
        <f>SUM(F50,AH50)</f>
        <v>0</v>
      </c>
      <c r="BK50" s="116">
        <f>SUM(G50,AI50)</f>
        <v>0</v>
      </c>
      <c r="BL50" s="116">
        <f>SUM(H50,AJ50)</f>
        <v>0</v>
      </c>
      <c r="BM50" s="116">
        <f>SUM(I50,AK50)</f>
        <v>0</v>
      </c>
      <c r="BN50" s="116">
        <f>SUM(J50,AL50)</f>
        <v>0</v>
      </c>
      <c r="BO50" s="116">
        <f>SUM(K50,AM50)</f>
        <v>0</v>
      </c>
      <c r="BP50" s="116">
        <f>SUM(L50,AN50)</f>
        <v>195338</v>
      </c>
      <c r="BQ50" s="116">
        <f>SUM(M50,AO50)</f>
        <v>40666</v>
      </c>
      <c r="BR50" s="116">
        <f>SUM(N50,AP50)</f>
        <v>40666</v>
      </c>
      <c r="BS50" s="116">
        <f>SUM(O50,AQ50)</f>
        <v>0</v>
      </c>
      <c r="BT50" s="116">
        <f>SUM(P50,AR50)</f>
        <v>0</v>
      </c>
      <c r="BU50" s="116">
        <f>SUM(Q50,AS50)</f>
        <v>0</v>
      </c>
      <c r="BV50" s="116">
        <f>SUM(R50,AT50)</f>
        <v>154672</v>
      </c>
      <c r="BW50" s="116">
        <f>SUM(S50,AU50)</f>
        <v>154672</v>
      </c>
      <c r="BX50" s="116">
        <f>SUM(T50,AV50)</f>
        <v>0</v>
      </c>
      <c r="BY50" s="116">
        <f>SUM(U50,AW50)</f>
        <v>0</v>
      </c>
      <c r="BZ50" s="116">
        <f>SUM(V50,AX50)</f>
        <v>0</v>
      </c>
      <c r="CA50" s="116">
        <f>SUM(W50,AY50)</f>
        <v>0</v>
      </c>
      <c r="CB50" s="116">
        <f>SUM(X50,AZ50)</f>
        <v>0</v>
      </c>
      <c r="CC50" s="116">
        <f>SUM(Y50,BA50)</f>
        <v>0</v>
      </c>
      <c r="CD50" s="116">
        <f>SUM(Z50,BB50)</f>
        <v>0</v>
      </c>
      <c r="CE50" s="116">
        <f>SUM(AA50,BC50)</f>
        <v>0</v>
      </c>
      <c r="CF50" s="116">
        <f>SUM(AB50,BD50)</f>
        <v>193455</v>
      </c>
      <c r="CG50" s="116">
        <f>SUM(AC50,BE50)</f>
        <v>0</v>
      </c>
      <c r="CH50" s="116">
        <f>SUM(AD50,BF50)</f>
        <v>46349</v>
      </c>
      <c r="CI50" s="116">
        <f>SUM(AE50,BG50)</f>
        <v>241687</v>
      </c>
    </row>
    <row r="51" spans="1:87" ht="13.5" customHeight="1" x14ac:dyDescent="0.2">
      <c r="A51" s="114" t="s">
        <v>25</v>
      </c>
      <c r="B51" s="115" t="s">
        <v>444</v>
      </c>
      <c r="C51" s="114" t="s">
        <v>445</v>
      </c>
      <c r="D51" s="116">
        <f>+SUM(E51,J51)</f>
        <v>0</v>
      </c>
      <c r="E51" s="116">
        <f>+SUM(F51:I51)</f>
        <v>0</v>
      </c>
      <c r="F51" s="116">
        <v>0</v>
      </c>
      <c r="G51" s="116">
        <v>0</v>
      </c>
      <c r="H51" s="116">
        <v>0</v>
      </c>
      <c r="I51" s="116">
        <v>0</v>
      </c>
      <c r="J51" s="116">
        <v>0</v>
      </c>
      <c r="K51" s="116">
        <v>0</v>
      </c>
      <c r="L51" s="116">
        <f>+SUM(M51,R51,V51,W51,AC51)</f>
        <v>200042</v>
      </c>
      <c r="M51" s="116">
        <f>+SUM(N51:Q51)</f>
        <v>17723</v>
      </c>
      <c r="N51" s="116">
        <v>17723</v>
      </c>
      <c r="O51" s="116">
        <v>0</v>
      </c>
      <c r="P51" s="116">
        <v>0</v>
      </c>
      <c r="Q51" s="116">
        <v>0</v>
      </c>
      <c r="R51" s="116">
        <f>+SUM(S51:U51)</f>
        <v>0</v>
      </c>
      <c r="S51" s="116">
        <v>0</v>
      </c>
      <c r="T51" s="116">
        <v>0</v>
      </c>
      <c r="U51" s="116">
        <v>0</v>
      </c>
      <c r="V51" s="116">
        <v>0</v>
      </c>
      <c r="W51" s="116">
        <f>+SUM(X51:AA51)</f>
        <v>182319</v>
      </c>
      <c r="X51" s="116">
        <v>151747</v>
      </c>
      <c r="Y51" s="116">
        <v>13051</v>
      </c>
      <c r="Z51" s="116">
        <v>0</v>
      </c>
      <c r="AA51" s="116">
        <v>17521</v>
      </c>
      <c r="AB51" s="116">
        <v>167939</v>
      </c>
      <c r="AC51" s="116">
        <v>0</v>
      </c>
      <c r="AD51" s="116">
        <v>47188</v>
      </c>
      <c r="AE51" s="116">
        <f>+SUM(D51,L51,AD51)</f>
        <v>247230</v>
      </c>
      <c r="AF51" s="116">
        <f>+SUM(AG51,AL51)</f>
        <v>0</v>
      </c>
      <c r="AG51" s="116">
        <f>+SUM(AH51:AK51)</f>
        <v>0</v>
      </c>
      <c r="AH51" s="116">
        <v>0</v>
      </c>
      <c r="AI51" s="116">
        <v>0</v>
      </c>
      <c r="AJ51" s="116">
        <v>0</v>
      </c>
      <c r="AK51" s="116">
        <v>0</v>
      </c>
      <c r="AL51" s="116">
        <v>0</v>
      </c>
      <c r="AM51" s="116">
        <v>0</v>
      </c>
      <c r="AN51" s="116">
        <f>+SUM(AO51,AT51,AX51,AY51,BE51)</f>
        <v>2954</v>
      </c>
      <c r="AO51" s="116">
        <f>+SUM(AP51:AS51)</f>
        <v>2954</v>
      </c>
      <c r="AP51" s="116">
        <v>2954</v>
      </c>
      <c r="AQ51" s="116">
        <v>0</v>
      </c>
      <c r="AR51" s="116">
        <v>0</v>
      </c>
      <c r="AS51" s="116">
        <v>0</v>
      </c>
      <c r="AT51" s="116">
        <f>+SUM(AU51:AW51)</f>
        <v>0</v>
      </c>
      <c r="AU51" s="116">
        <v>0</v>
      </c>
      <c r="AV51" s="116">
        <v>0</v>
      </c>
      <c r="AW51" s="116">
        <v>0</v>
      </c>
      <c r="AX51" s="116">
        <v>0</v>
      </c>
      <c r="AY51" s="116">
        <f>+SUM(AZ51:BC51)</f>
        <v>0</v>
      </c>
      <c r="AZ51" s="116">
        <v>0</v>
      </c>
      <c r="BA51" s="116">
        <v>0</v>
      </c>
      <c r="BB51" s="116">
        <v>0</v>
      </c>
      <c r="BC51" s="116">
        <v>0</v>
      </c>
      <c r="BD51" s="116">
        <v>37412</v>
      </c>
      <c r="BE51" s="116">
        <v>0</v>
      </c>
      <c r="BF51" s="116">
        <v>6587</v>
      </c>
      <c r="BG51" s="116">
        <f>+SUM(BF51,AN51,AF51)</f>
        <v>9541</v>
      </c>
      <c r="BH51" s="116">
        <f>SUM(D51,AF51)</f>
        <v>0</v>
      </c>
      <c r="BI51" s="116">
        <f>SUM(E51,AG51)</f>
        <v>0</v>
      </c>
      <c r="BJ51" s="116">
        <f>SUM(F51,AH51)</f>
        <v>0</v>
      </c>
      <c r="BK51" s="116">
        <f>SUM(G51,AI51)</f>
        <v>0</v>
      </c>
      <c r="BL51" s="116">
        <f>SUM(H51,AJ51)</f>
        <v>0</v>
      </c>
      <c r="BM51" s="116">
        <f>SUM(I51,AK51)</f>
        <v>0</v>
      </c>
      <c r="BN51" s="116">
        <f>SUM(J51,AL51)</f>
        <v>0</v>
      </c>
      <c r="BO51" s="116">
        <f>SUM(K51,AM51)</f>
        <v>0</v>
      </c>
      <c r="BP51" s="116">
        <f>SUM(L51,AN51)</f>
        <v>202996</v>
      </c>
      <c r="BQ51" s="116">
        <f>SUM(M51,AO51)</f>
        <v>20677</v>
      </c>
      <c r="BR51" s="116">
        <f>SUM(N51,AP51)</f>
        <v>20677</v>
      </c>
      <c r="BS51" s="116">
        <f>SUM(O51,AQ51)</f>
        <v>0</v>
      </c>
      <c r="BT51" s="116">
        <f>SUM(P51,AR51)</f>
        <v>0</v>
      </c>
      <c r="BU51" s="116">
        <f>SUM(Q51,AS51)</f>
        <v>0</v>
      </c>
      <c r="BV51" s="116">
        <f>SUM(R51,AT51)</f>
        <v>0</v>
      </c>
      <c r="BW51" s="116">
        <f>SUM(S51,AU51)</f>
        <v>0</v>
      </c>
      <c r="BX51" s="116">
        <f>SUM(T51,AV51)</f>
        <v>0</v>
      </c>
      <c r="BY51" s="116">
        <f>SUM(U51,AW51)</f>
        <v>0</v>
      </c>
      <c r="BZ51" s="116">
        <f>SUM(V51,AX51)</f>
        <v>0</v>
      </c>
      <c r="CA51" s="116">
        <f>SUM(W51,AY51)</f>
        <v>182319</v>
      </c>
      <c r="CB51" s="116">
        <f>SUM(X51,AZ51)</f>
        <v>151747</v>
      </c>
      <c r="CC51" s="116">
        <f>SUM(Y51,BA51)</f>
        <v>13051</v>
      </c>
      <c r="CD51" s="116">
        <f>SUM(Z51,BB51)</f>
        <v>0</v>
      </c>
      <c r="CE51" s="116">
        <f>SUM(AA51,BC51)</f>
        <v>17521</v>
      </c>
      <c r="CF51" s="116">
        <f>SUM(AB51,BD51)</f>
        <v>205351</v>
      </c>
      <c r="CG51" s="116">
        <f>SUM(AC51,BE51)</f>
        <v>0</v>
      </c>
      <c r="CH51" s="116">
        <f>SUM(AD51,BF51)</f>
        <v>53775</v>
      </c>
      <c r="CI51" s="116">
        <f>SUM(AE51,BG51)</f>
        <v>256771</v>
      </c>
    </row>
    <row r="52" spans="1:87" ht="13.5" customHeight="1" x14ac:dyDescent="0.2">
      <c r="A52" s="114" t="s">
        <v>25</v>
      </c>
      <c r="B52" s="115" t="s">
        <v>446</v>
      </c>
      <c r="C52" s="114" t="s">
        <v>447</v>
      </c>
      <c r="D52" s="116">
        <f>+SUM(E52,J52)</f>
        <v>41139</v>
      </c>
      <c r="E52" s="116">
        <f>+SUM(F52:I52)</f>
        <v>41139</v>
      </c>
      <c r="F52" s="116">
        <v>0</v>
      </c>
      <c r="G52" s="116">
        <v>0</v>
      </c>
      <c r="H52" s="116">
        <v>41139</v>
      </c>
      <c r="I52" s="116">
        <v>0</v>
      </c>
      <c r="J52" s="116">
        <v>0</v>
      </c>
      <c r="K52" s="116">
        <v>0</v>
      </c>
      <c r="L52" s="116">
        <f>+SUM(M52,R52,V52,W52,AC52)</f>
        <v>71370</v>
      </c>
      <c r="M52" s="116">
        <f>+SUM(N52:Q52)</f>
        <v>0</v>
      </c>
      <c r="N52" s="116">
        <v>0</v>
      </c>
      <c r="O52" s="116">
        <v>0</v>
      </c>
      <c r="P52" s="116">
        <v>0</v>
      </c>
      <c r="Q52" s="116">
        <v>0</v>
      </c>
      <c r="R52" s="116">
        <f>+SUM(S52:U52)</f>
        <v>1477</v>
      </c>
      <c r="S52" s="116">
        <v>0</v>
      </c>
      <c r="T52" s="116">
        <v>0</v>
      </c>
      <c r="U52" s="116">
        <v>1477</v>
      </c>
      <c r="V52" s="116">
        <v>0</v>
      </c>
      <c r="W52" s="116">
        <f>+SUM(X52:AA52)</f>
        <v>69893</v>
      </c>
      <c r="X52" s="116">
        <v>25066</v>
      </c>
      <c r="Y52" s="116">
        <v>20414</v>
      </c>
      <c r="Z52" s="116">
        <v>9726</v>
      </c>
      <c r="AA52" s="116">
        <v>14687</v>
      </c>
      <c r="AB52" s="116">
        <v>35136</v>
      </c>
      <c r="AC52" s="116">
        <v>0</v>
      </c>
      <c r="AD52" s="116">
        <v>11715</v>
      </c>
      <c r="AE52" s="116">
        <f>+SUM(D52,L52,AD52)</f>
        <v>124224</v>
      </c>
      <c r="AF52" s="116">
        <f>+SUM(AG52,AL52)</f>
        <v>0</v>
      </c>
      <c r="AG52" s="116">
        <f>+SUM(AH52:AK52)</f>
        <v>0</v>
      </c>
      <c r="AH52" s="116">
        <v>0</v>
      </c>
      <c r="AI52" s="116">
        <v>0</v>
      </c>
      <c r="AJ52" s="116">
        <v>0</v>
      </c>
      <c r="AK52" s="116">
        <v>0</v>
      </c>
      <c r="AL52" s="116">
        <v>0</v>
      </c>
      <c r="AM52" s="116">
        <v>0</v>
      </c>
      <c r="AN52" s="116">
        <f>+SUM(AO52,AT52,AX52,AY52,BE52)</f>
        <v>0</v>
      </c>
      <c r="AO52" s="116">
        <f>+SUM(AP52:AS52)</f>
        <v>0</v>
      </c>
      <c r="AP52" s="116">
        <v>0</v>
      </c>
      <c r="AQ52" s="116">
        <v>0</v>
      </c>
      <c r="AR52" s="116">
        <v>0</v>
      </c>
      <c r="AS52" s="116">
        <v>0</v>
      </c>
      <c r="AT52" s="116">
        <f>+SUM(AU52:AW52)</f>
        <v>0</v>
      </c>
      <c r="AU52" s="116">
        <v>0</v>
      </c>
      <c r="AV52" s="116">
        <v>0</v>
      </c>
      <c r="AW52" s="116">
        <v>0</v>
      </c>
      <c r="AX52" s="116">
        <v>0</v>
      </c>
      <c r="AY52" s="116">
        <f>+SUM(AZ52:BC52)</f>
        <v>0</v>
      </c>
      <c r="AZ52" s="116">
        <v>0</v>
      </c>
      <c r="BA52" s="116">
        <v>0</v>
      </c>
      <c r="BB52" s="116">
        <v>0</v>
      </c>
      <c r="BC52" s="116">
        <v>0</v>
      </c>
      <c r="BD52" s="116">
        <v>19735</v>
      </c>
      <c r="BE52" s="116">
        <v>0</v>
      </c>
      <c r="BF52" s="116">
        <v>0</v>
      </c>
      <c r="BG52" s="116">
        <f>+SUM(BF52,AN52,AF52)</f>
        <v>0</v>
      </c>
      <c r="BH52" s="116">
        <f>SUM(D52,AF52)</f>
        <v>41139</v>
      </c>
      <c r="BI52" s="116">
        <f>SUM(E52,AG52)</f>
        <v>41139</v>
      </c>
      <c r="BJ52" s="116">
        <f>SUM(F52,AH52)</f>
        <v>0</v>
      </c>
      <c r="BK52" s="116">
        <f>SUM(G52,AI52)</f>
        <v>0</v>
      </c>
      <c r="BL52" s="116">
        <f>SUM(H52,AJ52)</f>
        <v>41139</v>
      </c>
      <c r="BM52" s="116">
        <f>SUM(I52,AK52)</f>
        <v>0</v>
      </c>
      <c r="BN52" s="116">
        <f>SUM(J52,AL52)</f>
        <v>0</v>
      </c>
      <c r="BO52" s="116">
        <f>SUM(K52,AM52)</f>
        <v>0</v>
      </c>
      <c r="BP52" s="116">
        <f>SUM(L52,AN52)</f>
        <v>71370</v>
      </c>
      <c r="BQ52" s="116">
        <f>SUM(M52,AO52)</f>
        <v>0</v>
      </c>
      <c r="BR52" s="116">
        <f>SUM(N52,AP52)</f>
        <v>0</v>
      </c>
      <c r="BS52" s="116">
        <f>SUM(O52,AQ52)</f>
        <v>0</v>
      </c>
      <c r="BT52" s="116">
        <f>SUM(P52,AR52)</f>
        <v>0</v>
      </c>
      <c r="BU52" s="116">
        <f>SUM(Q52,AS52)</f>
        <v>0</v>
      </c>
      <c r="BV52" s="116">
        <f>SUM(R52,AT52)</f>
        <v>1477</v>
      </c>
      <c r="BW52" s="116">
        <f>SUM(S52,AU52)</f>
        <v>0</v>
      </c>
      <c r="BX52" s="116">
        <f>SUM(T52,AV52)</f>
        <v>0</v>
      </c>
      <c r="BY52" s="116">
        <f>SUM(U52,AW52)</f>
        <v>1477</v>
      </c>
      <c r="BZ52" s="116">
        <f>SUM(V52,AX52)</f>
        <v>0</v>
      </c>
      <c r="CA52" s="116">
        <f>SUM(W52,AY52)</f>
        <v>69893</v>
      </c>
      <c r="CB52" s="116">
        <f>SUM(X52,AZ52)</f>
        <v>25066</v>
      </c>
      <c r="CC52" s="116">
        <f>SUM(Y52,BA52)</f>
        <v>20414</v>
      </c>
      <c r="CD52" s="116">
        <f>SUM(Z52,BB52)</f>
        <v>9726</v>
      </c>
      <c r="CE52" s="116">
        <f>SUM(AA52,BC52)</f>
        <v>14687</v>
      </c>
      <c r="CF52" s="116">
        <f>SUM(AB52,BD52)</f>
        <v>54871</v>
      </c>
      <c r="CG52" s="116">
        <f>SUM(AC52,BE52)</f>
        <v>0</v>
      </c>
      <c r="CH52" s="116">
        <f>SUM(AD52,BF52)</f>
        <v>11715</v>
      </c>
      <c r="CI52" s="116">
        <f>SUM(AE52,BG52)</f>
        <v>124224</v>
      </c>
    </row>
    <row r="53" spans="1:87" ht="13.5" customHeight="1" x14ac:dyDescent="0.2">
      <c r="A53" s="114" t="s">
        <v>25</v>
      </c>
      <c r="B53" s="115" t="s">
        <v>448</v>
      </c>
      <c r="C53" s="114" t="s">
        <v>449</v>
      </c>
      <c r="D53" s="116">
        <f>+SUM(E53,J53)</f>
        <v>0</v>
      </c>
      <c r="E53" s="116">
        <f>+SUM(F53:I53)</f>
        <v>0</v>
      </c>
      <c r="F53" s="116">
        <v>0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f>+SUM(M53,R53,V53,W53,AC53)</f>
        <v>219958</v>
      </c>
      <c r="M53" s="116">
        <f>+SUM(N53:Q53)</f>
        <v>11971</v>
      </c>
      <c r="N53" s="116">
        <v>11971</v>
      </c>
      <c r="O53" s="116">
        <v>0</v>
      </c>
      <c r="P53" s="116">
        <v>0</v>
      </c>
      <c r="Q53" s="116">
        <v>0</v>
      </c>
      <c r="R53" s="116">
        <f>+SUM(S53:U53)</f>
        <v>12137</v>
      </c>
      <c r="S53" s="116">
        <v>12137</v>
      </c>
      <c r="T53" s="116">
        <v>0</v>
      </c>
      <c r="U53" s="116">
        <v>0</v>
      </c>
      <c r="V53" s="116">
        <v>0</v>
      </c>
      <c r="W53" s="116">
        <f>+SUM(X53:AA53)</f>
        <v>195850</v>
      </c>
      <c r="X53" s="116">
        <v>168068</v>
      </c>
      <c r="Y53" s="116">
        <v>27038</v>
      </c>
      <c r="Z53" s="116">
        <v>0</v>
      </c>
      <c r="AA53" s="116">
        <v>744</v>
      </c>
      <c r="AB53" s="116">
        <v>134000</v>
      </c>
      <c r="AC53" s="116">
        <v>0</v>
      </c>
      <c r="AD53" s="116">
        <v>11167</v>
      </c>
      <c r="AE53" s="116">
        <f>+SUM(D53,L53,AD53)</f>
        <v>231125</v>
      </c>
      <c r="AF53" s="116">
        <f>+SUM(AG53,AL53)</f>
        <v>0</v>
      </c>
      <c r="AG53" s="116">
        <f>+SUM(AH53:AK53)</f>
        <v>0</v>
      </c>
      <c r="AH53" s="116">
        <v>0</v>
      </c>
      <c r="AI53" s="116">
        <v>0</v>
      </c>
      <c r="AJ53" s="116">
        <v>0</v>
      </c>
      <c r="AK53" s="116">
        <v>0</v>
      </c>
      <c r="AL53" s="116">
        <v>0</v>
      </c>
      <c r="AM53" s="116">
        <v>0</v>
      </c>
      <c r="AN53" s="116">
        <f>+SUM(AO53,AT53,AX53,AY53,BE53)</f>
        <v>14412</v>
      </c>
      <c r="AO53" s="116">
        <f>+SUM(AP53:AS53)</f>
        <v>3990</v>
      </c>
      <c r="AP53" s="116">
        <v>3990</v>
      </c>
      <c r="AQ53" s="116">
        <v>0</v>
      </c>
      <c r="AR53" s="116">
        <v>0</v>
      </c>
      <c r="AS53" s="116">
        <v>0</v>
      </c>
      <c r="AT53" s="116">
        <f>+SUM(AU53:AW53)</f>
        <v>164</v>
      </c>
      <c r="AU53" s="116">
        <v>164</v>
      </c>
      <c r="AV53" s="116">
        <v>0</v>
      </c>
      <c r="AW53" s="116">
        <v>0</v>
      </c>
      <c r="AX53" s="116">
        <v>0</v>
      </c>
      <c r="AY53" s="116">
        <f>+SUM(AZ53:BC53)</f>
        <v>10258</v>
      </c>
      <c r="AZ53" s="116">
        <v>10258</v>
      </c>
      <c r="BA53" s="116">
        <v>0</v>
      </c>
      <c r="BB53" s="116">
        <v>0</v>
      </c>
      <c r="BC53" s="116">
        <v>0</v>
      </c>
      <c r="BD53" s="116">
        <v>14668</v>
      </c>
      <c r="BE53" s="116">
        <v>0</v>
      </c>
      <c r="BF53" s="116">
        <v>0</v>
      </c>
      <c r="BG53" s="116">
        <f>+SUM(BF53,AN53,AF53)</f>
        <v>14412</v>
      </c>
      <c r="BH53" s="116">
        <f>SUM(D53,AF53)</f>
        <v>0</v>
      </c>
      <c r="BI53" s="116">
        <f>SUM(E53,AG53)</f>
        <v>0</v>
      </c>
      <c r="BJ53" s="116">
        <f>SUM(F53,AH53)</f>
        <v>0</v>
      </c>
      <c r="BK53" s="116">
        <f>SUM(G53,AI53)</f>
        <v>0</v>
      </c>
      <c r="BL53" s="116">
        <f>SUM(H53,AJ53)</f>
        <v>0</v>
      </c>
      <c r="BM53" s="116">
        <f>SUM(I53,AK53)</f>
        <v>0</v>
      </c>
      <c r="BN53" s="116">
        <f>SUM(J53,AL53)</f>
        <v>0</v>
      </c>
      <c r="BO53" s="116">
        <f>SUM(K53,AM53)</f>
        <v>0</v>
      </c>
      <c r="BP53" s="116">
        <f>SUM(L53,AN53)</f>
        <v>234370</v>
      </c>
      <c r="BQ53" s="116">
        <f>SUM(M53,AO53)</f>
        <v>15961</v>
      </c>
      <c r="BR53" s="116">
        <f>SUM(N53,AP53)</f>
        <v>15961</v>
      </c>
      <c r="BS53" s="116">
        <f>SUM(O53,AQ53)</f>
        <v>0</v>
      </c>
      <c r="BT53" s="116">
        <f>SUM(P53,AR53)</f>
        <v>0</v>
      </c>
      <c r="BU53" s="116">
        <f>SUM(Q53,AS53)</f>
        <v>0</v>
      </c>
      <c r="BV53" s="116">
        <f>SUM(R53,AT53)</f>
        <v>12301</v>
      </c>
      <c r="BW53" s="116">
        <f>SUM(S53,AU53)</f>
        <v>12301</v>
      </c>
      <c r="BX53" s="116">
        <f>SUM(T53,AV53)</f>
        <v>0</v>
      </c>
      <c r="BY53" s="116">
        <f>SUM(U53,AW53)</f>
        <v>0</v>
      </c>
      <c r="BZ53" s="116">
        <f>SUM(V53,AX53)</f>
        <v>0</v>
      </c>
      <c r="CA53" s="116">
        <f>SUM(W53,AY53)</f>
        <v>206108</v>
      </c>
      <c r="CB53" s="116">
        <f>SUM(X53,AZ53)</f>
        <v>178326</v>
      </c>
      <c r="CC53" s="116">
        <f>SUM(Y53,BA53)</f>
        <v>27038</v>
      </c>
      <c r="CD53" s="116">
        <f>SUM(Z53,BB53)</f>
        <v>0</v>
      </c>
      <c r="CE53" s="116">
        <f>SUM(AA53,BC53)</f>
        <v>744</v>
      </c>
      <c r="CF53" s="116">
        <f>SUM(AB53,BD53)</f>
        <v>148668</v>
      </c>
      <c r="CG53" s="116">
        <f>SUM(AC53,BE53)</f>
        <v>0</v>
      </c>
      <c r="CH53" s="116">
        <f>SUM(AD53,BF53)</f>
        <v>11167</v>
      </c>
      <c r="CI53" s="116">
        <f>SUM(AE53,BG53)</f>
        <v>245537</v>
      </c>
    </row>
    <row r="54" spans="1:87" ht="13.5" customHeight="1" x14ac:dyDescent="0.2">
      <c r="A54" s="114" t="s">
        <v>25</v>
      </c>
      <c r="B54" s="115" t="s">
        <v>450</v>
      </c>
      <c r="C54" s="114" t="s">
        <v>451</v>
      </c>
      <c r="D54" s="116">
        <f>+SUM(E54,J54)</f>
        <v>0</v>
      </c>
      <c r="E54" s="116">
        <f>+SUM(F54:I54)</f>
        <v>0</v>
      </c>
      <c r="F54" s="116">
        <v>0</v>
      </c>
      <c r="G54" s="116">
        <v>0</v>
      </c>
      <c r="H54" s="116">
        <v>0</v>
      </c>
      <c r="I54" s="116">
        <v>0</v>
      </c>
      <c r="J54" s="116">
        <v>0</v>
      </c>
      <c r="K54" s="116">
        <v>0</v>
      </c>
      <c r="L54" s="116">
        <f>+SUM(M54,R54,V54,W54,AC54)</f>
        <v>294856</v>
      </c>
      <c r="M54" s="116">
        <f>+SUM(N54:Q54)</f>
        <v>12468</v>
      </c>
      <c r="N54" s="116">
        <v>12468</v>
      </c>
      <c r="O54" s="116">
        <v>0</v>
      </c>
      <c r="P54" s="116">
        <v>0</v>
      </c>
      <c r="Q54" s="116">
        <v>0</v>
      </c>
      <c r="R54" s="116">
        <f>+SUM(S54:U54)</f>
        <v>0</v>
      </c>
      <c r="S54" s="116">
        <v>0</v>
      </c>
      <c r="T54" s="116">
        <v>0</v>
      </c>
      <c r="U54" s="116">
        <v>0</v>
      </c>
      <c r="V54" s="116">
        <v>0</v>
      </c>
      <c r="W54" s="116">
        <f>+SUM(X54:AA54)</f>
        <v>282388</v>
      </c>
      <c r="X54" s="116">
        <v>218910</v>
      </c>
      <c r="Y54" s="116">
        <v>42723</v>
      </c>
      <c r="Z54" s="116">
        <v>316</v>
      </c>
      <c r="AA54" s="116">
        <v>20439</v>
      </c>
      <c r="AB54" s="116">
        <v>216918</v>
      </c>
      <c r="AC54" s="116">
        <v>0</v>
      </c>
      <c r="AD54" s="116">
        <v>5804</v>
      </c>
      <c r="AE54" s="116">
        <f>+SUM(D54,L54,AD54)</f>
        <v>300660</v>
      </c>
      <c r="AF54" s="116">
        <f>+SUM(AG54,AL54)</f>
        <v>0</v>
      </c>
      <c r="AG54" s="116">
        <f>+SUM(AH54:AK54)</f>
        <v>0</v>
      </c>
      <c r="AH54" s="116">
        <v>0</v>
      </c>
      <c r="AI54" s="116">
        <v>0</v>
      </c>
      <c r="AJ54" s="116">
        <v>0</v>
      </c>
      <c r="AK54" s="116">
        <v>0</v>
      </c>
      <c r="AL54" s="116">
        <v>0</v>
      </c>
      <c r="AM54" s="116">
        <v>0</v>
      </c>
      <c r="AN54" s="116">
        <f>+SUM(AO54,AT54,AX54,AY54,BE54)</f>
        <v>20713</v>
      </c>
      <c r="AO54" s="116">
        <f>+SUM(AP54:AS54)</f>
        <v>3117</v>
      </c>
      <c r="AP54" s="116">
        <v>3117</v>
      </c>
      <c r="AQ54" s="116">
        <v>0</v>
      </c>
      <c r="AR54" s="116">
        <v>0</v>
      </c>
      <c r="AS54" s="116">
        <v>0</v>
      </c>
      <c r="AT54" s="116">
        <f>+SUM(AU54:AW54)</f>
        <v>0</v>
      </c>
      <c r="AU54" s="116">
        <v>0</v>
      </c>
      <c r="AV54" s="116">
        <v>0</v>
      </c>
      <c r="AW54" s="116">
        <v>0</v>
      </c>
      <c r="AX54" s="116">
        <v>0</v>
      </c>
      <c r="AY54" s="116">
        <f>+SUM(AZ54:BC54)</f>
        <v>17596</v>
      </c>
      <c r="AZ54" s="116">
        <v>17528</v>
      </c>
      <c r="BA54" s="116">
        <v>0</v>
      </c>
      <c r="BB54" s="116">
        <v>0</v>
      </c>
      <c r="BC54" s="116">
        <v>68</v>
      </c>
      <c r="BD54" s="116">
        <v>24729</v>
      </c>
      <c r="BE54" s="116">
        <v>0</v>
      </c>
      <c r="BF54" s="116">
        <v>842</v>
      </c>
      <c r="BG54" s="116">
        <f>+SUM(BF54,AN54,AF54)</f>
        <v>21555</v>
      </c>
      <c r="BH54" s="116">
        <f>SUM(D54,AF54)</f>
        <v>0</v>
      </c>
      <c r="BI54" s="116">
        <f>SUM(E54,AG54)</f>
        <v>0</v>
      </c>
      <c r="BJ54" s="116">
        <f>SUM(F54,AH54)</f>
        <v>0</v>
      </c>
      <c r="BK54" s="116">
        <f>SUM(G54,AI54)</f>
        <v>0</v>
      </c>
      <c r="BL54" s="116">
        <f>SUM(H54,AJ54)</f>
        <v>0</v>
      </c>
      <c r="BM54" s="116">
        <f>SUM(I54,AK54)</f>
        <v>0</v>
      </c>
      <c r="BN54" s="116">
        <f>SUM(J54,AL54)</f>
        <v>0</v>
      </c>
      <c r="BO54" s="116">
        <f>SUM(K54,AM54)</f>
        <v>0</v>
      </c>
      <c r="BP54" s="116">
        <f>SUM(L54,AN54)</f>
        <v>315569</v>
      </c>
      <c r="BQ54" s="116">
        <f>SUM(M54,AO54)</f>
        <v>15585</v>
      </c>
      <c r="BR54" s="116">
        <f>SUM(N54,AP54)</f>
        <v>15585</v>
      </c>
      <c r="BS54" s="116">
        <f>SUM(O54,AQ54)</f>
        <v>0</v>
      </c>
      <c r="BT54" s="116">
        <f>SUM(P54,AR54)</f>
        <v>0</v>
      </c>
      <c r="BU54" s="116">
        <f>SUM(Q54,AS54)</f>
        <v>0</v>
      </c>
      <c r="BV54" s="116">
        <f>SUM(R54,AT54)</f>
        <v>0</v>
      </c>
      <c r="BW54" s="116">
        <f>SUM(S54,AU54)</f>
        <v>0</v>
      </c>
      <c r="BX54" s="116">
        <f>SUM(T54,AV54)</f>
        <v>0</v>
      </c>
      <c r="BY54" s="116">
        <f>SUM(U54,AW54)</f>
        <v>0</v>
      </c>
      <c r="BZ54" s="116">
        <f>SUM(V54,AX54)</f>
        <v>0</v>
      </c>
      <c r="CA54" s="116">
        <f>SUM(W54,AY54)</f>
        <v>299984</v>
      </c>
      <c r="CB54" s="116">
        <f>SUM(X54,AZ54)</f>
        <v>236438</v>
      </c>
      <c r="CC54" s="116">
        <f>SUM(Y54,BA54)</f>
        <v>42723</v>
      </c>
      <c r="CD54" s="116">
        <f>SUM(Z54,BB54)</f>
        <v>316</v>
      </c>
      <c r="CE54" s="116">
        <f>SUM(AA54,BC54)</f>
        <v>20507</v>
      </c>
      <c r="CF54" s="116">
        <f>SUM(AB54,BD54)</f>
        <v>241647</v>
      </c>
      <c r="CG54" s="116">
        <f>SUM(AC54,BE54)</f>
        <v>0</v>
      </c>
      <c r="CH54" s="116">
        <f>SUM(AD54,BF54)</f>
        <v>6646</v>
      </c>
      <c r="CI54" s="116">
        <f>SUM(AE54,BG54)</f>
        <v>322215</v>
      </c>
    </row>
    <row r="55" spans="1:87" ht="13.5" customHeight="1" x14ac:dyDescent="0.2">
      <c r="A55" s="114" t="s">
        <v>25</v>
      </c>
      <c r="B55" s="115" t="s">
        <v>452</v>
      </c>
      <c r="C55" s="114" t="s">
        <v>453</v>
      </c>
      <c r="D55" s="116">
        <f>+SUM(E55,J55)</f>
        <v>11336</v>
      </c>
      <c r="E55" s="116">
        <f>+SUM(F55:I55)</f>
        <v>11336</v>
      </c>
      <c r="F55" s="116">
        <v>2000</v>
      </c>
      <c r="G55" s="116">
        <v>9336</v>
      </c>
      <c r="H55" s="116">
        <v>0</v>
      </c>
      <c r="I55" s="116">
        <v>0</v>
      </c>
      <c r="J55" s="116">
        <v>0</v>
      </c>
      <c r="K55" s="116">
        <v>65730</v>
      </c>
      <c r="L55" s="116">
        <f>+SUM(M55,R55,V55,W55,AC55)</f>
        <v>100615</v>
      </c>
      <c r="M55" s="116">
        <f>+SUM(N55:Q55)</f>
        <v>13182</v>
      </c>
      <c r="N55" s="116">
        <v>13182</v>
      </c>
      <c r="O55" s="116">
        <v>0</v>
      </c>
      <c r="P55" s="116">
        <v>0</v>
      </c>
      <c r="Q55" s="116">
        <v>0</v>
      </c>
      <c r="R55" s="116">
        <f>+SUM(S55:U55)</f>
        <v>29338</v>
      </c>
      <c r="S55" s="116">
        <v>0</v>
      </c>
      <c r="T55" s="116">
        <v>29338</v>
      </c>
      <c r="U55" s="116">
        <v>0</v>
      </c>
      <c r="V55" s="116">
        <v>0</v>
      </c>
      <c r="W55" s="116">
        <f>+SUM(X55:AA55)</f>
        <v>58095</v>
      </c>
      <c r="X55" s="116">
        <v>37514</v>
      </c>
      <c r="Y55" s="116">
        <v>0</v>
      </c>
      <c r="Z55" s="116">
        <v>18405</v>
      </c>
      <c r="AA55" s="116">
        <v>2176</v>
      </c>
      <c r="AB55" s="116">
        <v>212134</v>
      </c>
      <c r="AC55" s="116">
        <v>0</v>
      </c>
      <c r="AD55" s="116">
        <v>18189</v>
      </c>
      <c r="AE55" s="116">
        <f>+SUM(D55,L55,AD55)</f>
        <v>130140</v>
      </c>
      <c r="AF55" s="116">
        <f>+SUM(AG55,AL55)</f>
        <v>0</v>
      </c>
      <c r="AG55" s="116">
        <f>+SUM(AH55:AK55)</f>
        <v>0</v>
      </c>
      <c r="AH55" s="116">
        <v>0</v>
      </c>
      <c r="AI55" s="116">
        <v>0</v>
      </c>
      <c r="AJ55" s="116">
        <v>0</v>
      </c>
      <c r="AK55" s="116">
        <v>0</v>
      </c>
      <c r="AL55" s="116">
        <v>0</v>
      </c>
      <c r="AM55" s="116">
        <v>0</v>
      </c>
      <c r="AN55" s="116">
        <f>+SUM(AO55,AT55,AX55,AY55,BE55)</f>
        <v>72065</v>
      </c>
      <c r="AO55" s="116">
        <f>+SUM(AP55:AS55)</f>
        <v>8788</v>
      </c>
      <c r="AP55" s="116">
        <v>8788</v>
      </c>
      <c r="AQ55" s="116">
        <v>0</v>
      </c>
      <c r="AR55" s="116">
        <v>0</v>
      </c>
      <c r="AS55" s="116">
        <v>0</v>
      </c>
      <c r="AT55" s="116">
        <f>+SUM(AU55:AW55)</f>
        <v>10496</v>
      </c>
      <c r="AU55" s="116">
        <v>0</v>
      </c>
      <c r="AV55" s="116">
        <v>10496</v>
      </c>
      <c r="AW55" s="116">
        <v>0</v>
      </c>
      <c r="AX55" s="116">
        <v>0</v>
      </c>
      <c r="AY55" s="116">
        <f>+SUM(AZ55:BC55)</f>
        <v>52781</v>
      </c>
      <c r="AZ55" s="116">
        <v>52679</v>
      </c>
      <c r="BA55" s="116">
        <v>102</v>
      </c>
      <c r="BB55" s="116">
        <v>0</v>
      </c>
      <c r="BC55" s="116">
        <v>0</v>
      </c>
      <c r="BD55" s="116">
        <v>73819</v>
      </c>
      <c r="BE55" s="116">
        <v>0</v>
      </c>
      <c r="BF55" s="116">
        <v>239</v>
      </c>
      <c r="BG55" s="116">
        <f>+SUM(BF55,AN55,AF55)</f>
        <v>72304</v>
      </c>
      <c r="BH55" s="116">
        <f>SUM(D55,AF55)</f>
        <v>11336</v>
      </c>
      <c r="BI55" s="116">
        <f>SUM(E55,AG55)</f>
        <v>11336</v>
      </c>
      <c r="BJ55" s="116">
        <f>SUM(F55,AH55)</f>
        <v>2000</v>
      </c>
      <c r="BK55" s="116">
        <f>SUM(G55,AI55)</f>
        <v>9336</v>
      </c>
      <c r="BL55" s="116">
        <f>SUM(H55,AJ55)</f>
        <v>0</v>
      </c>
      <c r="BM55" s="116">
        <f>SUM(I55,AK55)</f>
        <v>0</v>
      </c>
      <c r="BN55" s="116">
        <f>SUM(J55,AL55)</f>
        <v>0</v>
      </c>
      <c r="BO55" s="116">
        <f>SUM(K55,AM55)</f>
        <v>65730</v>
      </c>
      <c r="BP55" s="116">
        <f>SUM(L55,AN55)</f>
        <v>172680</v>
      </c>
      <c r="BQ55" s="116">
        <f>SUM(M55,AO55)</f>
        <v>21970</v>
      </c>
      <c r="BR55" s="116">
        <f>SUM(N55,AP55)</f>
        <v>21970</v>
      </c>
      <c r="BS55" s="116">
        <f>SUM(O55,AQ55)</f>
        <v>0</v>
      </c>
      <c r="BT55" s="116">
        <f>SUM(P55,AR55)</f>
        <v>0</v>
      </c>
      <c r="BU55" s="116">
        <f>SUM(Q55,AS55)</f>
        <v>0</v>
      </c>
      <c r="BV55" s="116">
        <f>SUM(R55,AT55)</f>
        <v>39834</v>
      </c>
      <c r="BW55" s="116">
        <f>SUM(S55,AU55)</f>
        <v>0</v>
      </c>
      <c r="BX55" s="116">
        <f>SUM(T55,AV55)</f>
        <v>39834</v>
      </c>
      <c r="BY55" s="116">
        <f>SUM(U55,AW55)</f>
        <v>0</v>
      </c>
      <c r="BZ55" s="116">
        <f>SUM(V55,AX55)</f>
        <v>0</v>
      </c>
      <c r="CA55" s="116">
        <f>SUM(W55,AY55)</f>
        <v>110876</v>
      </c>
      <c r="CB55" s="116">
        <f>SUM(X55,AZ55)</f>
        <v>90193</v>
      </c>
      <c r="CC55" s="116">
        <f>SUM(Y55,BA55)</f>
        <v>102</v>
      </c>
      <c r="CD55" s="116">
        <f>SUM(Z55,BB55)</f>
        <v>18405</v>
      </c>
      <c r="CE55" s="116">
        <f>SUM(AA55,BC55)</f>
        <v>2176</v>
      </c>
      <c r="CF55" s="116">
        <f>SUM(AB55,BD55)</f>
        <v>285953</v>
      </c>
      <c r="CG55" s="116">
        <f>SUM(AC55,BE55)</f>
        <v>0</v>
      </c>
      <c r="CH55" s="116">
        <f>SUM(AD55,BF55)</f>
        <v>18428</v>
      </c>
      <c r="CI55" s="116">
        <f>SUM(AE55,BG55)</f>
        <v>202444</v>
      </c>
    </row>
    <row r="56" spans="1:87" ht="13.5" customHeight="1" x14ac:dyDescent="0.2">
      <c r="A56" s="114" t="s">
        <v>25</v>
      </c>
      <c r="B56" s="115" t="s">
        <v>456</v>
      </c>
      <c r="C56" s="114" t="s">
        <v>457</v>
      </c>
      <c r="D56" s="116">
        <f>+SUM(E56,J56)</f>
        <v>0</v>
      </c>
      <c r="E56" s="116">
        <f>+SUM(F56:I56)</f>
        <v>0</v>
      </c>
      <c r="F56" s="116">
        <v>0</v>
      </c>
      <c r="G56" s="116">
        <v>0</v>
      </c>
      <c r="H56" s="116">
        <v>0</v>
      </c>
      <c r="I56" s="116">
        <v>0</v>
      </c>
      <c r="J56" s="116">
        <v>0</v>
      </c>
      <c r="K56" s="116">
        <v>57409</v>
      </c>
      <c r="L56" s="116">
        <f>+SUM(M56,R56,V56,W56,AC56)</f>
        <v>21670</v>
      </c>
      <c r="M56" s="116">
        <f>+SUM(N56:Q56)</f>
        <v>21670</v>
      </c>
      <c r="N56" s="116">
        <v>21670</v>
      </c>
      <c r="O56" s="116">
        <v>0</v>
      </c>
      <c r="P56" s="116">
        <v>0</v>
      </c>
      <c r="Q56" s="116">
        <v>0</v>
      </c>
      <c r="R56" s="116">
        <f>+SUM(S56:U56)</f>
        <v>0</v>
      </c>
      <c r="S56" s="116">
        <v>0</v>
      </c>
      <c r="T56" s="116">
        <v>0</v>
      </c>
      <c r="U56" s="116">
        <v>0</v>
      </c>
      <c r="V56" s="116">
        <v>0</v>
      </c>
      <c r="W56" s="116">
        <f>+SUM(X56:AA56)</f>
        <v>0</v>
      </c>
      <c r="X56" s="116">
        <v>0</v>
      </c>
      <c r="Y56" s="116">
        <v>0</v>
      </c>
      <c r="Z56" s="116">
        <v>0</v>
      </c>
      <c r="AA56" s="116">
        <v>0</v>
      </c>
      <c r="AB56" s="116">
        <v>196832</v>
      </c>
      <c r="AC56" s="116">
        <v>0</v>
      </c>
      <c r="AD56" s="116">
        <v>0</v>
      </c>
      <c r="AE56" s="116">
        <f>+SUM(D56,L56,AD56)</f>
        <v>21670</v>
      </c>
      <c r="AF56" s="116">
        <f>+SUM(AG56,AL56)</f>
        <v>0</v>
      </c>
      <c r="AG56" s="116">
        <f>+SUM(AH56:AK56)</f>
        <v>0</v>
      </c>
      <c r="AH56" s="116">
        <v>0</v>
      </c>
      <c r="AI56" s="116">
        <v>0</v>
      </c>
      <c r="AJ56" s="116">
        <v>0</v>
      </c>
      <c r="AK56" s="116">
        <v>0</v>
      </c>
      <c r="AL56" s="116">
        <v>0</v>
      </c>
      <c r="AM56" s="116">
        <v>0</v>
      </c>
      <c r="AN56" s="116">
        <f>+SUM(AO56,AT56,AX56,AY56,BE56)</f>
        <v>7223</v>
      </c>
      <c r="AO56" s="116">
        <f>+SUM(AP56:AS56)</f>
        <v>7223</v>
      </c>
      <c r="AP56" s="116">
        <v>7223</v>
      </c>
      <c r="AQ56" s="116">
        <v>0</v>
      </c>
      <c r="AR56" s="116">
        <v>0</v>
      </c>
      <c r="AS56" s="116">
        <v>0</v>
      </c>
      <c r="AT56" s="116">
        <f>+SUM(AU56:AW56)</f>
        <v>0</v>
      </c>
      <c r="AU56" s="116">
        <v>0</v>
      </c>
      <c r="AV56" s="116">
        <v>0</v>
      </c>
      <c r="AW56" s="116">
        <v>0</v>
      </c>
      <c r="AX56" s="116">
        <v>0</v>
      </c>
      <c r="AY56" s="116">
        <f>+SUM(AZ56:BC56)</f>
        <v>0</v>
      </c>
      <c r="AZ56" s="116">
        <v>0</v>
      </c>
      <c r="BA56" s="116">
        <v>0</v>
      </c>
      <c r="BB56" s="116">
        <v>0</v>
      </c>
      <c r="BC56" s="116">
        <v>0</v>
      </c>
      <c r="BD56" s="116">
        <v>76230</v>
      </c>
      <c r="BE56" s="116">
        <v>0</v>
      </c>
      <c r="BF56" s="116">
        <v>0</v>
      </c>
      <c r="BG56" s="116">
        <f>+SUM(BF56,AN56,AF56)</f>
        <v>7223</v>
      </c>
      <c r="BH56" s="116">
        <f>SUM(D56,AF56)</f>
        <v>0</v>
      </c>
      <c r="BI56" s="116">
        <f>SUM(E56,AG56)</f>
        <v>0</v>
      </c>
      <c r="BJ56" s="116">
        <f>SUM(F56,AH56)</f>
        <v>0</v>
      </c>
      <c r="BK56" s="116">
        <f>SUM(G56,AI56)</f>
        <v>0</v>
      </c>
      <c r="BL56" s="116">
        <f>SUM(H56,AJ56)</f>
        <v>0</v>
      </c>
      <c r="BM56" s="116">
        <f>SUM(I56,AK56)</f>
        <v>0</v>
      </c>
      <c r="BN56" s="116">
        <f>SUM(J56,AL56)</f>
        <v>0</v>
      </c>
      <c r="BO56" s="116">
        <f>SUM(K56,AM56)</f>
        <v>57409</v>
      </c>
      <c r="BP56" s="116">
        <f>SUM(L56,AN56)</f>
        <v>28893</v>
      </c>
      <c r="BQ56" s="116">
        <f>SUM(M56,AO56)</f>
        <v>28893</v>
      </c>
      <c r="BR56" s="116">
        <f>SUM(N56,AP56)</f>
        <v>28893</v>
      </c>
      <c r="BS56" s="116">
        <f>SUM(O56,AQ56)</f>
        <v>0</v>
      </c>
      <c r="BT56" s="116">
        <f>SUM(P56,AR56)</f>
        <v>0</v>
      </c>
      <c r="BU56" s="116">
        <f>SUM(Q56,AS56)</f>
        <v>0</v>
      </c>
      <c r="BV56" s="116">
        <f>SUM(R56,AT56)</f>
        <v>0</v>
      </c>
      <c r="BW56" s="116">
        <f>SUM(S56,AU56)</f>
        <v>0</v>
      </c>
      <c r="BX56" s="116">
        <f>SUM(T56,AV56)</f>
        <v>0</v>
      </c>
      <c r="BY56" s="116">
        <f>SUM(U56,AW56)</f>
        <v>0</v>
      </c>
      <c r="BZ56" s="116">
        <f>SUM(V56,AX56)</f>
        <v>0</v>
      </c>
      <c r="CA56" s="116">
        <f>SUM(W56,AY56)</f>
        <v>0</v>
      </c>
      <c r="CB56" s="116">
        <f>SUM(X56,AZ56)</f>
        <v>0</v>
      </c>
      <c r="CC56" s="116">
        <f>SUM(Y56,BA56)</f>
        <v>0</v>
      </c>
      <c r="CD56" s="116">
        <f>SUM(Z56,BB56)</f>
        <v>0</v>
      </c>
      <c r="CE56" s="116">
        <f>SUM(AA56,BC56)</f>
        <v>0</v>
      </c>
      <c r="CF56" s="116">
        <f>SUM(AB56,BD56)</f>
        <v>273062</v>
      </c>
      <c r="CG56" s="116">
        <f>SUM(AC56,BE56)</f>
        <v>0</v>
      </c>
      <c r="CH56" s="116">
        <f>SUM(AD56,BF56)</f>
        <v>0</v>
      </c>
      <c r="CI56" s="116">
        <f>SUM(AE56,BG56)</f>
        <v>28893</v>
      </c>
    </row>
    <row r="57" spans="1:87" ht="13.5" customHeight="1" x14ac:dyDescent="0.2">
      <c r="A57" s="114" t="s">
        <v>25</v>
      </c>
      <c r="B57" s="115" t="s">
        <v>458</v>
      </c>
      <c r="C57" s="114" t="s">
        <v>459</v>
      </c>
      <c r="D57" s="116">
        <f>+SUM(E57,J57)</f>
        <v>71031</v>
      </c>
      <c r="E57" s="116">
        <f>+SUM(F57:I57)</f>
        <v>71031</v>
      </c>
      <c r="F57" s="116">
        <v>1711</v>
      </c>
      <c r="G57" s="116">
        <v>0</v>
      </c>
      <c r="H57" s="116">
        <v>69320</v>
      </c>
      <c r="I57" s="116">
        <v>0</v>
      </c>
      <c r="J57" s="116">
        <v>0</v>
      </c>
      <c r="K57" s="116">
        <v>38055</v>
      </c>
      <c r="L57" s="116">
        <f>+SUM(M57,R57,V57,W57,AC57)</f>
        <v>339790</v>
      </c>
      <c r="M57" s="116">
        <f>+SUM(N57:Q57)</f>
        <v>17726</v>
      </c>
      <c r="N57" s="116">
        <v>17726</v>
      </c>
      <c r="O57" s="116">
        <v>0</v>
      </c>
      <c r="P57" s="116">
        <v>0</v>
      </c>
      <c r="Q57" s="116">
        <v>0</v>
      </c>
      <c r="R57" s="116">
        <f>+SUM(S57:U57)</f>
        <v>1097</v>
      </c>
      <c r="S57" s="116">
        <v>0</v>
      </c>
      <c r="T57" s="116">
        <v>43</v>
      </c>
      <c r="U57" s="116">
        <v>1054</v>
      </c>
      <c r="V57" s="116">
        <v>0</v>
      </c>
      <c r="W57" s="116">
        <f>+SUM(X57:AA57)</f>
        <v>320967</v>
      </c>
      <c r="X57" s="116">
        <v>178954</v>
      </c>
      <c r="Y57" s="116">
        <v>116749</v>
      </c>
      <c r="Z57" s="116">
        <v>16052</v>
      </c>
      <c r="AA57" s="116">
        <v>9212</v>
      </c>
      <c r="AB57" s="116">
        <v>64064</v>
      </c>
      <c r="AC57" s="116">
        <v>0</v>
      </c>
      <c r="AD57" s="116">
        <v>37671</v>
      </c>
      <c r="AE57" s="116">
        <f>+SUM(D57,L57,AD57)</f>
        <v>448492</v>
      </c>
      <c r="AF57" s="116">
        <f>+SUM(AG57,AL57)</f>
        <v>0</v>
      </c>
      <c r="AG57" s="116">
        <f>+SUM(AH57:AK57)</f>
        <v>0</v>
      </c>
      <c r="AH57" s="116">
        <v>0</v>
      </c>
      <c r="AI57" s="116">
        <v>0</v>
      </c>
      <c r="AJ57" s="116">
        <v>0</v>
      </c>
      <c r="AK57" s="116">
        <v>0</v>
      </c>
      <c r="AL57" s="116">
        <v>0</v>
      </c>
      <c r="AM57" s="116">
        <v>0</v>
      </c>
      <c r="AN57" s="116">
        <f>+SUM(AO57,AT57,AX57,AY57,BE57)</f>
        <v>28084</v>
      </c>
      <c r="AO57" s="116">
        <f>+SUM(AP57:AS57)</f>
        <v>6304</v>
      </c>
      <c r="AP57" s="116">
        <v>6304</v>
      </c>
      <c r="AQ57" s="116">
        <v>0</v>
      </c>
      <c r="AR57" s="116">
        <v>0</v>
      </c>
      <c r="AS57" s="116">
        <v>0</v>
      </c>
      <c r="AT57" s="116">
        <f>+SUM(AU57:AW57)</f>
        <v>0</v>
      </c>
      <c r="AU57" s="116">
        <v>0</v>
      </c>
      <c r="AV57" s="116">
        <v>0</v>
      </c>
      <c r="AW57" s="116">
        <v>0</v>
      </c>
      <c r="AX57" s="116">
        <v>0</v>
      </c>
      <c r="AY57" s="116">
        <f>+SUM(AZ57:BC57)</f>
        <v>21780</v>
      </c>
      <c r="AZ57" s="116">
        <v>21780</v>
      </c>
      <c r="BA57" s="116">
        <v>0</v>
      </c>
      <c r="BB57" s="116">
        <v>0</v>
      </c>
      <c r="BC57" s="116">
        <v>0</v>
      </c>
      <c r="BD57" s="116">
        <v>49684</v>
      </c>
      <c r="BE57" s="116">
        <v>0</v>
      </c>
      <c r="BF57" s="116">
        <v>0</v>
      </c>
      <c r="BG57" s="116">
        <f>+SUM(BF57,AN57,AF57)</f>
        <v>28084</v>
      </c>
      <c r="BH57" s="116">
        <f>SUM(D57,AF57)</f>
        <v>71031</v>
      </c>
      <c r="BI57" s="116">
        <f>SUM(E57,AG57)</f>
        <v>71031</v>
      </c>
      <c r="BJ57" s="116">
        <f>SUM(F57,AH57)</f>
        <v>1711</v>
      </c>
      <c r="BK57" s="116">
        <f>SUM(G57,AI57)</f>
        <v>0</v>
      </c>
      <c r="BL57" s="116">
        <f>SUM(H57,AJ57)</f>
        <v>69320</v>
      </c>
      <c r="BM57" s="116">
        <f>SUM(I57,AK57)</f>
        <v>0</v>
      </c>
      <c r="BN57" s="116">
        <f>SUM(J57,AL57)</f>
        <v>0</v>
      </c>
      <c r="BO57" s="116">
        <f>SUM(K57,AM57)</f>
        <v>38055</v>
      </c>
      <c r="BP57" s="116">
        <f>SUM(L57,AN57)</f>
        <v>367874</v>
      </c>
      <c r="BQ57" s="116">
        <f>SUM(M57,AO57)</f>
        <v>24030</v>
      </c>
      <c r="BR57" s="116">
        <f>SUM(N57,AP57)</f>
        <v>24030</v>
      </c>
      <c r="BS57" s="116">
        <f>SUM(O57,AQ57)</f>
        <v>0</v>
      </c>
      <c r="BT57" s="116">
        <f>SUM(P57,AR57)</f>
        <v>0</v>
      </c>
      <c r="BU57" s="116">
        <f>SUM(Q57,AS57)</f>
        <v>0</v>
      </c>
      <c r="BV57" s="116">
        <f>SUM(R57,AT57)</f>
        <v>1097</v>
      </c>
      <c r="BW57" s="116">
        <f>SUM(S57,AU57)</f>
        <v>0</v>
      </c>
      <c r="BX57" s="116">
        <f>SUM(T57,AV57)</f>
        <v>43</v>
      </c>
      <c r="BY57" s="116">
        <f>SUM(U57,AW57)</f>
        <v>1054</v>
      </c>
      <c r="BZ57" s="116">
        <f>SUM(V57,AX57)</f>
        <v>0</v>
      </c>
      <c r="CA57" s="116">
        <f>SUM(W57,AY57)</f>
        <v>342747</v>
      </c>
      <c r="CB57" s="116">
        <f>SUM(X57,AZ57)</f>
        <v>200734</v>
      </c>
      <c r="CC57" s="116">
        <f>SUM(Y57,BA57)</f>
        <v>116749</v>
      </c>
      <c r="CD57" s="116">
        <f>SUM(Z57,BB57)</f>
        <v>16052</v>
      </c>
      <c r="CE57" s="116">
        <f>SUM(AA57,BC57)</f>
        <v>9212</v>
      </c>
      <c r="CF57" s="116">
        <f>SUM(AB57,BD57)</f>
        <v>113748</v>
      </c>
      <c r="CG57" s="116">
        <f>SUM(AC57,BE57)</f>
        <v>0</v>
      </c>
      <c r="CH57" s="116">
        <f>SUM(AD57,BF57)</f>
        <v>37671</v>
      </c>
      <c r="CI57" s="116">
        <f>SUM(AE57,BG57)</f>
        <v>476576</v>
      </c>
    </row>
    <row r="58" spans="1:87" ht="13.5" customHeight="1" x14ac:dyDescent="0.2">
      <c r="A58" s="114" t="s">
        <v>25</v>
      </c>
      <c r="B58" s="115" t="s">
        <v>460</v>
      </c>
      <c r="C58" s="114" t="s">
        <v>461</v>
      </c>
      <c r="D58" s="116">
        <f>+SUM(E58,J58)</f>
        <v>4519</v>
      </c>
      <c r="E58" s="116">
        <f>+SUM(F58:I58)</f>
        <v>4519</v>
      </c>
      <c r="F58" s="116">
        <v>0</v>
      </c>
      <c r="G58" s="116">
        <v>0</v>
      </c>
      <c r="H58" s="116">
        <v>4519</v>
      </c>
      <c r="I58" s="116">
        <v>0</v>
      </c>
      <c r="J58" s="116">
        <v>0</v>
      </c>
      <c r="K58" s="116">
        <v>0</v>
      </c>
      <c r="L58" s="116">
        <f>+SUM(M58,R58,V58,W58,AC58)</f>
        <v>394462</v>
      </c>
      <c r="M58" s="116">
        <f>+SUM(N58:Q58)</f>
        <v>20651</v>
      </c>
      <c r="N58" s="116">
        <v>20651</v>
      </c>
      <c r="O58" s="116">
        <v>0</v>
      </c>
      <c r="P58" s="116">
        <v>0</v>
      </c>
      <c r="Q58" s="116">
        <v>0</v>
      </c>
      <c r="R58" s="116">
        <f>+SUM(S58:U58)</f>
        <v>11584</v>
      </c>
      <c r="S58" s="116">
        <v>9863</v>
      </c>
      <c r="T58" s="116">
        <v>49</v>
      </c>
      <c r="U58" s="116">
        <v>1672</v>
      </c>
      <c r="V58" s="116">
        <v>0</v>
      </c>
      <c r="W58" s="116">
        <f>+SUM(X58:AA58)</f>
        <v>361765</v>
      </c>
      <c r="X58" s="116">
        <v>146725</v>
      </c>
      <c r="Y58" s="116">
        <v>164217</v>
      </c>
      <c r="Z58" s="116">
        <v>32770</v>
      </c>
      <c r="AA58" s="116">
        <v>18053</v>
      </c>
      <c r="AB58" s="116">
        <v>0</v>
      </c>
      <c r="AC58" s="116">
        <v>462</v>
      </c>
      <c r="AD58" s="116">
        <v>140983</v>
      </c>
      <c r="AE58" s="116">
        <f>+SUM(D58,L58,AD58)</f>
        <v>539964</v>
      </c>
      <c r="AF58" s="116">
        <f>+SUM(AG58,AL58)</f>
        <v>0</v>
      </c>
      <c r="AG58" s="116">
        <f>+SUM(AH58:AK58)</f>
        <v>0</v>
      </c>
      <c r="AH58" s="116">
        <v>0</v>
      </c>
      <c r="AI58" s="116">
        <v>0</v>
      </c>
      <c r="AJ58" s="116">
        <v>0</v>
      </c>
      <c r="AK58" s="116">
        <v>0</v>
      </c>
      <c r="AL58" s="116">
        <v>0</v>
      </c>
      <c r="AM58" s="116">
        <v>0</v>
      </c>
      <c r="AN58" s="116">
        <f>+SUM(AO58,AT58,AX58,AY58,BE58)</f>
        <v>0</v>
      </c>
      <c r="AO58" s="116">
        <f>+SUM(AP58:AS58)</f>
        <v>0</v>
      </c>
      <c r="AP58" s="116">
        <v>0</v>
      </c>
      <c r="AQ58" s="116">
        <v>0</v>
      </c>
      <c r="AR58" s="116">
        <v>0</v>
      </c>
      <c r="AS58" s="116">
        <v>0</v>
      </c>
      <c r="AT58" s="116">
        <f>+SUM(AU58:AW58)</f>
        <v>0</v>
      </c>
      <c r="AU58" s="116">
        <v>0</v>
      </c>
      <c r="AV58" s="116">
        <v>0</v>
      </c>
      <c r="AW58" s="116">
        <v>0</v>
      </c>
      <c r="AX58" s="116">
        <v>0</v>
      </c>
      <c r="AY58" s="116">
        <f>+SUM(AZ58:BC58)</f>
        <v>0</v>
      </c>
      <c r="AZ58" s="116">
        <v>0</v>
      </c>
      <c r="BA58" s="116">
        <v>0</v>
      </c>
      <c r="BB58" s="116">
        <v>0</v>
      </c>
      <c r="BC58" s="116">
        <v>0</v>
      </c>
      <c r="BD58" s="116">
        <v>41723</v>
      </c>
      <c r="BE58" s="116">
        <v>0</v>
      </c>
      <c r="BF58" s="116">
        <v>0</v>
      </c>
      <c r="BG58" s="116">
        <f>+SUM(BF58,AN58,AF58)</f>
        <v>0</v>
      </c>
      <c r="BH58" s="116">
        <f>SUM(D58,AF58)</f>
        <v>4519</v>
      </c>
      <c r="BI58" s="116">
        <f>SUM(E58,AG58)</f>
        <v>4519</v>
      </c>
      <c r="BJ58" s="116">
        <f>SUM(F58,AH58)</f>
        <v>0</v>
      </c>
      <c r="BK58" s="116">
        <f>SUM(G58,AI58)</f>
        <v>0</v>
      </c>
      <c r="BL58" s="116">
        <f>SUM(H58,AJ58)</f>
        <v>4519</v>
      </c>
      <c r="BM58" s="116">
        <f>SUM(I58,AK58)</f>
        <v>0</v>
      </c>
      <c r="BN58" s="116">
        <f>SUM(J58,AL58)</f>
        <v>0</v>
      </c>
      <c r="BO58" s="116">
        <f>SUM(K58,AM58)</f>
        <v>0</v>
      </c>
      <c r="BP58" s="116">
        <f>SUM(L58,AN58)</f>
        <v>394462</v>
      </c>
      <c r="BQ58" s="116">
        <f>SUM(M58,AO58)</f>
        <v>20651</v>
      </c>
      <c r="BR58" s="116">
        <f>SUM(N58,AP58)</f>
        <v>20651</v>
      </c>
      <c r="BS58" s="116">
        <f>SUM(O58,AQ58)</f>
        <v>0</v>
      </c>
      <c r="BT58" s="116">
        <f>SUM(P58,AR58)</f>
        <v>0</v>
      </c>
      <c r="BU58" s="116">
        <f>SUM(Q58,AS58)</f>
        <v>0</v>
      </c>
      <c r="BV58" s="116">
        <f>SUM(R58,AT58)</f>
        <v>11584</v>
      </c>
      <c r="BW58" s="116">
        <f>SUM(S58,AU58)</f>
        <v>9863</v>
      </c>
      <c r="BX58" s="116">
        <f>SUM(T58,AV58)</f>
        <v>49</v>
      </c>
      <c r="BY58" s="116">
        <f>SUM(U58,AW58)</f>
        <v>1672</v>
      </c>
      <c r="BZ58" s="116">
        <f>SUM(V58,AX58)</f>
        <v>0</v>
      </c>
      <c r="CA58" s="116">
        <f>SUM(W58,AY58)</f>
        <v>361765</v>
      </c>
      <c r="CB58" s="116">
        <f>SUM(X58,AZ58)</f>
        <v>146725</v>
      </c>
      <c r="CC58" s="116">
        <f>SUM(Y58,BA58)</f>
        <v>164217</v>
      </c>
      <c r="CD58" s="116">
        <f>SUM(Z58,BB58)</f>
        <v>32770</v>
      </c>
      <c r="CE58" s="116">
        <f>SUM(AA58,BC58)</f>
        <v>18053</v>
      </c>
      <c r="CF58" s="116">
        <f>SUM(AB58,BD58)</f>
        <v>41723</v>
      </c>
      <c r="CG58" s="116">
        <f>SUM(AC58,BE58)</f>
        <v>462</v>
      </c>
      <c r="CH58" s="116">
        <f>SUM(AD58,BF58)</f>
        <v>140983</v>
      </c>
      <c r="CI58" s="116">
        <f>SUM(AE58,BG58)</f>
        <v>539964</v>
      </c>
    </row>
    <row r="59" spans="1:87" ht="13.5" customHeight="1" x14ac:dyDescent="0.2">
      <c r="A59" s="114" t="s">
        <v>25</v>
      </c>
      <c r="B59" s="115" t="s">
        <v>462</v>
      </c>
      <c r="C59" s="114" t="s">
        <v>463</v>
      </c>
      <c r="D59" s="116">
        <f>+SUM(E59,J59)</f>
        <v>0</v>
      </c>
      <c r="E59" s="116">
        <f>+SUM(F59:I59)</f>
        <v>0</v>
      </c>
      <c r="F59" s="116">
        <v>0</v>
      </c>
      <c r="G59" s="116">
        <v>0</v>
      </c>
      <c r="H59" s="116">
        <v>0</v>
      </c>
      <c r="I59" s="116">
        <v>0</v>
      </c>
      <c r="J59" s="116">
        <v>0</v>
      </c>
      <c r="K59" s="116">
        <v>8918</v>
      </c>
      <c r="L59" s="116">
        <f>+SUM(M59,R59,V59,W59,AC59)</f>
        <v>0</v>
      </c>
      <c r="M59" s="116">
        <f>+SUM(N59:Q59)</f>
        <v>0</v>
      </c>
      <c r="N59" s="116">
        <v>0</v>
      </c>
      <c r="O59" s="116">
        <v>0</v>
      </c>
      <c r="P59" s="116">
        <v>0</v>
      </c>
      <c r="Q59" s="116">
        <v>0</v>
      </c>
      <c r="R59" s="116">
        <f>+SUM(S59:U59)</f>
        <v>0</v>
      </c>
      <c r="S59" s="116">
        <v>0</v>
      </c>
      <c r="T59" s="116">
        <v>0</v>
      </c>
      <c r="U59" s="116">
        <v>0</v>
      </c>
      <c r="V59" s="116">
        <v>0</v>
      </c>
      <c r="W59" s="116">
        <f>+SUM(X59:AA59)</f>
        <v>0</v>
      </c>
      <c r="X59" s="116">
        <v>0</v>
      </c>
      <c r="Y59" s="116">
        <v>0</v>
      </c>
      <c r="Z59" s="116">
        <v>0</v>
      </c>
      <c r="AA59" s="116">
        <v>0</v>
      </c>
      <c r="AB59" s="116">
        <v>103629</v>
      </c>
      <c r="AC59" s="116">
        <v>0</v>
      </c>
      <c r="AD59" s="116">
        <v>0</v>
      </c>
      <c r="AE59" s="116">
        <f>+SUM(D59,L59,AD59)</f>
        <v>0</v>
      </c>
      <c r="AF59" s="116">
        <f>+SUM(AG59,AL59)</f>
        <v>0</v>
      </c>
      <c r="AG59" s="116">
        <f>+SUM(AH59:AK59)</f>
        <v>0</v>
      </c>
      <c r="AH59" s="116">
        <v>0</v>
      </c>
      <c r="AI59" s="116">
        <v>0</v>
      </c>
      <c r="AJ59" s="116">
        <v>0</v>
      </c>
      <c r="AK59" s="116">
        <v>0</v>
      </c>
      <c r="AL59" s="116">
        <v>0</v>
      </c>
      <c r="AM59" s="116">
        <v>6111</v>
      </c>
      <c r="AN59" s="116">
        <f>+SUM(AO59,AT59,AX59,AY59,BE59)</f>
        <v>0</v>
      </c>
      <c r="AO59" s="116">
        <f>+SUM(AP59:AS59)</f>
        <v>0</v>
      </c>
      <c r="AP59" s="116">
        <v>0</v>
      </c>
      <c r="AQ59" s="116">
        <v>0</v>
      </c>
      <c r="AR59" s="116">
        <v>0</v>
      </c>
      <c r="AS59" s="116">
        <v>0</v>
      </c>
      <c r="AT59" s="116">
        <f>+SUM(AU59:AW59)</f>
        <v>0</v>
      </c>
      <c r="AU59" s="116">
        <v>0</v>
      </c>
      <c r="AV59" s="116">
        <v>0</v>
      </c>
      <c r="AW59" s="116">
        <v>0</v>
      </c>
      <c r="AX59" s="116">
        <v>0</v>
      </c>
      <c r="AY59" s="116">
        <f>+SUM(AZ59:BC59)</f>
        <v>0</v>
      </c>
      <c r="AZ59" s="116">
        <v>0</v>
      </c>
      <c r="BA59" s="116">
        <v>0</v>
      </c>
      <c r="BB59" s="116">
        <v>0</v>
      </c>
      <c r="BC59" s="116">
        <v>0</v>
      </c>
      <c r="BD59" s="116">
        <v>32925</v>
      </c>
      <c r="BE59" s="116">
        <v>0</v>
      </c>
      <c r="BF59" s="116">
        <v>0</v>
      </c>
      <c r="BG59" s="116">
        <f>+SUM(BF59,AN59,AF59)</f>
        <v>0</v>
      </c>
      <c r="BH59" s="116">
        <f>SUM(D59,AF59)</f>
        <v>0</v>
      </c>
      <c r="BI59" s="116">
        <f>SUM(E59,AG59)</f>
        <v>0</v>
      </c>
      <c r="BJ59" s="116">
        <f>SUM(F59,AH59)</f>
        <v>0</v>
      </c>
      <c r="BK59" s="116">
        <f>SUM(G59,AI59)</f>
        <v>0</v>
      </c>
      <c r="BL59" s="116">
        <f>SUM(H59,AJ59)</f>
        <v>0</v>
      </c>
      <c r="BM59" s="116">
        <f>SUM(I59,AK59)</f>
        <v>0</v>
      </c>
      <c r="BN59" s="116">
        <f>SUM(J59,AL59)</f>
        <v>0</v>
      </c>
      <c r="BO59" s="116">
        <f>SUM(K59,AM59)</f>
        <v>15029</v>
      </c>
      <c r="BP59" s="116">
        <f>SUM(L59,AN59)</f>
        <v>0</v>
      </c>
      <c r="BQ59" s="116">
        <f>SUM(M59,AO59)</f>
        <v>0</v>
      </c>
      <c r="BR59" s="116">
        <f>SUM(N59,AP59)</f>
        <v>0</v>
      </c>
      <c r="BS59" s="116">
        <f>SUM(O59,AQ59)</f>
        <v>0</v>
      </c>
      <c r="BT59" s="116">
        <f>SUM(P59,AR59)</f>
        <v>0</v>
      </c>
      <c r="BU59" s="116">
        <f>SUM(Q59,AS59)</f>
        <v>0</v>
      </c>
      <c r="BV59" s="116">
        <f>SUM(R59,AT59)</f>
        <v>0</v>
      </c>
      <c r="BW59" s="116">
        <f>SUM(S59,AU59)</f>
        <v>0</v>
      </c>
      <c r="BX59" s="116">
        <f>SUM(T59,AV59)</f>
        <v>0</v>
      </c>
      <c r="BY59" s="116">
        <f>SUM(U59,AW59)</f>
        <v>0</v>
      </c>
      <c r="BZ59" s="116">
        <f>SUM(V59,AX59)</f>
        <v>0</v>
      </c>
      <c r="CA59" s="116">
        <f>SUM(W59,AY59)</f>
        <v>0</v>
      </c>
      <c r="CB59" s="116">
        <f>SUM(X59,AZ59)</f>
        <v>0</v>
      </c>
      <c r="CC59" s="116">
        <f>SUM(Y59,BA59)</f>
        <v>0</v>
      </c>
      <c r="CD59" s="116">
        <f>SUM(Z59,BB59)</f>
        <v>0</v>
      </c>
      <c r="CE59" s="116">
        <f>SUM(AA59,BC59)</f>
        <v>0</v>
      </c>
      <c r="CF59" s="116">
        <f>SUM(AB59,BD59)</f>
        <v>136554</v>
      </c>
      <c r="CG59" s="116">
        <f>SUM(AC59,BE59)</f>
        <v>0</v>
      </c>
      <c r="CH59" s="116">
        <f>SUM(AD59,BF59)</f>
        <v>0</v>
      </c>
      <c r="CI59" s="116">
        <f>SUM(AE59,BG59)</f>
        <v>0</v>
      </c>
    </row>
    <row r="60" spans="1:87" ht="13.5" customHeight="1" x14ac:dyDescent="0.2">
      <c r="A60" s="114" t="s">
        <v>25</v>
      </c>
      <c r="B60" s="115" t="s">
        <v>466</v>
      </c>
      <c r="C60" s="114" t="s">
        <v>467</v>
      </c>
      <c r="D60" s="116">
        <f>+SUM(E60,J60)</f>
        <v>0</v>
      </c>
      <c r="E60" s="116">
        <f>+SUM(F60:I60)</f>
        <v>0</v>
      </c>
      <c r="F60" s="116">
        <v>0</v>
      </c>
      <c r="G60" s="116">
        <v>0</v>
      </c>
      <c r="H60" s="116">
        <v>0</v>
      </c>
      <c r="I60" s="116">
        <v>0</v>
      </c>
      <c r="J60" s="116">
        <v>0</v>
      </c>
      <c r="K60" s="116">
        <v>5143</v>
      </c>
      <c r="L60" s="116">
        <f>+SUM(M60,R60,V60,W60,AC60)</f>
        <v>0</v>
      </c>
      <c r="M60" s="116">
        <f>+SUM(N60:Q60)</f>
        <v>0</v>
      </c>
      <c r="N60" s="116">
        <v>0</v>
      </c>
      <c r="O60" s="116">
        <v>0</v>
      </c>
      <c r="P60" s="116">
        <v>0</v>
      </c>
      <c r="Q60" s="116">
        <v>0</v>
      </c>
      <c r="R60" s="116">
        <f>+SUM(S60:U60)</f>
        <v>0</v>
      </c>
      <c r="S60" s="116">
        <v>0</v>
      </c>
      <c r="T60" s="116">
        <v>0</v>
      </c>
      <c r="U60" s="116">
        <v>0</v>
      </c>
      <c r="V60" s="116">
        <v>0</v>
      </c>
      <c r="W60" s="116">
        <f>+SUM(X60:AA60)</f>
        <v>0</v>
      </c>
      <c r="X60" s="116">
        <v>0</v>
      </c>
      <c r="Y60" s="116">
        <v>0</v>
      </c>
      <c r="Z60" s="116">
        <v>0</v>
      </c>
      <c r="AA60" s="116">
        <v>0</v>
      </c>
      <c r="AB60" s="116">
        <v>59755</v>
      </c>
      <c r="AC60" s="116">
        <v>0</v>
      </c>
      <c r="AD60" s="116">
        <v>0</v>
      </c>
      <c r="AE60" s="116">
        <f>+SUM(D60,L60,AD60)</f>
        <v>0</v>
      </c>
      <c r="AF60" s="116">
        <f>+SUM(AG60,AL60)</f>
        <v>0</v>
      </c>
      <c r="AG60" s="116">
        <f>+SUM(AH60:AK60)</f>
        <v>0</v>
      </c>
      <c r="AH60" s="116">
        <v>0</v>
      </c>
      <c r="AI60" s="116">
        <v>0</v>
      </c>
      <c r="AJ60" s="116">
        <v>0</v>
      </c>
      <c r="AK60" s="116">
        <v>0</v>
      </c>
      <c r="AL60" s="116">
        <v>0</v>
      </c>
      <c r="AM60" s="116">
        <v>1557</v>
      </c>
      <c r="AN60" s="116">
        <f>+SUM(AO60,AT60,AX60,AY60,BE60)</f>
        <v>0</v>
      </c>
      <c r="AO60" s="116">
        <f>+SUM(AP60:AS60)</f>
        <v>0</v>
      </c>
      <c r="AP60" s="116">
        <v>0</v>
      </c>
      <c r="AQ60" s="116">
        <v>0</v>
      </c>
      <c r="AR60" s="116">
        <v>0</v>
      </c>
      <c r="AS60" s="116">
        <v>0</v>
      </c>
      <c r="AT60" s="116">
        <f>+SUM(AU60:AW60)</f>
        <v>0</v>
      </c>
      <c r="AU60" s="116">
        <v>0</v>
      </c>
      <c r="AV60" s="116">
        <v>0</v>
      </c>
      <c r="AW60" s="116">
        <v>0</v>
      </c>
      <c r="AX60" s="116">
        <v>0</v>
      </c>
      <c r="AY60" s="116">
        <f>+SUM(AZ60:BC60)</f>
        <v>0</v>
      </c>
      <c r="AZ60" s="116">
        <v>0</v>
      </c>
      <c r="BA60" s="116">
        <v>0</v>
      </c>
      <c r="BB60" s="116">
        <v>0</v>
      </c>
      <c r="BC60" s="116">
        <v>0</v>
      </c>
      <c r="BD60" s="116">
        <v>8389</v>
      </c>
      <c r="BE60" s="116">
        <v>0</v>
      </c>
      <c r="BF60" s="116">
        <v>0</v>
      </c>
      <c r="BG60" s="116">
        <f>+SUM(BF60,AN60,AF60)</f>
        <v>0</v>
      </c>
      <c r="BH60" s="116">
        <f>SUM(D60,AF60)</f>
        <v>0</v>
      </c>
      <c r="BI60" s="116">
        <f>SUM(E60,AG60)</f>
        <v>0</v>
      </c>
      <c r="BJ60" s="116">
        <f>SUM(F60,AH60)</f>
        <v>0</v>
      </c>
      <c r="BK60" s="116">
        <f>SUM(G60,AI60)</f>
        <v>0</v>
      </c>
      <c r="BL60" s="116">
        <f>SUM(H60,AJ60)</f>
        <v>0</v>
      </c>
      <c r="BM60" s="116">
        <f>SUM(I60,AK60)</f>
        <v>0</v>
      </c>
      <c r="BN60" s="116">
        <f>SUM(J60,AL60)</f>
        <v>0</v>
      </c>
      <c r="BO60" s="116">
        <f>SUM(K60,AM60)</f>
        <v>6700</v>
      </c>
      <c r="BP60" s="116">
        <f>SUM(L60,AN60)</f>
        <v>0</v>
      </c>
      <c r="BQ60" s="116">
        <f>SUM(M60,AO60)</f>
        <v>0</v>
      </c>
      <c r="BR60" s="116">
        <f>SUM(N60,AP60)</f>
        <v>0</v>
      </c>
      <c r="BS60" s="116">
        <f>SUM(O60,AQ60)</f>
        <v>0</v>
      </c>
      <c r="BT60" s="116">
        <f>SUM(P60,AR60)</f>
        <v>0</v>
      </c>
      <c r="BU60" s="116">
        <f>SUM(Q60,AS60)</f>
        <v>0</v>
      </c>
      <c r="BV60" s="116">
        <f>SUM(R60,AT60)</f>
        <v>0</v>
      </c>
      <c r="BW60" s="116">
        <f>SUM(S60,AU60)</f>
        <v>0</v>
      </c>
      <c r="BX60" s="116">
        <f>SUM(T60,AV60)</f>
        <v>0</v>
      </c>
      <c r="BY60" s="116">
        <f>SUM(U60,AW60)</f>
        <v>0</v>
      </c>
      <c r="BZ60" s="116">
        <f>SUM(V60,AX60)</f>
        <v>0</v>
      </c>
      <c r="CA60" s="116">
        <f>SUM(W60,AY60)</f>
        <v>0</v>
      </c>
      <c r="CB60" s="116">
        <f>SUM(X60,AZ60)</f>
        <v>0</v>
      </c>
      <c r="CC60" s="116">
        <f>SUM(Y60,BA60)</f>
        <v>0</v>
      </c>
      <c r="CD60" s="116">
        <f>SUM(Z60,BB60)</f>
        <v>0</v>
      </c>
      <c r="CE60" s="116">
        <f>SUM(AA60,BC60)</f>
        <v>0</v>
      </c>
      <c r="CF60" s="116">
        <f>SUM(AB60,BD60)</f>
        <v>68144</v>
      </c>
      <c r="CG60" s="116">
        <f>SUM(AC60,BE60)</f>
        <v>0</v>
      </c>
      <c r="CH60" s="116">
        <f>SUM(AD60,BF60)</f>
        <v>0</v>
      </c>
      <c r="CI60" s="116">
        <f>SUM(AE60,BG60)</f>
        <v>0</v>
      </c>
    </row>
    <row r="61" spans="1:87" ht="13.5" customHeight="1" x14ac:dyDescent="0.2">
      <c r="A61" s="114" t="s">
        <v>25</v>
      </c>
      <c r="B61" s="115" t="s">
        <v>468</v>
      </c>
      <c r="C61" s="114" t="s">
        <v>469</v>
      </c>
      <c r="D61" s="116">
        <f>+SUM(E61,J61)</f>
        <v>0</v>
      </c>
      <c r="E61" s="116">
        <f>+SUM(F61:I61)</f>
        <v>0</v>
      </c>
      <c r="F61" s="116">
        <v>0</v>
      </c>
      <c r="G61" s="116">
        <v>0</v>
      </c>
      <c r="H61" s="116">
        <v>0</v>
      </c>
      <c r="I61" s="116">
        <v>0</v>
      </c>
      <c r="J61" s="116">
        <v>0</v>
      </c>
      <c r="K61" s="116">
        <v>2009</v>
      </c>
      <c r="L61" s="116">
        <f>+SUM(M61,R61,V61,W61,AC61)</f>
        <v>0</v>
      </c>
      <c r="M61" s="116">
        <f>+SUM(N61:Q61)</f>
        <v>0</v>
      </c>
      <c r="N61" s="116">
        <v>0</v>
      </c>
      <c r="O61" s="116">
        <v>0</v>
      </c>
      <c r="P61" s="116">
        <v>0</v>
      </c>
      <c r="Q61" s="116">
        <v>0</v>
      </c>
      <c r="R61" s="116">
        <f>+SUM(S61:U61)</f>
        <v>0</v>
      </c>
      <c r="S61" s="116">
        <v>0</v>
      </c>
      <c r="T61" s="116">
        <v>0</v>
      </c>
      <c r="U61" s="116">
        <v>0</v>
      </c>
      <c r="V61" s="116">
        <v>0</v>
      </c>
      <c r="W61" s="116">
        <f>+SUM(X61:AA61)</f>
        <v>0</v>
      </c>
      <c r="X61" s="116">
        <v>0</v>
      </c>
      <c r="Y61" s="116">
        <v>0</v>
      </c>
      <c r="Z61" s="116">
        <v>0</v>
      </c>
      <c r="AA61" s="116">
        <v>0</v>
      </c>
      <c r="AB61" s="116">
        <v>23342</v>
      </c>
      <c r="AC61" s="116">
        <v>0</v>
      </c>
      <c r="AD61" s="116">
        <v>0</v>
      </c>
      <c r="AE61" s="116">
        <f>+SUM(D61,L61,AD61)</f>
        <v>0</v>
      </c>
      <c r="AF61" s="116">
        <f>+SUM(AG61,AL61)</f>
        <v>0</v>
      </c>
      <c r="AG61" s="116">
        <f>+SUM(AH61:AK61)</f>
        <v>0</v>
      </c>
      <c r="AH61" s="116">
        <v>0</v>
      </c>
      <c r="AI61" s="116">
        <v>0</v>
      </c>
      <c r="AJ61" s="116">
        <v>0</v>
      </c>
      <c r="AK61" s="116">
        <v>0</v>
      </c>
      <c r="AL61" s="116">
        <v>0</v>
      </c>
      <c r="AM61" s="116">
        <v>1844</v>
      </c>
      <c r="AN61" s="116">
        <f>+SUM(AO61,AT61,AX61,AY61,BE61)</f>
        <v>0</v>
      </c>
      <c r="AO61" s="116">
        <f>+SUM(AP61:AS61)</f>
        <v>0</v>
      </c>
      <c r="AP61" s="116">
        <v>0</v>
      </c>
      <c r="AQ61" s="116">
        <v>0</v>
      </c>
      <c r="AR61" s="116">
        <v>0</v>
      </c>
      <c r="AS61" s="116">
        <v>0</v>
      </c>
      <c r="AT61" s="116">
        <f>+SUM(AU61:AW61)</f>
        <v>0</v>
      </c>
      <c r="AU61" s="116">
        <v>0</v>
      </c>
      <c r="AV61" s="116">
        <v>0</v>
      </c>
      <c r="AW61" s="116">
        <v>0</v>
      </c>
      <c r="AX61" s="116">
        <v>0</v>
      </c>
      <c r="AY61" s="116">
        <f>+SUM(AZ61:BC61)</f>
        <v>0</v>
      </c>
      <c r="AZ61" s="116">
        <v>0</v>
      </c>
      <c r="BA61" s="116">
        <v>0</v>
      </c>
      <c r="BB61" s="116">
        <v>0</v>
      </c>
      <c r="BC61" s="116">
        <v>0</v>
      </c>
      <c r="BD61" s="116">
        <v>9933</v>
      </c>
      <c r="BE61" s="116">
        <v>0</v>
      </c>
      <c r="BF61" s="116">
        <v>0</v>
      </c>
      <c r="BG61" s="116">
        <f>+SUM(BF61,AN61,AF61)</f>
        <v>0</v>
      </c>
      <c r="BH61" s="116">
        <f>SUM(D61,AF61)</f>
        <v>0</v>
      </c>
      <c r="BI61" s="116">
        <f>SUM(E61,AG61)</f>
        <v>0</v>
      </c>
      <c r="BJ61" s="116">
        <f>SUM(F61,AH61)</f>
        <v>0</v>
      </c>
      <c r="BK61" s="116">
        <f>SUM(G61,AI61)</f>
        <v>0</v>
      </c>
      <c r="BL61" s="116">
        <f>SUM(H61,AJ61)</f>
        <v>0</v>
      </c>
      <c r="BM61" s="116">
        <f>SUM(I61,AK61)</f>
        <v>0</v>
      </c>
      <c r="BN61" s="116">
        <f>SUM(J61,AL61)</f>
        <v>0</v>
      </c>
      <c r="BO61" s="116">
        <f>SUM(K61,AM61)</f>
        <v>3853</v>
      </c>
      <c r="BP61" s="116">
        <f>SUM(L61,AN61)</f>
        <v>0</v>
      </c>
      <c r="BQ61" s="116">
        <f>SUM(M61,AO61)</f>
        <v>0</v>
      </c>
      <c r="BR61" s="116">
        <f>SUM(N61,AP61)</f>
        <v>0</v>
      </c>
      <c r="BS61" s="116">
        <f>SUM(O61,AQ61)</f>
        <v>0</v>
      </c>
      <c r="BT61" s="116">
        <f>SUM(P61,AR61)</f>
        <v>0</v>
      </c>
      <c r="BU61" s="116">
        <f>SUM(Q61,AS61)</f>
        <v>0</v>
      </c>
      <c r="BV61" s="116">
        <f>SUM(R61,AT61)</f>
        <v>0</v>
      </c>
      <c r="BW61" s="116">
        <f>SUM(S61,AU61)</f>
        <v>0</v>
      </c>
      <c r="BX61" s="116">
        <f>SUM(T61,AV61)</f>
        <v>0</v>
      </c>
      <c r="BY61" s="116">
        <f>SUM(U61,AW61)</f>
        <v>0</v>
      </c>
      <c r="BZ61" s="116">
        <f>SUM(V61,AX61)</f>
        <v>0</v>
      </c>
      <c r="CA61" s="116">
        <f>SUM(W61,AY61)</f>
        <v>0</v>
      </c>
      <c r="CB61" s="116">
        <f>SUM(X61,AZ61)</f>
        <v>0</v>
      </c>
      <c r="CC61" s="116">
        <f>SUM(Y61,BA61)</f>
        <v>0</v>
      </c>
      <c r="CD61" s="116">
        <f>SUM(Z61,BB61)</f>
        <v>0</v>
      </c>
      <c r="CE61" s="116">
        <f>SUM(AA61,BC61)</f>
        <v>0</v>
      </c>
      <c r="CF61" s="116">
        <f>SUM(AB61,BD61)</f>
        <v>33275</v>
      </c>
      <c r="CG61" s="116">
        <f>SUM(AC61,BE61)</f>
        <v>0</v>
      </c>
      <c r="CH61" s="116">
        <f>SUM(AD61,BF61)</f>
        <v>0</v>
      </c>
      <c r="CI61" s="116">
        <f>SUM(AE61,BG61)</f>
        <v>0</v>
      </c>
    </row>
    <row r="62" spans="1:87" ht="13.5" customHeight="1" x14ac:dyDescent="0.2">
      <c r="A62" s="114" t="s">
        <v>25</v>
      </c>
      <c r="B62" s="115" t="s">
        <v>370</v>
      </c>
      <c r="C62" s="114" t="s">
        <v>371</v>
      </c>
      <c r="D62" s="116">
        <f>+SUM(E62,J62)</f>
        <v>0</v>
      </c>
      <c r="E62" s="116">
        <f>+SUM(F62:I62)</f>
        <v>0</v>
      </c>
      <c r="F62" s="116">
        <v>0</v>
      </c>
      <c r="G62" s="116">
        <v>0</v>
      </c>
      <c r="H62" s="116">
        <v>0</v>
      </c>
      <c r="I62" s="116">
        <v>0</v>
      </c>
      <c r="J62" s="116">
        <v>0</v>
      </c>
      <c r="K62" s="116"/>
      <c r="L62" s="116">
        <f>+SUM(M62,R62,V62,W62,AC62)</f>
        <v>0</v>
      </c>
      <c r="M62" s="116">
        <f>+SUM(N62:Q62)</f>
        <v>0</v>
      </c>
      <c r="N62" s="116">
        <v>0</v>
      </c>
      <c r="O62" s="116">
        <v>0</v>
      </c>
      <c r="P62" s="116">
        <v>0</v>
      </c>
      <c r="Q62" s="116">
        <v>0</v>
      </c>
      <c r="R62" s="116">
        <f>+SUM(S62:U62)</f>
        <v>0</v>
      </c>
      <c r="S62" s="116">
        <v>0</v>
      </c>
      <c r="T62" s="116">
        <v>0</v>
      </c>
      <c r="U62" s="116">
        <v>0</v>
      </c>
      <c r="V62" s="116">
        <v>0</v>
      </c>
      <c r="W62" s="116">
        <f>+SUM(X62:AA62)</f>
        <v>0</v>
      </c>
      <c r="X62" s="116">
        <v>0</v>
      </c>
      <c r="Y62" s="116">
        <v>0</v>
      </c>
      <c r="Z62" s="116">
        <v>0</v>
      </c>
      <c r="AA62" s="116">
        <v>0</v>
      </c>
      <c r="AB62" s="116"/>
      <c r="AC62" s="116">
        <v>0</v>
      </c>
      <c r="AD62" s="116">
        <v>0</v>
      </c>
      <c r="AE62" s="116">
        <f>+SUM(D62,L62,AD62)</f>
        <v>0</v>
      </c>
      <c r="AF62" s="116">
        <f>+SUM(AG62,AL62)</f>
        <v>0</v>
      </c>
      <c r="AG62" s="116">
        <f>+SUM(AH62:AK62)</f>
        <v>0</v>
      </c>
      <c r="AH62" s="116">
        <v>0</v>
      </c>
      <c r="AI62" s="116">
        <v>0</v>
      </c>
      <c r="AJ62" s="116">
        <v>0</v>
      </c>
      <c r="AK62" s="116">
        <v>0</v>
      </c>
      <c r="AL62" s="116">
        <v>0</v>
      </c>
      <c r="AM62" s="116"/>
      <c r="AN62" s="116">
        <f>+SUM(AO62,AT62,AX62,AY62,BE62)</f>
        <v>337182</v>
      </c>
      <c r="AO62" s="116">
        <f>+SUM(AP62:AS62)</f>
        <v>104958</v>
      </c>
      <c r="AP62" s="116">
        <v>51969</v>
      </c>
      <c r="AQ62" s="116">
        <v>0</v>
      </c>
      <c r="AR62" s="116">
        <v>52989</v>
      </c>
      <c r="AS62" s="116">
        <v>0</v>
      </c>
      <c r="AT62" s="116">
        <f>+SUM(AU62:AW62)</f>
        <v>0</v>
      </c>
      <c r="AU62" s="116">
        <v>0</v>
      </c>
      <c r="AV62" s="116">
        <v>0</v>
      </c>
      <c r="AW62" s="116">
        <v>0</v>
      </c>
      <c r="AX62" s="116">
        <v>0</v>
      </c>
      <c r="AY62" s="116">
        <f>+SUM(AZ62:BC62)</f>
        <v>232224</v>
      </c>
      <c r="AZ62" s="116">
        <v>0</v>
      </c>
      <c r="BA62" s="116">
        <v>67960</v>
      </c>
      <c r="BB62" s="116">
        <v>1464</v>
      </c>
      <c r="BC62" s="116">
        <v>162800</v>
      </c>
      <c r="BD62" s="116"/>
      <c r="BE62" s="116">
        <v>0</v>
      </c>
      <c r="BF62" s="116">
        <v>17703</v>
      </c>
      <c r="BG62" s="116">
        <f>+SUM(BF62,AN62,AF62)</f>
        <v>354885</v>
      </c>
      <c r="BH62" s="116">
        <f>SUM(D62,AF62)</f>
        <v>0</v>
      </c>
      <c r="BI62" s="116">
        <f>SUM(E62,AG62)</f>
        <v>0</v>
      </c>
      <c r="BJ62" s="116">
        <f>SUM(F62,AH62)</f>
        <v>0</v>
      </c>
      <c r="BK62" s="116">
        <f>SUM(G62,AI62)</f>
        <v>0</v>
      </c>
      <c r="BL62" s="116">
        <f>SUM(H62,AJ62)</f>
        <v>0</v>
      </c>
      <c r="BM62" s="116">
        <f>SUM(I62,AK62)</f>
        <v>0</v>
      </c>
      <c r="BN62" s="116">
        <f>SUM(J62,AL62)</f>
        <v>0</v>
      </c>
      <c r="BO62" s="116">
        <f>SUM(K62,AM62)</f>
        <v>0</v>
      </c>
      <c r="BP62" s="116">
        <f>SUM(L62,AN62)</f>
        <v>337182</v>
      </c>
      <c r="BQ62" s="116">
        <f>SUM(M62,AO62)</f>
        <v>104958</v>
      </c>
      <c r="BR62" s="116">
        <f>SUM(N62,AP62)</f>
        <v>51969</v>
      </c>
      <c r="BS62" s="116">
        <f>SUM(O62,AQ62)</f>
        <v>0</v>
      </c>
      <c r="BT62" s="116">
        <f>SUM(P62,AR62)</f>
        <v>52989</v>
      </c>
      <c r="BU62" s="116">
        <f>SUM(Q62,AS62)</f>
        <v>0</v>
      </c>
      <c r="BV62" s="116">
        <f>SUM(R62,AT62)</f>
        <v>0</v>
      </c>
      <c r="BW62" s="116">
        <f>SUM(S62,AU62)</f>
        <v>0</v>
      </c>
      <c r="BX62" s="116">
        <f>SUM(T62,AV62)</f>
        <v>0</v>
      </c>
      <c r="BY62" s="116">
        <f>SUM(U62,AW62)</f>
        <v>0</v>
      </c>
      <c r="BZ62" s="116">
        <f>SUM(V62,AX62)</f>
        <v>0</v>
      </c>
      <c r="CA62" s="116">
        <f>SUM(W62,AY62)</f>
        <v>232224</v>
      </c>
      <c r="CB62" s="116">
        <f>SUM(X62,AZ62)</f>
        <v>0</v>
      </c>
      <c r="CC62" s="116">
        <f>SUM(Y62,BA62)</f>
        <v>67960</v>
      </c>
      <c r="CD62" s="116">
        <f>SUM(Z62,BB62)</f>
        <v>1464</v>
      </c>
      <c r="CE62" s="116">
        <f>SUM(AA62,BC62)</f>
        <v>162800</v>
      </c>
      <c r="CF62" s="116">
        <f>SUM(AB62,BD62)</f>
        <v>0</v>
      </c>
      <c r="CG62" s="116">
        <f>SUM(AC62,BE62)</f>
        <v>0</v>
      </c>
      <c r="CH62" s="116">
        <f>SUM(AD62,BF62)</f>
        <v>17703</v>
      </c>
      <c r="CI62" s="116">
        <f>SUM(AE62,BG62)</f>
        <v>354885</v>
      </c>
    </row>
    <row r="63" spans="1:87" ht="13.5" customHeight="1" x14ac:dyDescent="0.2">
      <c r="A63" s="114" t="s">
        <v>25</v>
      </c>
      <c r="B63" s="115" t="s">
        <v>338</v>
      </c>
      <c r="C63" s="114" t="s">
        <v>339</v>
      </c>
      <c r="D63" s="116">
        <f>+SUM(E63,J63)</f>
        <v>0</v>
      </c>
      <c r="E63" s="116">
        <f>+SUM(F63:I63)</f>
        <v>0</v>
      </c>
      <c r="F63" s="116">
        <v>0</v>
      </c>
      <c r="G63" s="116">
        <v>0</v>
      </c>
      <c r="H63" s="116">
        <v>0</v>
      </c>
      <c r="I63" s="116">
        <v>0</v>
      </c>
      <c r="J63" s="116">
        <v>0</v>
      </c>
      <c r="K63" s="116"/>
      <c r="L63" s="116">
        <f>+SUM(M63,R63,V63,W63,AC63)</f>
        <v>0</v>
      </c>
      <c r="M63" s="116">
        <f>+SUM(N63:Q63)</f>
        <v>0</v>
      </c>
      <c r="N63" s="116">
        <v>0</v>
      </c>
      <c r="O63" s="116">
        <v>0</v>
      </c>
      <c r="P63" s="116">
        <v>0</v>
      </c>
      <c r="Q63" s="116">
        <v>0</v>
      </c>
      <c r="R63" s="116">
        <f>+SUM(S63:U63)</f>
        <v>0</v>
      </c>
      <c r="S63" s="116">
        <v>0</v>
      </c>
      <c r="T63" s="116">
        <v>0</v>
      </c>
      <c r="U63" s="116">
        <v>0</v>
      </c>
      <c r="V63" s="116">
        <v>0</v>
      </c>
      <c r="W63" s="116">
        <f>+SUM(X63:AA63)</f>
        <v>0</v>
      </c>
      <c r="X63" s="116">
        <v>0</v>
      </c>
      <c r="Y63" s="116">
        <v>0</v>
      </c>
      <c r="Z63" s="116">
        <v>0</v>
      </c>
      <c r="AA63" s="116">
        <v>0</v>
      </c>
      <c r="AB63" s="116"/>
      <c r="AC63" s="116">
        <v>0</v>
      </c>
      <c r="AD63" s="116">
        <v>0</v>
      </c>
      <c r="AE63" s="116">
        <f>+SUM(D63,L63,AD63)</f>
        <v>0</v>
      </c>
      <c r="AF63" s="116">
        <f>+SUM(AG63,AL63)</f>
        <v>562518</v>
      </c>
      <c r="AG63" s="116">
        <f>+SUM(AH63:AK63)</f>
        <v>562518</v>
      </c>
      <c r="AH63" s="116">
        <v>0</v>
      </c>
      <c r="AI63" s="116">
        <v>562518</v>
      </c>
      <c r="AJ63" s="116">
        <v>0</v>
      </c>
      <c r="AK63" s="116">
        <v>0</v>
      </c>
      <c r="AL63" s="116">
        <v>0</v>
      </c>
      <c r="AM63" s="116"/>
      <c r="AN63" s="116">
        <f>+SUM(AO63,AT63,AX63,AY63,BE63)</f>
        <v>225468</v>
      </c>
      <c r="AO63" s="116">
        <f>+SUM(AP63:AS63)</f>
        <v>27306</v>
      </c>
      <c r="AP63" s="116">
        <v>27306</v>
      </c>
      <c r="AQ63" s="116">
        <v>0</v>
      </c>
      <c r="AR63" s="116">
        <v>0</v>
      </c>
      <c r="AS63" s="116">
        <v>0</v>
      </c>
      <c r="AT63" s="116">
        <f>+SUM(AU63:AW63)</f>
        <v>153183</v>
      </c>
      <c r="AU63" s="116">
        <v>0</v>
      </c>
      <c r="AV63" s="116">
        <v>130856</v>
      </c>
      <c r="AW63" s="116">
        <v>22327</v>
      </c>
      <c r="AX63" s="116">
        <v>0</v>
      </c>
      <c r="AY63" s="116">
        <f>+SUM(AZ63:BC63)</f>
        <v>44979</v>
      </c>
      <c r="AZ63" s="116">
        <v>0</v>
      </c>
      <c r="BA63" s="116">
        <v>43549</v>
      </c>
      <c r="BB63" s="116">
        <v>1430</v>
      </c>
      <c r="BC63" s="116">
        <v>0</v>
      </c>
      <c r="BD63" s="116"/>
      <c r="BE63" s="116">
        <v>0</v>
      </c>
      <c r="BF63" s="116">
        <v>28639</v>
      </c>
      <c r="BG63" s="116">
        <f>+SUM(BF63,AN63,AF63)</f>
        <v>816625</v>
      </c>
      <c r="BH63" s="116">
        <f>SUM(D63,AF63)</f>
        <v>562518</v>
      </c>
      <c r="BI63" s="116">
        <f>SUM(E63,AG63)</f>
        <v>562518</v>
      </c>
      <c r="BJ63" s="116">
        <f>SUM(F63,AH63)</f>
        <v>0</v>
      </c>
      <c r="BK63" s="116">
        <f>SUM(G63,AI63)</f>
        <v>562518</v>
      </c>
      <c r="BL63" s="116">
        <f>SUM(H63,AJ63)</f>
        <v>0</v>
      </c>
      <c r="BM63" s="116">
        <f>SUM(I63,AK63)</f>
        <v>0</v>
      </c>
      <c r="BN63" s="116">
        <f>SUM(J63,AL63)</f>
        <v>0</v>
      </c>
      <c r="BO63" s="116">
        <f>SUM(K63,AM63)</f>
        <v>0</v>
      </c>
      <c r="BP63" s="116">
        <f>SUM(L63,AN63)</f>
        <v>225468</v>
      </c>
      <c r="BQ63" s="116">
        <f>SUM(M63,AO63)</f>
        <v>27306</v>
      </c>
      <c r="BR63" s="116">
        <f>SUM(N63,AP63)</f>
        <v>27306</v>
      </c>
      <c r="BS63" s="116">
        <f>SUM(O63,AQ63)</f>
        <v>0</v>
      </c>
      <c r="BT63" s="116">
        <f>SUM(P63,AR63)</f>
        <v>0</v>
      </c>
      <c r="BU63" s="116">
        <f>SUM(Q63,AS63)</f>
        <v>0</v>
      </c>
      <c r="BV63" s="116">
        <f>SUM(R63,AT63)</f>
        <v>153183</v>
      </c>
      <c r="BW63" s="116">
        <f>SUM(S63,AU63)</f>
        <v>0</v>
      </c>
      <c r="BX63" s="116">
        <f>SUM(T63,AV63)</f>
        <v>130856</v>
      </c>
      <c r="BY63" s="116">
        <f>SUM(U63,AW63)</f>
        <v>22327</v>
      </c>
      <c r="BZ63" s="116">
        <f>SUM(V63,AX63)</f>
        <v>0</v>
      </c>
      <c r="CA63" s="116">
        <f>SUM(W63,AY63)</f>
        <v>44979</v>
      </c>
      <c r="CB63" s="116">
        <f>SUM(X63,AZ63)</f>
        <v>0</v>
      </c>
      <c r="CC63" s="116">
        <f>SUM(Y63,BA63)</f>
        <v>43549</v>
      </c>
      <c r="CD63" s="116">
        <f>SUM(Z63,BB63)</f>
        <v>1430</v>
      </c>
      <c r="CE63" s="116">
        <f>SUM(AA63,BC63)</f>
        <v>0</v>
      </c>
      <c r="CF63" s="116">
        <f>SUM(AB63,BD63)</f>
        <v>0</v>
      </c>
      <c r="CG63" s="116">
        <f>SUM(AC63,BE63)</f>
        <v>0</v>
      </c>
      <c r="CH63" s="116">
        <f>SUM(AD63,BF63)</f>
        <v>28639</v>
      </c>
      <c r="CI63" s="116">
        <f>SUM(AE63,BG63)</f>
        <v>816625</v>
      </c>
    </row>
    <row r="64" spans="1:87" ht="13.5" customHeight="1" x14ac:dyDescent="0.2">
      <c r="A64" s="114" t="s">
        <v>25</v>
      </c>
      <c r="B64" s="115" t="s">
        <v>396</v>
      </c>
      <c r="C64" s="114" t="s">
        <v>397</v>
      </c>
      <c r="D64" s="116">
        <f>+SUM(E64,J64)</f>
        <v>0</v>
      </c>
      <c r="E64" s="116">
        <f>+SUM(F64:I64)</f>
        <v>0</v>
      </c>
      <c r="F64" s="116">
        <v>0</v>
      </c>
      <c r="G64" s="116">
        <v>0</v>
      </c>
      <c r="H64" s="116">
        <v>0</v>
      </c>
      <c r="I64" s="116">
        <v>0</v>
      </c>
      <c r="J64" s="116">
        <v>0</v>
      </c>
      <c r="K64" s="116"/>
      <c r="L64" s="116">
        <f>+SUM(M64,R64,V64,W64,AC64)</f>
        <v>1512696</v>
      </c>
      <c r="M64" s="116">
        <f>+SUM(N64:Q64)</f>
        <v>60946</v>
      </c>
      <c r="N64" s="116">
        <v>54851</v>
      </c>
      <c r="O64" s="116">
        <v>0</v>
      </c>
      <c r="P64" s="116">
        <v>6095</v>
      </c>
      <c r="Q64" s="116">
        <v>0</v>
      </c>
      <c r="R64" s="116">
        <f>+SUM(S64:U64)</f>
        <v>216887</v>
      </c>
      <c r="S64" s="116">
        <v>0</v>
      </c>
      <c r="T64" s="116">
        <v>209696</v>
      </c>
      <c r="U64" s="116">
        <v>7191</v>
      </c>
      <c r="V64" s="116">
        <v>0</v>
      </c>
      <c r="W64" s="116">
        <f>+SUM(X64:AA64)</f>
        <v>1234863</v>
      </c>
      <c r="X64" s="116">
        <v>0</v>
      </c>
      <c r="Y64" s="116">
        <v>1207161</v>
      </c>
      <c r="Z64" s="116">
        <v>27702</v>
      </c>
      <c r="AA64" s="116">
        <v>0</v>
      </c>
      <c r="AB64" s="116"/>
      <c r="AC64" s="116">
        <v>0</v>
      </c>
      <c r="AD64" s="116">
        <v>0</v>
      </c>
      <c r="AE64" s="116">
        <f>+SUM(D64,L64,AD64)</f>
        <v>1512696</v>
      </c>
      <c r="AF64" s="116">
        <f>+SUM(AG64,AL64)</f>
        <v>0</v>
      </c>
      <c r="AG64" s="116">
        <f>+SUM(AH64:AK64)</f>
        <v>0</v>
      </c>
      <c r="AH64" s="116">
        <v>0</v>
      </c>
      <c r="AI64" s="116">
        <v>0</v>
      </c>
      <c r="AJ64" s="116">
        <v>0</v>
      </c>
      <c r="AK64" s="116">
        <v>0</v>
      </c>
      <c r="AL64" s="116">
        <v>0</v>
      </c>
      <c r="AM64" s="116"/>
      <c r="AN64" s="116">
        <f>+SUM(AO64,AT64,AX64,AY64,BE64)</f>
        <v>97150</v>
      </c>
      <c r="AO64" s="116">
        <f>+SUM(AP64:AS64)</f>
        <v>18283</v>
      </c>
      <c r="AP64" s="116">
        <v>12189</v>
      </c>
      <c r="AQ64" s="116">
        <v>0</v>
      </c>
      <c r="AR64" s="116">
        <v>6094</v>
      </c>
      <c r="AS64" s="116">
        <v>0</v>
      </c>
      <c r="AT64" s="116">
        <f>+SUM(AU64:AW64)</f>
        <v>34336</v>
      </c>
      <c r="AU64" s="116">
        <v>0</v>
      </c>
      <c r="AV64" s="116">
        <v>34115</v>
      </c>
      <c r="AW64" s="116">
        <v>221</v>
      </c>
      <c r="AX64" s="116">
        <v>0</v>
      </c>
      <c r="AY64" s="116">
        <f>+SUM(AZ64:BC64)</f>
        <v>44531</v>
      </c>
      <c r="AZ64" s="116">
        <v>0</v>
      </c>
      <c r="BA64" s="116">
        <v>44531</v>
      </c>
      <c r="BB64" s="116">
        <v>0</v>
      </c>
      <c r="BC64" s="116">
        <v>0</v>
      </c>
      <c r="BD64" s="116"/>
      <c r="BE64" s="116">
        <v>0</v>
      </c>
      <c r="BF64" s="116">
        <v>0</v>
      </c>
      <c r="BG64" s="116">
        <f>+SUM(BF64,AN64,AF64)</f>
        <v>97150</v>
      </c>
      <c r="BH64" s="116">
        <f>SUM(D64,AF64)</f>
        <v>0</v>
      </c>
      <c r="BI64" s="116">
        <f>SUM(E64,AG64)</f>
        <v>0</v>
      </c>
      <c r="BJ64" s="116">
        <f>SUM(F64,AH64)</f>
        <v>0</v>
      </c>
      <c r="BK64" s="116">
        <f>SUM(G64,AI64)</f>
        <v>0</v>
      </c>
      <c r="BL64" s="116">
        <f>SUM(H64,AJ64)</f>
        <v>0</v>
      </c>
      <c r="BM64" s="116">
        <f>SUM(I64,AK64)</f>
        <v>0</v>
      </c>
      <c r="BN64" s="116">
        <f>SUM(J64,AL64)</f>
        <v>0</v>
      </c>
      <c r="BO64" s="116">
        <f>SUM(K64,AM64)</f>
        <v>0</v>
      </c>
      <c r="BP64" s="116">
        <f>SUM(L64,AN64)</f>
        <v>1609846</v>
      </c>
      <c r="BQ64" s="116">
        <f>SUM(M64,AO64)</f>
        <v>79229</v>
      </c>
      <c r="BR64" s="116">
        <f>SUM(N64,AP64)</f>
        <v>67040</v>
      </c>
      <c r="BS64" s="116">
        <f>SUM(O64,AQ64)</f>
        <v>0</v>
      </c>
      <c r="BT64" s="116">
        <f>SUM(P64,AR64)</f>
        <v>12189</v>
      </c>
      <c r="BU64" s="116">
        <f>SUM(Q64,AS64)</f>
        <v>0</v>
      </c>
      <c r="BV64" s="116">
        <f>SUM(R64,AT64)</f>
        <v>251223</v>
      </c>
      <c r="BW64" s="116">
        <f>SUM(S64,AU64)</f>
        <v>0</v>
      </c>
      <c r="BX64" s="116">
        <f>SUM(T64,AV64)</f>
        <v>243811</v>
      </c>
      <c r="BY64" s="116">
        <f>SUM(U64,AW64)</f>
        <v>7412</v>
      </c>
      <c r="BZ64" s="116">
        <f>SUM(V64,AX64)</f>
        <v>0</v>
      </c>
      <c r="CA64" s="116">
        <f>SUM(W64,AY64)</f>
        <v>1279394</v>
      </c>
      <c r="CB64" s="116">
        <f>SUM(X64,AZ64)</f>
        <v>0</v>
      </c>
      <c r="CC64" s="116">
        <f>SUM(Y64,BA64)</f>
        <v>1251692</v>
      </c>
      <c r="CD64" s="116">
        <f>SUM(Z64,BB64)</f>
        <v>27702</v>
      </c>
      <c r="CE64" s="116">
        <f>SUM(AA64,BC64)</f>
        <v>0</v>
      </c>
      <c r="CF64" s="116">
        <f>SUM(AB64,BD64)</f>
        <v>0</v>
      </c>
      <c r="CG64" s="116">
        <f>SUM(AC64,BE64)</f>
        <v>0</v>
      </c>
      <c r="CH64" s="116">
        <f>SUM(AD64,BF64)</f>
        <v>0</v>
      </c>
      <c r="CI64" s="116">
        <f>SUM(AE64,BG64)</f>
        <v>1609846</v>
      </c>
    </row>
    <row r="65" spans="1:87" ht="13.5" customHeight="1" x14ac:dyDescent="0.2">
      <c r="A65" s="114" t="s">
        <v>25</v>
      </c>
      <c r="B65" s="115" t="s">
        <v>352</v>
      </c>
      <c r="C65" s="114" t="s">
        <v>353</v>
      </c>
      <c r="D65" s="116">
        <f>+SUM(E65,J65)</f>
        <v>341230</v>
      </c>
      <c r="E65" s="116">
        <f>+SUM(F65:I65)</f>
        <v>341230</v>
      </c>
      <c r="F65" s="116">
        <v>0</v>
      </c>
      <c r="G65" s="116">
        <v>341230</v>
      </c>
      <c r="H65" s="116">
        <v>0</v>
      </c>
      <c r="I65" s="116">
        <v>0</v>
      </c>
      <c r="J65" s="116">
        <v>0</v>
      </c>
      <c r="K65" s="116"/>
      <c r="L65" s="116">
        <f>+SUM(M65,R65,V65,W65,AC65)</f>
        <v>1228376</v>
      </c>
      <c r="M65" s="116">
        <f>+SUM(N65:Q65)</f>
        <v>91703</v>
      </c>
      <c r="N65" s="116">
        <v>91703</v>
      </c>
      <c r="O65" s="116">
        <v>0</v>
      </c>
      <c r="P65" s="116">
        <v>0</v>
      </c>
      <c r="Q65" s="116">
        <v>0</v>
      </c>
      <c r="R65" s="116">
        <f>+SUM(S65:U65)</f>
        <v>594031</v>
      </c>
      <c r="S65" s="116">
        <v>0</v>
      </c>
      <c r="T65" s="116">
        <v>594031</v>
      </c>
      <c r="U65" s="116">
        <v>0</v>
      </c>
      <c r="V65" s="116">
        <v>0</v>
      </c>
      <c r="W65" s="116">
        <f>+SUM(X65:AA65)</f>
        <v>542642</v>
      </c>
      <c r="X65" s="116">
        <v>0</v>
      </c>
      <c r="Y65" s="116">
        <v>450468</v>
      </c>
      <c r="Z65" s="116">
        <v>92174</v>
      </c>
      <c r="AA65" s="116">
        <v>0</v>
      </c>
      <c r="AB65" s="116"/>
      <c r="AC65" s="116">
        <v>0</v>
      </c>
      <c r="AD65" s="116">
        <v>242461</v>
      </c>
      <c r="AE65" s="116">
        <f>+SUM(D65,L65,AD65)</f>
        <v>1812067</v>
      </c>
      <c r="AF65" s="116">
        <f>+SUM(AG65,AL65)</f>
        <v>0</v>
      </c>
      <c r="AG65" s="116">
        <f>+SUM(AH65:AK65)</f>
        <v>0</v>
      </c>
      <c r="AH65" s="116">
        <v>0</v>
      </c>
      <c r="AI65" s="116">
        <v>0</v>
      </c>
      <c r="AJ65" s="116">
        <v>0</v>
      </c>
      <c r="AK65" s="116">
        <v>0</v>
      </c>
      <c r="AL65" s="116">
        <v>0</v>
      </c>
      <c r="AM65" s="116"/>
      <c r="AN65" s="116">
        <f>+SUM(AO65,AT65,AX65,AY65,BE65)</f>
        <v>0</v>
      </c>
      <c r="AO65" s="116">
        <f>+SUM(AP65:AS65)</f>
        <v>0</v>
      </c>
      <c r="AP65" s="116">
        <v>0</v>
      </c>
      <c r="AQ65" s="116">
        <v>0</v>
      </c>
      <c r="AR65" s="116">
        <v>0</v>
      </c>
      <c r="AS65" s="116">
        <v>0</v>
      </c>
      <c r="AT65" s="116">
        <f>+SUM(AU65:AW65)</f>
        <v>0</v>
      </c>
      <c r="AU65" s="116">
        <v>0</v>
      </c>
      <c r="AV65" s="116">
        <v>0</v>
      </c>
      <c r="AW65" s="116">
        <v>0</v>
      </c>
      <c r="AX65" s="116">
        <v>0</v>
      </c>
      <c r="AY65" s="116">
        <f>+SUM(AZ65:BC65)</f>
        <v>0</v>
      </c>
      <c r="AZ65" s="116">
        <v>0</v>
      </c>
      <c r="BA65" s="116">
        <v>0</v>
      </c>
      <c r="BB65" s="116">
        <v>0</v>
      </c>
      <c r="BC65" s="116">
        <v>0</v>
      </c>
      <c r="BD65" s="116"/>
      <c r="BE65" s="116">
        <v>0</v>
      </c>
      <c r="BF65" s="116">
        <v>0</v>
      </c>
      <c r="BG65" s="116">
        <f>+SUM(BF65,AN65,AF65)</f>
        <v>0</v>
      </c>
      <c r="BH65" s="116">
        <f>SUM(D65,AF65)</f>
        <v>341230</v>
      </c>
      <c r="BI65" s="116">
        <f>SUM(E65,AG65)</f>
        <v>341230</v>
      </c>
      <c r="BJ65" s="116">
        <f>SUM(F65,AH65)</f>
        <v>0</v>
      </c>
      <c r="BK65" s="116">
        <f>SUM(G65,AI65)</f>
        <v>341230</v>
      </c>
      <c r="BL65" s="116">
        <f>SUM(H65,AJ65)</f>
        <v>0</v>
      </c>
      <c r="BM65" s="116">
        <f>SUM(I65,AK65)</f>
        <v>0</v>
      </c>
      <c r="BN65" s="116">
        <f>SUM(J65,AL65)</f>
        <v>0</v>
      </c>
      <c r="BO65" s="116">
        <f>SUM(K65,AM65)</f>
        <v>0</v>
      </c>
      <c r="BP65" s="116">
        <f>SUM(L65,AN65)</f>
        <v>1228376</v>
      </c>
      <c r="BQ65" s="116">
        <f>SUM(M65,AO65)</f>
        <v>91703</v>
      </c>
      <c r="BR65" s="116">
        <f>SUM(N65,AP65)</f>
        <v>91703</v>
      </c>
      <c r="BS65" s="116">
        <f>SUM(O65,AQ65)</f>
        <v>0</v>
      </c>
      <c r="BT65" s="116">
        <f>SUM(P65,AR65)</f>
        <v>0</v>
      </c>
      <c r="BU65" s="116">
        <f>SUM(Q65,AS65)</f>
        <v>0</v>
      </c>
      <c r="BV65" s="116">
        <f>SUM(R65,AT65)</f>
        <v>594031</v>
      </c>
      <c r="BW65" s="116">
        <f>SUM(S65,AU65)</f>
        <v>0</v>
      </c>
      <c r="BX65" s="116">
        <f>SUM(T65,AV65)</f>
        <v>594031</v>
      </c>
      <c r="BY65" s="116">
        <f>SUM(U65,AW65)</f>
        <v>0</v>
      </c>
      <c r="BZ65" s="116">
        <f>SUM(V65,AX65)</f>
        <v>0</v>
      </c>
      <c r="CA65" s="116">
        <f>SUM(W65,AY65)</f>
        <v>542642</v>
      </c>
      <c r="CB65" s="116">
        <f>SUM(X65,AZ65)</f>
        <v>0</v>
      </c>
      <c r="CC65" s="116">
        <f>SUM(Y65,BA65)</f>
        <v>450468</v>
      </c>
      <c r="CD65" s="116">
        <f>SUM(Z65,BB65)</f>
        <v>92174</v>
      </c>
      <c r="CE65" s="116">
        <f>SUM(AA65,BC65)</f>
        <v>0</v>
      </c>
      <c r="CF65" s="116">
        <f>SUM(AB65,BD65)</f>
        <v>0</v>
      </c>
      <c r="CG65" s="116">
        <f>SUM(AC65,BE65)</f>
        <v>0</v>
      </c>
      <c r="CH65" s="116">
        <f>SUM(AD65,BF65)</f>
        <v>242461</v>
      </c>
      <c r="CI65" s="116">
        <f>SUM(AE65,BG65)</f>
        <v>1812067</v>
      </c>
    </row>
    <row r="66" spans="1:87" ht="13.5" customHeight="1" x14ac:dyDescent="0.2">
      <c r="A66" s="114" t="s">
        <v>25</v>
      </c>
      <c r="B66" s="115" t="s">
        <v>376</v>
      </c>
      <c r="C66" s="114" t="s">
        <v>377</v>
      </c>
      <c r="D66" s="116">
        <f>+SUM(E66,J66)</f>
        <v>110661</v>
      </c>
      <c r="E66" s="116">
        <f>+SUM(F66:I66)</f>
        <v>100706</v>
      </c>
      <c r="F66" s="116">
        <v>0</v>
      </c>
      <c r="G66" s="116">
        <v>100706</v>
      </c>
      <c r="H66" s="116">
        <v>0</v>
      </c>
      <c r="I66" s="116">
        <v>0</v>
      </c>
      <c r="J66" s="116">
        <v>9955</v>
      </c>
      <c r="K66" s="116"/>
      <c r="L66" s="116">
        <f>+SUM(M66,R66,V66,W66,AC66)</f>
        <v>0</v>
      </c>
      <c r="M66" s="116">
        <f>+SUM(N66:Q66)</f>
        <v>0</v>
      </c>
      <c r="N66" s="116">
        <v>0</v>
      </c>
      <c r="O66" s="116">
        <v>0</v>
      </c>
      <c r="P66" s="116">
        <v>0</v>
      </c>
      <c r="Q66" s="116">
        <v>0</v>
      </c>
      <c r="R66" s="116">
        <f>+SUM(S66:U66)</f>
        <v>0</v>
      </c>
      <c r="S66" s="116">
        <v>0</v>
      </c>
      <c r="T66" s="116">
        <v>0</v>
      </c>
      <c r="U66" s="116">
        <v>0</v>
      </c>
      <c r="V66" s="116">
        <v>0</v>
      </c>
      <c r="W66" s="116">
        <f>+SUM(X66:AA66)</f>
        <v>0</v>
      </c>
      <c r="X66" s="116">
        <v>0</v>
      </c>
      <c r="Y66" s="116">
        <v>0</v>
      </c>
      <c r="Z66" s="116">
        <v>0</v>
      </c>
      <c r="AA66" s="116">
        <v>0</v>
      </c>
      <c r="AB66" s="116"/>
      <c r="AC66" s="116">
        <v>0</v>
      </c>
      <c r="AD66" s="116">
        <v>45159</v>
      </c>
      <c r="AE66" s="116">
        <f>+SUM(D66,L66,AD66)</f>
        <v>155820</v>
      </c>
      <c r="AF66" s="116">
        <f>+SUM(AG66,AL66)</f>
        <v>0</v>
      </c>
      <c r="AG66" s="116">
        <f>+SUM(AH66:AK66)</f>
        <v>0</v>
      </c>
      <c r="AH66" s="116">
        <v>0</v>
      </c>
      <c r="AI66" s="116">
        <v>0</v>
      </c>
      <c r="AJ66" s="116">
        <v>0</v>
      </c>
      <c r="AK66" s="116">
        <v>0</v>
      </c>
      <c r="AL66" s="116">
        <v>0</v>
      </c>
      <c r="AM66" s="116"/>
      <c r="AN66" s="116">
        <f>+SUM(AO66,AT66,AX66,AY66,BE66)</f>
        <v>0</v>
      </c>
      <c r="AO66" s="116">
        <f>+SUM(AP66:AS66)</f>
        <v>0</v>
      </c>
      <c r="AP66" s="116">
        <v>0</v>
      </c>
      <c r="AQ66" s="116">
        <v>0</v>
      </c>
      <c r="AR66" s="116">
        <v>0</v>
      </c>
      <c r="AS66" s="116">
        <v>0</v>
      </c>
      <c r="AT66" s="116">
        <f>+SUM(AU66:AW66)</f>
        <v>0</v>
      </c>
      <c r="AU66" s="116">
        <v>0</v>
      </c>
      <c r="AV66" s="116">
        <v>0</v>
      </c>
      <c r="AW66" s="116">
        <v>0</v>
      </c>
      <c r="AX66" s="116">
        <v>0</v>
      </c>
      <c r="AY66" s="116">
        <f>+SUM(AZ66:BC66)</f>
        <v>0</v>
      </c>
      <c r="AZ66" s="116">
        <v>0</v>
      </c>
      <c r="BA66" s="116">
        <v>0</v>
      </c>
      <c r="BB66" s="116">
        <v>0</v>
      </c>
      <c r="BC66" s="116">
        <v>0</v>
      </c>
      <c r="BD66" s="116"/>
      <c r="BE66" s="116">
        <v>0</v>
      </c>
      <c r="BF66" s="116">
        <v>0</v>
      </c>
      <c r="BG66" s="116">
        <f>+SUM(BF66,AN66,AF66)</f>
        <v>0</v>
      </c>
      <c r="BH66" s="116">
        <f>SUM(D66,AF66)</f>
        <v>110661</v>
      </c>
      <c r="BI66" s="116">
        <f>SUM(E66,AG66)</f>
        <v>100706</v>
      </c>
      <c r="BJ66" s="116">
        <f>SUM(F66,AH66)</f>
        <v>0</v>
      </c>
      <c r="BK66" s="116">
        <f>SUM(G66,AI66)</f>
        <v>100706</v>
      </c>
      <c r="BL66" s="116">
        <f>SUM(H66,AJ66)</f>
        <v>0</v>
      </c>
      <c r="BM66" s="116">
        <f>SUM(I66,AK66)</f>
        <v>0</v>
      </c>
      <c r="BN66" s="116">
        <f>SUM(J66,AL66)</f>
        <v>9955</v>
      </c>
      <c r="BO66" s="116">
        <f>SUM(K66,AM66)</f>
        <v>0</v>
      </c>
      <c r="BP66" s="116">
        <f>SUM(L66,AN66)</f>
        <v>0</v>
      </c>
      <c r="BQ66" s="116">
        <f>SUM(M66,AO66)</f>
        <v>0</v>
      </c>
      <c r="BR66" s="116">
        <f>SUM(N66,AP66)</f>
        <v>0</v>
      </c>
      <c r="BS66" s="116">
        <f>SUM(O66,AQ66)</f>
        <v>0</v>
      </c>
      <c r="BT66" s="116">
        <f>SUM(P66,AR66)</f>
        <v>0</v>
      </c>
      <c r="BU66" s="116">
        <f>SUM(Q66,AS66)</f>
        <v>0</v>
      </c>
      <c r="BV66" s="116">
        <f>SUM(R66,AT66)</f>
        <v>0</v>
      </c>
      <c r="BW66" s="116">
        <f>SUM(S66,AU66)</f>
        <v>0</v>
      </c>
      <c r="BX66" s="116">
        <f>SUM(T66,AV66)</f>
        <v>0</v>
      </c>
      <c r="BY66" s="116">
        <f>SUM(U66,AW66)</f>
        <v>0</v>
      </c>
      <c r="BZ66" s="116">
        <f>SUM(V66,AX66)</f>
        <v>0</v>
      </c>
      <c r="CA66" s="116">
        <f>SUM(W66,AY66)</f>
        <v>0</v>
      </c>
      <c r="CB66" s="116">
        <f>SUM(X66,AZ66)</f>
        <v>0</v>
      </c>
      <c r="CC66" s="116">
        <f>SUM(Y66,BA66)</f>
        <v>0</v>
      </c>
      <c r="CD66" s="116">
        <f>SUM(Z66,BB66)</f>
        <v>0</v>
      </c>
      <c r="CE66" s="116">
        <f>SUM(AA66,BC66)</f>
        <v>0</v>
      </c>
      <c r="CF66" s="116">
        <f>SUM(AB66,BD66)</f>
        <v>0</v>
      </c>
      <c r="CG66" s="116">
        <f>SUM(AC66,BE66)</f>
        <v>0</v>
      </c>
      <c r="CH66" s="116">
        <f>SUM(AD66,BF66)</f>
        <v>45159</v>
      </c>
      <c r="CI66" s="116">
        <f>SUM(AE66,BG66)</f>
        <v>155820</v>
      </c>
    </row>
    <row r="67" spans="1:87" ht="13.5" customHeight="1" x14ac:dyDescent="0.2">
      <c r="A67" s="114" t="s">
        <v>25</v>
      </c>
      <c r="B67" s="115" t="s">
        <v>366</v>
      </c>
      <c r="C67" s="114" t="s">
        <v>367</v>
      </c>
      <c r="D67" s="116">
        <f>+SUM(E67,J67)</f>
        <v>0</v>
      </c>
      <c r="E67" s="116">
        <f>+SUM(F67:I67)</f>
        <v>0</v>
      </c>
      <c r="F67" s="116">
        <v>0</v>
      </c>
      <c r="G67" s="116">
        <v>0</v>
      </c>
      <c r="H67" s="116">
        <v>0</v>
      </c>
      <c r="I67" s="116">
        <v>0</v>
      </c>
      <c r="J67" s="116">
        <v>0</v>
      </c>
      <c r="K67" s="116"/>
      <c r="L67" s="116">
        <f>+SUM(M67,R67,V67,W67,AC67)</f>
        <v>0</v>
      </c>
      <c r="M67" s="116">
        <f>+SUM(N67:Q67)</f>
        <v>0</v>
      </c>
      <c r="N67" s="116">
        <v>0</v>
      </c>
      <c r="O67" s="116">
        <v>0</v>
      </c>
      <c r="P67" s="116">
        <v>0</v>
      </c>
      <c r="Q67" s="116">
        <v>0</v>
      </c>
      <c r="R67" s="116">
        <f>+SUM(S67:U67)</f>
        <v>0</v>
      </c>
      <c r="S67" s="116">
        <v>0</v>
      </c>
      <c r="T67" s="116">
        <v>0</v>
      </c>
      <c r="U67" s="116">
        <v>0</v>
      </c>
      <c r="V67" s="116">
        <v>0</v>
      </c>
      <c r="W67" s="116">
        <f>+SUM(X67:AA67)</f>
        <v>0</v>
      </c>
      <c r="X67" s="116">
        <v>0</v>
      </c>
      <c r="Y67" s="116">
        <v>0</v>
      </c>
      <c r="Z67" s="116">
        <v>0</v>
      </c>
      <c r="AA67" s="116">
        <v>0</v>
      </c>
      <c r="AB67" s="116"/>
      <c r="AC67" s="116">
        <v>0</v>
      </c>
      <c r="AD67" s="116">
        <v>0</v>
      </c>
      <c r="AE67" s="116">
        <f>+SUM(D67,L67,AD67)</f>
        <v>0</v>
      </c>
      <c r="AF67" s="116">
        <f>+SUM(AG67,AL67)</f>
        <v>0</v>
      </c>
      <c r="AG67" s="116">
        <f>+SUM(AH67:AK67)</f>
        <v>0</v>
      </c>
      <c r="AH67" s="116">
        <v>0</v>
      </c>
      <c r="AI67" s="116">
        <v>0</v>
      </c>
      <c r="AJ67" s="116">
        <v>0</v>
      </c>
      <c r="AK67" s="116">
        <v>0</v>
      </c>
      <c r="AL67" s="116">
        <v>0</v>
      </c>
      <c r="AM67" s="116"/>
      <c r="AN67" s="116">
        <f>+SUM(AO67,AT67,AX67,AY67,BE67)</f>
        <v>128372</v>
      </c>
      <c r="AO67" s="116">
        <f>+SUM(AP67:AS67)</f>
        <v>3640</v>
      </c>
      <c r="AP67" s="116">
        <v>0</v>
      </c>
      <c r="AQ67" s="116">
        <v>0</v>
      </c>
      <c r="AR67" s="116">
        <v>3640</v>
      </c>
      <c r="AS67" s="116">
        <v>0</v>
      </c>
      <c r="AT67" s="116">
        <f>+SUM(AU67:AW67)</f>
        <v>83476</v>
      </c>
      <c r="AU67" s="116">
        <v>0</v>
      </c>
      <c r="AV67" s="116">
        <v>83476</v>
      </c>
      <c r="AW67" s="116">
        <v>0</v>
      </c>
      <c r="AX67" s="116">
        <v>0</v>
      </c>
      <c r="AY67" s="116">
        <f>+SUM(AZ67:BC67)</f>
        <v>41256</v>
      </c>
      <c r="AZ67" s="116">
        <v>0</v>
      </c>
      <c r="BA67" s="116">
        <v>41256</v>
      </c>
      <c r="BB67" s="116">
        <v>0</v>
      </c>
      <c r="BC67" s="116">
        <v>0</v>
      </c>
      <c r="BD67" s="116"/>
      <c r="BE67" s="116">
        <v>0</v>
      </c>
      <c r="BF67" s="116">
        <v>0</v>
      </c>
      <c r="BG67" s="116">
        <f>+SUM(BF67,AN67,AF67)</f>
        <v>128372</v>
      </c>
      <c r="BH67" s="116">
        <f>SUM(D67,AF67)</f>
        <v>0</v>
      </c>
      <c r="BI67" s="116">
        <f>SUM(E67,AG67)</f>
        <v>0</v>
      </c>
      <c r="BJ67" s="116">
        <f>SUM(F67,AH67)</f>
        <v>0</v>
      </c>
      <c r="BK67" s="116">
        <f>SUM(G67,AI67)</f>
        <v>0</v>
      </c>
      <c r="BL67" s="116">
        <f>SUM(H67,AJ67)</f>
        <v>0</v>
      </c>
      <c r="BM67" s="116">
        <f>SUM(I67,AK67)</f>
        <v>0</v>
      </c>
      <c r="BN67" s="116">
        <f>SUM(J67,AL67)</f>
        <v>0</v>
      </c>
      <c r="BO67" s="116">
        <f>SUM(K67,AM67)</f>
        <v>0</v>
      </c>
      <c r="BP67" s="116">
        <f>SUM(L67,AN67)</f>
        <v>128372</v>
      </c>
      <c r="BQ67" s="116">
        <f>SUM(M67,AO67)</f>
        <v>3640</v>
      </c>
      <c r="BR67" s="116">
        <f>SUM(N67,AP67)</f>
        <v>0</v>
      </c>
      <c r="BS67" s="116">
        <f>SUM(O67,AQ67)</f>
        <v>0</v>
      </c>
      <c r="BT67" s="116">
        <f>SUM(P67,AR67)</f>
        <v>3640</v>
      </c>
      <c r="BU67" s="116">
        <f>SUM(Q67,AS67)</f>
        <v>0</v>
      </c>
      <c r="BV67" s="116">
        <f>SUM(R67,AT67)</f>
        <v>83476</v>
      </c>
      <c r="BW67" s="116">
        <f>SUM(S67,AU67)</f>
        <v>0</v>
      </c>
      <c r="BX67" s="116">
        <f>SUM(T67,AV67)</f>
        <v>83476</v>
      </c>
      <c r="BY67" s="116">
        <f>SUM(U67,AW67)</f>
        <v>0</v>
      </c>
      <c r="BZ67" s="116">
        <f>SUM(V67,AX67)</f>
        <v>0</v>
      </c>
      <c r="CA67" s="116">
        <f>SUM(W67,AY67)</f>
        <v>41256</v>
      </c>
      <c r="CB67" s="116">
        <f>SUM(X67,AZ67)</f>
        <v>0</v>
      </c>
      <c r="CC67" s="116">
        <f>SUM(Y67,BA67)</f>
        <v>41256</v>
      </c>
      <c r="CD67" s="116">
        <f>SUM(Z67,BB67)</f>
        <v>0</v>
      </c>
      <c r="CE67" s="116">
        <f>SUM(AA67,BC67)</f>
        <v>0</v>
      </c>
      <c r="CF67" s="116">
        <f>SUM(AB67,BD67)</f>
        <v>0</v>
      </c>
      <c r="CG67" s="116">
        <f>SUM(AC67,BE67)</f>
        <v>0</v>
      </c>
      <c r="CH67" s="116">
        <f>SUM(AD67,BF67)</f>
        <v>0</v>
      </c>
      <c r="CI67" s="116">
        <f>SUM(AE67,BG67)</f>
        <v>128372</v>
      </c>
    </row>
    <row r="68" spans="1:87" ht="13.5" customHeight="1" x14ac:dyDescent="0.2">
      <c r="A68" s="114" t="s">
        <v>25</v>
      </c>
      <c r="B68" s="115" t="s">
        <v>392</v>
      </c>
      <c r="C68" s="114" t="s">
        <v>393</v>
      </c>
      <c r="D68" s="116">
        <f>+SUM(E68,J68)</f>
        <v>3587184</v>
      </c>
      <c r="E68" s="116">
        <f>+SUM(F68:I68)</f>
        <v>3568735</v>
      </c>
      <c r="F68" s="116">
        <v>0</v>
      </c>
      <c r="G68" s="116">
        <v>3568735</v>
      </c>
      <c r="H68" s="116">
        <v>0</v>
      </c>
      <c r="I68" s="116">
        <v>0</v>
      </c>
      <c r="J68" s="116">
        <v>18449</v>
      </c>
      <c r="K68" s="116"/>
      <c r="L68" s="116">
        <f>+SUM(M68,R68,V68,W68,AC68)</f>
        <v>0</v>
      </c>
      <c r="M68" s="116">
        <f>+SUM(N68:Q68)</f>
        <v>0</v>
      </c>
      <c r="N68" s="116">
        <v>0</v>
      </c>
      <c r="O68" s="116">
        <v>0</v>
      </c>
      <c r="P68" s="116">
        <v>0</v>
      </c>
      <c r="Q68" s="116">
        <v>0</v>
      </c>
      <c r="R68" s="116">
        <f>+SUM(S68:U68)</f>
        <v>0</v>
      </c>
      <c r="S68" s="116">
        <v>0</v>
      </c>
      <c r="T68" s="116">
        <v>0</v>
      </c>
      <c r="U68" s="116">
        <v>0</v>
      </c>
      <c r="V68" s="116">
        <v>0</v>
      </c>
      <c r="W68" s="116">
        <f>+SUM(X68:AA68)</f>
        <v>0</v>
      </c>
      <c r="X68" s="116">
        <v>0</v>
      </c>
      <c r="Y68" s="116">
        <v>0</v>
      </c>
      <c r="Z68" s="116">
        <v>0</v>
      </c>
      <c r="AA68" s="116">
        <v>0</v>
      </c>
      <c r="AB68" s="116"/>
      <c r="AC68" s="116">
        <v>0</v>
      </c>
      <c r="AD68" s="116">
        <v>228688</v>
      </c>
      <c r="AE68" s="116">
        <f>+SUM(D68,L68,AD68)</f>
        <v>3815872</v>
      </c>
      <c r="AF68" s="116">
        <f>+SUM(AG68,AL68)</f>
        <v>0</v>
      </c>
      <c r="AG68" s="116">
        <f>+SUM(AH68:AK68)</f>
        <v>0</v>
      </c>
      <c r="AH68" s="116">
        <v>0</v>
      </c>
      <c r="AI68" s="116">
        <v>0</v>
      </c>
      <c r="AJ68" s="116">
        <v>0</v>
      </c>
      <c r="AK68" s="116">
        <v>0</v>
      </c>
      <c r="AL68" s="116">
        <v>0</v>
      </c>
      <c r="AM68" s="116"/>
      <c r="AN68" s="116">
        <f>+SUM(AO68,AT68,AX68,AY68,BE68)</f>
        <v>234447</v>
      </c>
      <c r="AO68" s="116">
        <f>+SUM(AP68:AS68)</f>
        <v>30370</v>
      </c>
      <c r="AP68" s="116">
        <v>22360</v>
      </c>
      <c r="AQ68" s="116">
        <v>0</v>
      </c>
      <c r="AR68" s="116">
        <v>8010</v>
      </c>
      <c r="AS68" s="116">
        <v>0</v>
      </c>
      <c r="AT68" s="116">
        <f>+SUM(AU68:AW68)</f>
        <v>194396</v>
      </c>
      <c r="AU68" s="116">
        <v>0</v>
      </c>
      <c r="AV68" s="116">
        <v>193881</v>
      </c>
      <c r="AW68" s="116">
        <v>515</v>
      </c>
      <c r="AX68" s="116">
        <v>0</v>
      </c>
      <c r="AY68" s="116">
        <f>+SUM(AZ68:BC68)</f>
        <v>9681</v>
      </c>
      <c r="AZ68" s="116">
        <v>0</v>
      </c>
      <c r="BA68" s="116">
        <v>8932</v>
      </c>
      <c r="BB68" s="116">
        <v>749</v>
      </c>
      <c r="BC68" s="116">
        <v>0</v>
      </c>
      <c r="BD68" s="116"/>
      <c r="BE68" s="116">
        <v>0</v>
      </c>
      <c r="BF68" s="116">
        <v>22232</v>
      </c>
      <c r="BG68" s="116">
        <f>+SUM(BF68,AN68,AF68)</f>
        <v>256679</v>
      </c>
      <c r="BH68" s="116">
        <f>SUM(D68,AF68)</f>
        <v>3587184</v>
      </c>
      <c r="BI68" s="116">
        <f>SUM(E68,AG68)</f>
        <v>3568735</v>
      </c>
      <c r="BJ68" s="116">
        <f>SUM(F68,AH68)</f>
        <v>0</v>
      </c>
      <c r="BK68" s="116">
        <f>SUM(G68,AI68)</f>
        <v>3568735</v>
      </c>
      <c r="BL68" s="116">
        <f>SUM(H68,AJ68)</f>
        <v>0</v>
      </c>
      <c r="BM68" s="116">
        <f>SUM(I68,AK68)</f>
        <v>0</v>
      </c>
      <c r="BN68" s="116">
        <f>SUM(J68,AL68)</f>
        <v>18449</v>
      </c>
      <c r="BO68" s="116">
        <f>SUM(K68,AM68)</f>
        <v>0</v>
      </c>
      <c r="BP68" s="116">
        <f>SUM(L68,AN68)</f>
        <v>234447</v>
      </c>
      <c r="BQ68" s="116">
        <f>SUM(M68,AO68)</f>
        <v>30370</v>
      </c>
      <c r="BR68" s="116">
        <f>SUM(N68,AP68)</f>
        <v>22360</v>
      </c>
      <c r="BS68" s="116">
        <f>SUM(O68,AQ68)</f>
        <v>0</v>
      </c>
      <c r="BT68" s="116">
        <f>SUM(P68,AR68)</f>
        <v>8010</v>
      </c>
      <c r="BU68" s="116">
        <f>SUM(Q68,AS68)</f>
        <v>0</v>
      </c>
      <c r="BV68" s="116">
        <f>SUM(R68,AT68)</f>
        <v>194396</v>
      </c>
      <c r="BW68" s="116">
        <f>SUM(S68,AU68)</f>
        <v>0</v>
      </c>
      <c r="BX68" s="116">
        <f>SUM(T68,AV68)</f>
        <v>193881</v>
      </c>
      <c r="BY68" s="116">
        <f>SUM(U68,AW68)</f>
        <v>515</v>
      </c>
      <c r="BZ68" s="116">
        <f>SUM(V68,AX68)</f>
        <v>0</v>
      </c>
      <c r="CA68" s="116">
        <f>SUM(W68,AY68)</f>
        <v>9681</v>
      </c>
      <c r="CB68" s="116">
        <f>SUM(X68,AZ68)</f>
        <v>0</v>
      </c>
      <c r="CC68" s="116">
        <f>SUM(Y68,BA68)</f>
        <v>8932</v>
      </c>
      <c r="CD68" s="116">
        <f>SUM(Z68,BB68)</f>
        <v>749</v>
      </c>
      <c r="CE68" s="116">
        <f>SUM(AA68,BC68)</f>
        <v>0</v>
      </c>
      <c r="CF68" s="116">
        <f>SUM(AB68,BD68)</f>
        <v>0</v>
      </c>
      <c r="CG68" s="116">
        <f>SUM(AC68,BE68)</f>
        <v>0</v>
      </c>
      <c r="CH68" s="116">
        <f>SUM(AD68,BF68)</f>
        <v>250920</v>
      </c>
      <c r="CI68" s="116">
        <f>SUM(AE68,BG68)</f>
        <v>4072551</v>
      </c>
    </row>
    <row r="69" spans="1:87" ht="13.5" customHeight="1" x14ac:dyDescent="0.2">
      <c r="A69" s="114" t="s">
        <v>25</v>
      </c>
      <c r="B69" s="115" t="s">
        <v>334</v>
      </c>
      <c r="C69" s="114" t="s">
        <v>335</v>
      </c>
      <c r="D69" s="116">
        <f>+SUM(E69,J69)</f>
        <v>6711</v>
      </c>
      <c r="E69" s="116">
        <f>+SUM(F69:I69)</f>
        <v>6711</v>
      </c>
      <c r="F69" s="116">
        <v>0</v>
      </c>
      <c r="G69" s="116">
        <v>6711</v>
      </c>
      <c r="H69" s="116">
        <v>0</v>
      </c>
      <c r="I69" s="116">
        <v>0</v>
      </c>
      <c r="J69" s="116">
        <v>0</v>
      </c>
      <c r="K69" s="116"/>
      <c r="L69" s="116">
        <f>+SUM(M69,R69,V69,W69,AC69)</f>
        <v>1127078</v>
      </c>
      <c r="M69" s="116">
        <f>+SUM(N69:Q69)</f>
        <v>280543</v>
      </c>
      <c r="N69" s="116">
        <v>104095</v>
      </c>
      <c r="O69" s="116">
        <v>0</v>
      </c>
      <c r="P69" s="116">
        <v>176448</v>
      </c>
      <c r="Q69" s="116">
        <v>0</v>
      </c>
      <c r="R69" s="116">
        <f>+SUM(S69:U69)</f>
        <v>645093</v>
      </c>
      <c r="S69" s="116">
        <v>0</v>
      </c>
      <c r="T69" s="116">
        <v>583415</v>
      </c>
      <c r="U69" s="116">
        <v>61678</v>
      </c>
      <c r="V69" s="116">
        <v>0</v>
      </c>
      <c r="W69" s="116">
        <f>+SUM(X69:AA69)</f>
        <v>201442</v>
      </c>
      <c r="X69" s="116">
        <v>0</v>
      </c>
      <c r="Y69" s="116">
        <v>44484</v>
      </c>
      <c r="Z69" s="116">
        <v>148944</v>
      </c>
      <c r="AA69" s="116">
        <v>8014</v>
      </c>
      <c r="AB69" s="116"/>
      <c r="AC69" s="116">
        <v>0</v>
      </c>
      <c r="AD69" s="116">
        <v>499164</v>
      </c>
      <c r="AE69" s="116">
        <f>+SUM(D69,L69,AD69)</f>
        <v>1632953</v>
      </c>
      <c r="AF69" s="116">
        <f>+SUM(AG69,AL69)</f>
        <v>0</v>
      </c>
      <c r="AG69" s="116">
        <f>+SUM(AH69:AK69)</f>
        <v>0</v>
      </c>
      <c r="AH69" s="116">
        <v>0</v>
      </c>
      <c r="AI69" s="116">
        <v>0</v>
      </c>
      <c r="AJ69" s="116">
        <v>0</v>
      </c>
      <c r="AK69" s="116">
        <v>0</v>
      </c>
      <c r="AL69" s="116">
        <v>0</v>
      </c>
      <c r="AM69" s="116"/>
      <c r="AN69" s="116">
        <f>+SUM(AO69,AT69,AX69,AY69,BE69)</f>
        <v>0</v>
      </c>
      <c r="AO69" s="116">
        <f>+SUM(AP69:AS69)</f>
        <v>0</v>
      </c>
      <c r="AP69" s="116">
        <v>0</v>
      </c>
      <c r="AQ69" s="116">
        <v>0</v>
      </c>
      <c r="AR69" s="116">
        <v>0</v>
      </c>
      <c r="AS69" s="116">
        <v>0</v>
      </c>
      <c r="AT69" s="116">
        <f>+SUM(AU69:AW69)</f>
        <v>0</v>
      </c>
      <c r="AU69" s="116">
        <v>0</v>
      </c>
      <c r="AV69" s="116">
        <v>0</v>
      </c>
      <c r="AW69" s="116">
        <v>0</v>
      </c>
      <c r="AX69" s="116">
        <v>0</v>
      </c>
      <c r="AY69" s="116">
        <f>+SUM(AZ69:BC69)</f>
        <v>0</v>
      </c>
      <c r="AZ69" s="116">
        <v>0</v>
      </c>
      <c r="BA69" s="116">
        <v>0</v>
      </c>
      <c r="BB69" s="116">
        <v>0</v>
      </c>
      <c r="BC69" s="116">
        <v>0</v>
      </c>
      <c r="BD69" s="116"/>
      <c r="BE69" s="116">
        <v>0</v>
      </c>
      <c r="BF69" s="116">
        <v>0</v>
      </c>
      <c r="BG69" s="116">
        <f>+SUM(BF69,AN69,AF69)</f>
        <v>0</v>
      </c>
      <c r="BH69" s="116">
        <f>SUM(D69,AF69)</f>
        <v>6711</v>
      </c>
      <c r="BI69" s="116">
        <f>SUM(E69,AG69)</f>
        <v>6711</v>
      </c>
      <c r="BJ69" s="116">
        <f>SUM(F69,AH69)</f>
        <v>0</v>
      </c>
      <c r="BK69" s="116">
        <f>SUM(G69,AI69)</f>
        <v>6711</v>
      </c>
      <c r="BL69" s="116">
        <f>SUM(H69,AJ69)</f>
        <v>0</v>
      </c>
      <c r="BM69" s="116">
        <f>SUM(I69,AK69)</f>
        <v>0</v>
      </c>
      <c r="BN69" s="116">
        <f>SUM(J69,AL69)</f>
        <v>0</v>
      </c>
      <c r="BO69" s="116">
        <f>SUM(K69,AM69)</f>
        <v>0</v>
      </c>
      <c r="BP69" s="116">
        <f>SUM(L69,AN69)</f>
        <v>1127078</v>
      </c>
      <c r="BQ69" s="116">
        <f>SUM(M69,AO69)</f>
        <v>280543</v>
      </c>
      <c r="BR69" s="116">
        <f>SUM(N69,AP69)</f>
        <v>104095</v>
      </c>
      <c r="BS69" s="116">
        <f>SUM(O69,AQ69)</f>
        <v>0</v>
      </c>
      <c r="BT69" s="116">
        <f>SUM(P69,AR69)</f>
        <v>176448</v>
      </c>
      <c r="BU69" s="116">
        <f>SUM(Q69,AS69)</f>
        <v>0</v>
      </c>
      <c r="BV69" s="116">
        <f>SUM(R69,AT69)</f>
        <v>645093</v>
      </c>
      <c r="BW69" s="116">
        <f>SUM(S69,AU69)</f>
        <v>0</v>
      </c>
      <c r="BX69" s="116">
        <f>SUM(T69,AV69)</f>
        <v>583415</v>
      </c>
      <c r="BY69" s="116">
        <f>SUM(U69,AW69)</f>
        <v>61678</v>
      </c>
      <c r="BZ69" s="116">
        <f>SUM(V69,AX69)</f>
        <v>0</v>
      </c>
      <c r="CA69" s="116">
        <f>SUM(W69,AY69)</f>
        <v>201442</v>
      </c>
      <c r="CB69" s="116">
        <f>SUM(X69,AZ69)</f>
        <v>0</v>
      </c>
      <c r="CC69" s="116">
        <f>SUM(Y69,BA69)</f>
        <v>44484</v>
      </c>
      <c r="CD69" s="116">
        <f>SUM(Z69,BB69)</f>
        <v>148944</v>
      </c>
      <c r="CE69" s="116">
        <f>SUM(AA69,BC69)</f>
        <v>8014</v>
      </c>
      <c r="CF69" s="116">
        <f>SUM(AB69,BD69)</f>
        <v>0</v>
      </c>
      <c r="CG69" s="116">
        <f>SUM(AC69,BE69)</f>
        <v>0</v>
      </c>
      <c r="CH69" s="116">
        <f>SUM(AD69,BF69)</f>
        <v>499164</v>
      </c>
      <c r="CI69" s="116">
        <f>SUM(AE69,BG69)</f>
        <v>1632953</v>
      </c>
    </row>
    <row r="70" spans="1:87" ht="13.5" customHeight="1" x14ac:dyDescent="0.2">
      <c r="A70" s="114" t="s">
        <v>25</v>
      </c>
      <c r="B70" s="115" t="s">
        <v>348</v>
      </c>
      <c r="C70" s="114" t="s">
        <v>349</v>
      </c>
      <c r="D70" s="116">
        <f>+SUM(E70,J70)</f>
        <v>262658</v>
      </c>
      <c r="E70" s="116">
        <f>+SUM(F70:I70)</f>
        <v>262658</v>
      </c>
      <c r="F70" s="116">
        <v>0</v>
      </c>
      <c r="G70" s="116">
        <v>262658</v>
      </c>
      <c r="H70" s="116">
        <v>0</v>
      </c>
      <c r="I70" s="116">
        <v>0</v>
      </c>
      <c r="J70" s="116">
        <v>0</v>
      </c>
      <c r="K70" s="116"/>
      <c r="L70" s="116">
        <f>+SUM(M70,R70,V70,W70,AC70)</f>
        <v>1605755</v>
      </c>
      <c r="M70" s="116">
        <f>+SUM(N70:Q70)</f>
        <v>126927</v>
      </c>
      <c r="N70" s="116">
        <v>126927</v>
      </c>
      <c r="O70" s="116">
        <v>0</v>
      </c>
      <c r="P70" s="116">
        <v>0</v>
      </c>
      <c r="Q70" s="116">
        <v>0</v>
      </c>
      <c r="R70" s="116">
        <f>+SUM(S70:U70)</f>
        <v>381272</v>
      </c>
      <c r="S70" s="116">
        <v>0</v>
      </c>
      <c r="T70" s="116">
        <v>282723</v>
      </c>
      <c r="U70" s="116">
        <v>98549</v>
      </c>
      <c r="V70" s="116">
        <v>0</v>
      </c>
      <c r="W70" s="116">
        <f>+SUM(X70:AA70)</f>
        <v>1097556</v>
      </c>
      <c r="X70" s="116">
        <v>0</v>
      </c>
      <c r="Y70" s="116">
        <v>830340</v>
      </c>
      <c r="Z70" s="116">
        <v>267216</v>
      </c>
      <c r="AA70" s="116">
        <v>0</v>
      </c>
      <c r="AB70" s="116"/>
      <c r="AC70" s="116">
        <v>0</v>
      </c>
      <c r="AD70" s="116">
        <v>117845</v>
      </c>
      <c r="AE70" s="116">
        <f>+SUM(D70,L70,AD70)</f>
        <v>1986258</v>
      </c>
      <c r="AF70" s="116">
        <f>+SUM(AG70,AL70)</f>
        <v>25351</v>
      </c>
      <c r="AG70" s="116">
        <f>+SUM(AH70:AK70)</f>
        <v>25351</v>
      </c>
      <c r="AH70" s="116">
        <v>0</v>
      </c>
      <c r="AI70" s="116">
        <v>25351</v>
      </c>
      <c r="AJ70" s="116">
        <v>0</v>
      </c>
      <c r="AK70" s="116">
        <v>0</v>
      </c>
      <c r="AL70" s="116">
        <v>0</v>
      </c>
      <c r="AM70" s="116"/>
      <c r="AN70" s="116">
        <f>+SUM(AO70,AT70,AX70,AY70,BE70)</f>
        <v>296236</v>
      </c>
      <c r="AO70" s="116">
        <f>+SUM(AP70:AS70)</f>
        <v>66403</v>
      </c>
      <c r="AP70" s="116">
        <v>66403</v>
      </c>
      <c r="AQ70" s="116">
        <v>0</v>
      </c>
      <c r="AR70" s="116">
        <v>0</v>
      </c>
      <c r="AS70" s="116">
        <v>0</v>
      </c>
      <c r="AT70" s="116">
        <f>+SUM(AU70:AW70)</f>
        <v>123675</v>
      </c>
      <c r="AU70" s="116">
        <v>0</v>
      </c>
      <c r="AV70" s="116">
        <v>123675</v>
      </c>
      <c r="AW70" s="116">
        <v>0</v>
      </c>
      <c r="AX70" s="116">
        <v>0</v>
      </c>
      <c r="AY70" s="116">
        <f>+SUM(AZ70:BC70)</f>
        <v>106158</v>
      </c>
      <c r="AZ70" s="116">
        <v>0</v>
      </c>
      <c r="BA70" s="116">
        <v>34638</v>
      </c>
      <c r="BB70" s="116">
        <v>71520</v>
      </c>
      <c r="BC70" s="116">
        <v>0</v>
      </c>
      <c r="BD70" s="116"/>
      <c r="BE70" s="116">
        <v>0</v>
      </c>
      <c r="BF70" s="116">
        <v>26327</v>
      </c>
      <c r="BG70" s="116">
        <f>+SUM(BF70,AN70,AF70)</f>
        <v>347914</v>
      </c>
      <c r="BH70" s="116">
        <f>SUM(D70,AF70)</f>
        <v>288009</v>
      </c>
      <c r="BI70" s="116">
        <f>SUM(E70,AG70)</f>
        <v>288009</v>
      </c>
      <c r="BJ70" s="116">
        <f>SUM(F70,AH70)</f>
        <v>0</v>
      </c>
      <c r="BK70" s="116">
        <f>SUM(G70,AI70)</f>
        <v>288009</v>
      </c>
      <c r="BL70" s="116">
        <f>SUM(H70,AJ70)</f>
        <v>0</v>
      </c>
      <c r="BM70" s="116">
        <f>SUM(I70,AK70)</f>
        <v>0</v>
      </c>
      <c r="BN70" s="116">
        <f>SUM(J70,AL70)</f>
        <v>0</v>
      </c>
      <c r="BO70" s="116">
        <f>SUM(K70,AM70)</f>
        <v>0</v>
      </c>
      <c r="BP70" s="116">
        <f>SUM(L70,AN70)</f>
        <v>1901991</v>
      </c>
      <c r="BQ70" s="116">
        <f>SUM(M70,AO70)</f>
        <v>193330</v>
      </c>
      <c r="BR70" s="116">
        <f>SUM(N70,AP70)</f>
        <v>193330</v>
      </c>
      <c r="BS70" s="116">
        <f>SUM(O70,AQ70)</f>
        <v>0</v>
      </c>
      <c r="BT70" s="116">
        <f>SUM(P70,AR70)</f>
        <v>0</v>
      </c>
      <c r="BU70" s="116">
        <f>SUM(Q70,AS70)</f>
        <v>0</v>
      </c>
      <c r="BV70" s="116">
        <f>SUM(R70,AT70)</f>
        <v>504947</v>
      </c>
      <c r="BW70" s="116">
        <f>SUM(S70,AU70)</f>
        <v>0</v>
      </c>
      <c r="BX70" s="116">
        <f>SUM(T70,AV70)</f>
        <v>406398</v>
      </c>
      <c r="BY70" s="116">
        <f>SUM(U70,AW70)</f>
        <v>98549</v>
      </c>
      <c r="BZ70" s="116">
        <f>SUM(V70,AX70)</f>
        <v>0</v>
      </c>
      <c r="CA70" s="116">
        <f>SUM(W70,AY70)</f>
        <v>1203714</v>
      </c>
      <c r="CB70" s="116">
        <f>SUM(X70,AZ70)</f>
        <v>0</v>
      </c>
      <c r="CC70" s="116">
        <f>SUM(Y70,BA70)</f>
        <v>864978</v>
      </c>
      <c r="CD70" s="116">
        <f>SUM(Z70,BB70)</f>
        <v>338736</v>
      </c>
      <c r="CE70" s="116">
        <f>SUM(AA70,BC70)</f>
        <v>0</v>
      </c>
      <c r="CF70" s="116">
        <f>SUM(AB70,BD70)</f>
        <v>0</v>
      </c>
      <c r="CG70" s="116">
        <f>SUM(AC70,BE70)</f>
        <v>0</v>
      </c>
      <c r="CH70" s="116">
        <f>SUM(AD70,BF70)</f>
        <v>144172</v>
      </c>
      <c r="CI70" s="116">
        <f>SUM(AE70,BG70)</f>
        <v>2334172</v>
      </c>
    </row>
    <row r="71" spans="1:87" ht="13.5" customHeight="1" x14ac:dyDescent="0.2">
      <c r="A71" s="114" t="s">
        <v>25</v>
      </c>
      <c r="B71" s="115" t="s">
        <v>384</v>
      </c>
      <c r="C71" s="114" t="s">
        <v>385</v>
      </c>
      <c r="D71" s="116">
        <f>+SUM(E71,J71)</f>
        <v>18109</v>
      </c>
      <c r="E71" s="116">
        <f>+SUM(F71:I71)</f>
        <v>18109</v>
      </c>
      <c r="F71" s="116">
        <v>0</v>
      </c>
      <c r="G71" s="116">
        <v>0</v>
      </c>
      <c r="H71" s="116">
        <v>18109</v>
      </c>
      <c r="I71" s="116">
        <v>0</v>
      </c>
      <c r="J71" s="116">
        <v>0</v>
      </c>
      <c r="K71" s="116"/>
      <c r="L71" s="116">
        <f>+SUM(M71,R71,V71,W71,AC71)</f>
        <v>1686521</v>
      </c>
      <c r="M71" s="116">
        <f>+SUM(N71:Q71)</f>
        <v>318371</v>
      </c>
      <c r="N71" s="116">
        <v>311299</v>
      </c>
      <c r="O71" s="116">
        <v>0</v>
      </c>
      <c r="P71" s="116">
        <v>7072</v>
      </c>
      <c r="Q71" s="116">
        <v>0</v>
      </c>
      <c r="R71" s="116">
        <f>+SUM(S71:U71)</f>
        <v>497859</v>
      </c>
      <c r="S71" s="116">
        <v>0</v>
      </c>
      <c r="T71" s="116">
        <v>479681</v>
      </c>
      <c r="U71" s="116">
        <v>18178</v>
      </c>
      <c r="V71" s="116">
        <v>0</v>
      </c>
      <c r="W71" s="116">
        <f>+SUM(X71:AA71)</f>
        <v>870291</v>
      </c>
      <c r="X71" s="116">
        <v>16598</v>
      </c>
      <c r="Y71" s="116">
        <v>763951</v>
      </c>
      <c r="Z71" s="116">
        <v>50005</v>
      </c>
      <c r="AA71" s="116">
        <v>39737</v>
      </c>
      <c r="AB71" s="116"/>
      <c r="AC71" s="116">
        <v>0</v>
      </c>
      <c r="AD71" s="116">
        <v>19936</v>
      </c>
      <c r="AE71" s="116">
        <f>+SUM(D71,L71,AD71)</f>
        <v>1724566</v>
      </c>
      <c r="AF71" s="116">
        <f>+SUM(AG71,AL71)</f>
        <v>0</v>
      </c>
      <c r="AG71" s="116">
        <f>+SUM(AH71:AK71)</f>
        <v>0</v>
      </c>
      <c r="AH71" s="116">
        <v>0</v>
      </c>
      <c r="AI71" s="116">
        <v>0</v>
      </c>
      <c r="AJ71" s="116">
        <v>0</v>
      </c>
      <c r="AK71" s="116">
        <v>0</v>
      </c>
      <c r="AL71" s="116">
        <v>0</v>
      </c>
      <c r="AM71" s="116"/>
      <c r="AN71" s="116">
        <f>+SUM(AO71,AT71,AX71,AY71,BE71)</f>
        <v>0</v>
      </c>
      <c r="AO71" s="116">
        <f>+SUM(AP71:AS71)</f>
        <v>0</v>
      </c>
      <c r="AP71" s="116">
        <v>0</v>
      </c>
      <c r="AQ71" s="116">
        <v>0</v>
      </c>
      <c r="AR71" s="116">
        <v>0</v>
      </c>
      <c r="AS71" s="116">
        <v>0</v>
      </c>
      <c r="AT71" s="116">
        <f>+SUM(AU71:AW71)</f>
        <v>0</v>
      </c>
      <c r="AU71" s="116">
        <v>0</v>
      </c>
      <c r="AV71" s="116">
        <v>0</v>
      </c>
      <c r="AW71" s="116">
        <v>0</v>
      </c>
      <c r="AX71" s="116">
        <v>0</v>
      </c>
      <c r="AY71" s="116">
        <f>+SUM(AZ71:BC71)</f>
        <v>0</v>
      </c>
      <c r="AZ71" s="116">
        <v>0</v>
      </c>
      <c r="BA71" s="116">
        <v>0</v>
      </c>
      <c r="BB71" s="116">
        <v>0</v>
      </c>
      <c r="BC71" s="116">
        <v>0</v>
      </c>
      <c r="BD71" s="116"/>
      <c r="BE71" s="116">
        <v>0</v>
      </c>
      <c r="BF71" s="116">
        <v>0</v>
      </c>
      <c r="BG71" s="116">
        <f>+SUM(BF71,AN71,AF71)</f>
        <v>0</v>
      </c>
      <c r="BH71" s="116">
        <f>SUM(D71,AF71)</f>
        <v>18109</v>
      </c>
      <c r="BI71" s="116">
        <f>SUM(E71,AG71)</f>
        <v>18109</v>
      </c>
      <c r="BJ71" s="116">
        <f>SUM(F71,AH71)</f>
        <v>0</v>
      </c>
      <c r="BK71" s="116">
        <f>SUM(G71,AI71)</f>
        <v>0</v>
      </c>
      <c r="BL71" s="116">
        <f>SUM(H71,AJ71)</f>
        <v>18109</v>
      </c>
      <c r="BM71" s="116">
        <f>SUM(I71,AK71)</f>
        <v>0</v>
      </c>
      <c r="BN71" s="116">
        <f>SUM(J71,AL71)</f>
        <v>0</v>
      </c>
      <c r="BO71" s="116">
        <f>SUM(K71,AM71)</f>
        <v>0</v>
      </c>
      <c r="BP71" s="116">
        <f>SUM(L71,AN71)</f>
        <v>1686521</v>
      </c>
      <c r="BQ71" s="116">
        <f>SUM(M71,AO71)</f>
        <v>318371</v>
      </c>
      <c r="BR71" s="116">
        <f>SUM(N71,AP71)</f>
        <v>311299</v>
      </c>
      <c r="BS71" s="116">
        <f>SUM(O71,AQ71)</f>
        <v>0</v>
      </c>
      <c r="BT71" s="116">
        <f>SUM(P71,AR71)</f>
        <v>7072</v>
      </c>
      <c r="BU71" s="116">
        <f>SUM(Q71,AS71)</f>
        <v>0</v>
      </c>
      <c r="BV71" s="116">
        <f>SUM(R71,AT71)</f>
        <v>497859</v>
      </c>
      <c r="BW71" s="116">
        <f>SUM(S71,AU71)</f>
        <v>0</v>
      </c>
      <c r="BX71" s="116">
        <f>SUM(T71,AV71)</f>
        <v>479681</v>
      </c>
      <c r="BY71" s="116">
        <f>SUM(U71,AW71)</f>
        <v>18178</v>
      </c>
      <c r="BZ71" s="116">
        <f>SUM(V71,AX71)</f>
        <v>0</v>
      </c>
      <c r="CA71" s="116">
        <f>SUM(W71,AY71)</f>
        <v>870291</v>
      </c>
      <c r="CB71" s="116">
        <f>SUM(X71,AZ71)</f>
        <v>16598</v>
      </c>
      <c r="CC71" s="116">
        <f>SUM(Y71,BA71)</f>
        <v>763951</v>
      </c>
      <c r="CD71" s="116">
        <f>SUM(Z71,BB71)</f>
        <v>50005</v>
      </c>
      <c r="CE71" s="116">
        <f>SUM(AA71,BC71)</f>
        <v>39737</v>
      </c>
      <c r="CF71" s="116">
        <f>SUM(AB71,BD71)</f>
        <v>0</v>
      </c>
      <c r="CG71" s="116">
        <f>SUM(AC71,BE71)</f>
        <v>0</v>
      </c>
      <c r="CH71" s="116">
        <f>SUM(AD71,BF71)</f>
        <v>19936</v>
      </c>
      <c r="CI71" s="116">
        <f>SUM(AE71,BG71)</f>
        <v>1724566</v>
      </c>
    </row>
    <row r="72" spans="1:87" ht="13.5" customHeight="1" x14ac:dyDescent="0.2">
      <c r="A72" s="114" t="s">
        <v>25</v>
      </c>
      <c r="B72" s="115" t="s">
        <v>454</v>
      </c>
      <c r="C72" s="114" t="s">
        <v>455</v>
      </c>
      <c r="D72" s="116">
        <f>+SUM(E72,J72)</f>
        <v>183174</v>
      </c>
      <c r="E72" s="116">
        <f>+SUM(F72:I72)</f>
        <v>183174</v>
      </c>
      <c r="F72" s="116">
        <v>0</v>
      </c>
      <c r="G72" s="116">
        <v>183174</v>
      </c>
      <c r="H72" s="116">
        <v>0</v>
      </c>
      <c r="I72" s="116">
        <v>0</v>
      </c>
      <c r="J72" s="116">
        <v>0</v>
      </c>
      <c r="K72" s="116"/>
      <c r="L72" s="116">
        <f>+SUM(M72,R72,V72,W72,AC72)</f>
        <v>479755</v>
      </c>
      <c r="M72" s="116">
        <f>+SUM(N72:Q72)</f>
        <v>63134</v>
      </c>
      <c r="N72" s="116">
        <v>12801</v>
      </c>
      <c r="O72" s="116">
        <v>0</v>
      </c>
      <c r="P72" s="116">
        <v>41717</v>
      </c>
      <c r="Q72" s="116">
        <v>8616</v>
      </c>
      <c r="R72" s="116">
        <f>+SUM(S72:U72)</f>
        <v>45813</v>
      </c>
      <c r="S72" s="116">
        <v>0</v>
      </c>
      <c r="T72" s="116">
        <v>35993</v>
      </c>
      <c r="U72" s="116">
        <v>9820</v>
      </c>
      <c r="V72" s="116">
        <v>0</v>
      </c>
      <c r="W72" s="116">
        <f>+SUM(X72:AA72)</f>
        <v>370808</v>
      </c>
      <c r="X72" s="116">
        <v>271448</v>
      </c>
      <c r="Y72" s="116">
        <v>93409</v>
      </c>
      <c r="Z72" s="116">
        <v>5951</v>
      </c>
      <c r="AA72" s="116">
        <v>0</v>
      </c>
      <c r="AB72" s="116"/>
      <c r="AC72" s="116">
        <v>0</v>
      </c>
      <c r="AD72" s="116">
        <v>0</v>
      </c>
      <c r="AE72" s="116">
        <f>+SUM(D72,L72,AD72)</f>
        <v>662929</v>
      </c>
      <c r="AF72" s="116">
        <f>+SUM(AG72,AL72)</f>
        <v>0</v>
      </c>
      <c r="AG72" s="116">
        <f>+SUM(AH72:AK72)</f>
        <v>0</v>
      </c>
      <c r="AH72" s="116">
        <v>0</v>
      </c>
      <c r="AI72" s="116">
        <v>0</v>
      </c>
      <c r="AJ72" s="116">
        <v>0</v>
      </c>
      <c r="AK72" s="116">
        <v>0</v>
      </c>
      <c r="AL72" s="116">
        <v>0</v>
      </c>
      <c r="AM72" s="116"/>
      <c r="AN72" s="116">
        <f>+SUM(AO72,AT72,AX72,AY72,BE72)</f>
        <v>150050</v>
      </c>
      <c r="AO72" s="116">
        <f>+SUM(AP72:AS72)</f>
        <v>14866</v>
      </c>
      <c r="AP72" s="116">
        <v>8595</v>
      </c>
      <c r="AQ72" s="116">
        <v>0</v>
      </c>
      <c r="AR72" s="116">
        <v>6271</v>
      </c>
      <c r="AS72" s="116">
        <v>0</v>
      </c>
      <c r="AT72" s="116">
        <f>+SUM(AU72:AW72)</f>
        <v>100840</v>
      </c>
      <c r="AU72" s="116">
        <v>0</v>
      </c>
      <c r="AV72" s="116">
        <v>100840</v>
      </c>
      <c r="AW72" s="116">
        <v>0</v>
      </c>
      <c r="AX72" s="116">
        <v>0</v>
      </c>
      <c r="AY72" s="116">
        <f>+SUM(AZ72:BC72)</f>
        <v>34344</v>
      </c>
      <c r="AZ72" s="116">
        <v>0</v>
      </c>
      <c r="BA72" s="116">
        <v>34344</v>
      </c>
      <c r="BB72" s="116">
        <v>0</v>
      </c>
      <c r="BC72" s="116">
        <v>0</v>
      </c>
      <c r="BD72" s="116"/>
      <c r="BE72" s="116">
        <v>0</v>
      </c>
      <c r="BF72" s="116">
        <v>0</v>
      </c>
      <c r="BG72" s="116">
        <f>+SUM(BF72,AN72,AF72)</f>
        <v>150050</v>
      </c>
      <c r="BH72" s="116">
        <f>SUM(D72,AF72)</f>
        <v>183174</v>
      </c>
      <c r="BI72" s="116">
        <f>SUM(E72,AG72)</f>
        <v>183174</v>
      </c>
      <c r="BJ72" s="116">
        <f>SUM(F72,AH72)</f>
        <v>0</v>
      </c>
      <c r="BK72" s="116">
        <f>SUM(G72,AI72)</f>
        <v>183174</v>
      </c>
      <c r="BL72" s="116">
        <f>SUM(H72,AJ72)</f>
        <v>0</v>
      </c>
      <c r="BM72" s="116">
        <f>SUM(I72,AK72)</f>
        <v>0</v>
      </c>
      <c r="BN72" s="116">
        <f>SUM(J72,AL72)</f>
        <v>0</v>
      </c>
      <c r="BO72" s="116">
        <f>SUM(K72,AM72)</f>
        <v>0</v>
      </c>
      <c r="BP72" s="116">
        <f>SUM(L72,AN72)</f>
        <v>629805</v>
      </c>
      <c r="BQ72" s="116">
        <f>SUM(M72,AO72)</f>
        <v>78000</v>
      </c>
      <c r="BR72" s="116">
        <f>SUM(N72,AP72)</f>
        <v>21396</v>
      </c>
      <c r="BS72" s="116">
        <f>SUM(O72,AQ72)</f>
        <v>0</v>
      </c>
      <c r="BT72" s="116">
        <f>SUM(P72,AR72)</f>
        <v>47988</v>
      </c>
      <c r="BU72" s="116">
        <f>SUM(Q72,AS72)</f>
        <v>8616</v>
      </c>
      <c r="BV72" s="116">
        <f>SUM(R72,AT72)</f>
        <v>146653</v>
      </c>
      <c r="BW72" s="116">
        <f>SUM(S72,AU72)</f>
        <v>0</v>
      </c>
      <c r="BX72" s="116">
        <f>SUM(T72,AV72)</f>
        <v>136833</v>
      </c>
      <c r="BY72" s="116">
        <f>SUM(U72,AW72)</f>
        <v>9820</v>
      </c>
      <c r="BZ72" s="116">
        <f>SUM(V72,AX72)</f>
        <v>0</v>
      </c>
      <c r="CA72" s="116">
        <f>SUM(W72,AY72)</f>
        <v>405152</v>
      </c>
      <c r="CB72" s="116">
        <f>SUM(X72,AZ72)</f>
        <v>271448</v>
      </c>
      <c r="CC72" s="116">
        <f>SUM(Y72,BA72)</f>
        <v>127753</v>
      </c>
      <c r="CD72" s="116">
        <f>SUM(Z72,BB72)</f>
        <v>5951</v>
      </c>
      <c r="CE72" s="116">
        <f>SUM(AA72,BC72)</f>
        <v>0</v>
      </c>
      <c r="CF72" s="116">
        <f>SUM(AB72,BD72)</f>
        <v>0</v>
      </c>
      <c r="CG72" s="116">
        <f>SUM(AC72,BE72)</f>
        <v>0</v>
      </c>
      <c r="CH72" s="116">
        <f>SUM(AD72,BF72)</f>
        <v>0</v>
      </c>
      <c r="CI72" s="116">
        <f>SUM(AE72,BG72)</f>
        <v>812979</v>
      </c>
    </row>
    <row r="73" spans="1:87" ht="13.5" customHeight="1" x14ac:dyDescent="0.2">
      <c r="A73" s="114" t="s">
        <v>25</v>
      </c>
      <c r="B73" s="115" t="s">
        <v>356</v>
      </c>
      <c r="C73" s="114" t="s">
        <v>357</v>
      </c>
      <c r="D73" s="116">
        <f>+SUM(E73,J73)</f>
        <v>676839</v>
      </c>
      <c r="E73" s="116">
        <f>+SUM(F73:I73)</f>
        <v>676839</v>
      </c>
      <c r="F73" s="116">
        <v>0</v>
      </c>
      <c r="G73" s="116">
        <v>676839</v>
      </c>
      <c r="H73" s="116">
        <v>0</v>
      </c>
      <c r="I73" s="116">
        <v>0</v>
      </c>
      <c r="J73" s="116">
        <v>0</v>
      </c>
      <c r="K73" s="116"/>
      <c r="L73" s="116">
        <f>+SUM(M73,R73,V73,W73,AC73)</f>
        <v>971720</v>
      </c>
      <c r="M73" s="116">
        <f>+SUM(N73:Q73)</f>
        <v>94374</v>
      </c>
      <c r="N73" s="116">
        <v>94374</v>
      </c>
      <c r="O73" s="116">
        <v>0</v>
      </c>
      <c r="P73" s="116">
        <v>0</v>
      </c>
      <c r="Q73" s="116">
        <v>0</v>
      </c>
      <c r="R73" s="116">
        <f>+SUM(S73:U73)</f>
        <v>9266</v>
      </c>
      <c r="S73" s="116">
        <v>0</v>
      </c>
      <c r="T73" s="116">
        <v>9266</v>
      </c>
      <c r="U73" s="116">
        <v>0</v>
      </c>
      <c r="V73" s="116">
        <v>0</v>
      </c>
      <c r="W73" s="116">
        <f>+SUM(X73:AA73)</f>
        <v>868080</v>
      </c>
      <c r="X73" s="116">
        <v>25797</v>
      </c>
      <c r="Y73" s="116">
        <v>726469</v>
      </c>
      <c r="Z73" s="116">
        <v>115814</v>
      </c>
      <c r="AA73" s="116">
        <v>0</v>
      </c>
      <c r="AB73" s="116"/>
      <c r="AC73" s="116">
        <v>0</v>
      </c>
      <c r="AD73" s="116">
        <v>5446</v>
      </c>
      <c r="AE73" s="116">
        <f>+SUM(D73,L73,AD73)</f>
        <v>1654005</v>
      </c>
      <c r="AF73" s="116">
        <f>+SUM(AG73,AL73)</f>
        <v>0</v>
      </c>
      <c r="AG73" s="116">
        <f>+SUM(AH73:AK73)</f>
        <v>0</v>
      </c>
      <c r="AH73" s="116">
        <v>0</v>
      </c>
      <c r="AI73" s="116">
        <v>0</v>
      </c>
      <c r="AJ73" s="116">
        <v>0</v>
      </c>
      <c r="AK73" s="116">
        <v>0</v>
      </c>
      <c r="AL73" s="116">
        <v>0</v>
      </c>
      <c r="AM73" s="116"/>
      <c r="AN73" s="116">
        <f>+SUM(AO73,AT73,AX73,AY73,BE73)</f>
        <v>0</v>
      </c>
      <c r="AO73" s="116">
        <f>+SUM(AP73:AS73)</f>
        <v>0</v>
      </c>
      <c r="AP73" s="116">
        <v>0</v>
      </c>
      <c r="AQ73" s="116">
        <v>0</v>
      </c>
      <c r="AR73" s="116">
        <v>0</v>
      </c>
      <c r="AS73" s="116">
        <v>0</v>
      </c>
      <c r="AT73" s="116">
        <f>+SUM(AU73:AW73)</f>
        <v>0</v>
      </c>
      <c r="AU73" s="116">
        <v>0</v>
      </c>
      <c r="AV73" s="116">
        <v>0</v>
      </c>
      <c r="AW73" s="116">
        <v>0</v>
      </c>
      <c r="AX73" s="116">
        <v>0</v>
      </c>
      <c r="AY73" s="116">
        <f>+SUM(AZ73:BC73)</f>
        <v>0</v>
      </c>
      <c r="AZ73" s="116">
        <v>0</v>
      </c>
      <c r="BA73" s="116">
        <v>0</v>
      </c>
      <c r="BB73" s="116">
        <v>0</v>
      </c>
      <c r="BC73" s="116">
        <v>0</v>
      </c>
      <c r="BD73" s="116"/>
      <c r="BE73" s="116">
        <v>0</v>
      </c>
      <c r="BF73" s="116">
        <v>0</v>
      </c>
      <c r="BG73" s="116">
        <f>+SUM(BF73,AN73,AF73)</f>
        <v>0</v>
      </c>
      <c r="BH73" s="116">
        <f>SUM(D73,AF73)</f>
        <v>676839</v>
      </c>
      <c r="BI73" s="116">
        <f>SUM(E73,AG73)</f>
        <v>676839</v>
      </c>
      <c r="BJ73" s="116">
        <f>SUM(F73,AH73)</f>
        <v>0</v>
      </c>
      <c r="BK73" s="116">
        <f>SUM(G73,AI73)</f>
        <v>676839</v>
      </c>
      <c r="BL73" s="116">
        <f>SUM(H73,AJ73)</f>
        <v>0</v>
      </c>
      <c r="BM73" s="116">
        <f>SUM(I73,AK73)</f>
        <v>0</v>
      </c>
      <c r="BN73" s="116">
        <f>SUM(J73,AL73)</f>
        <v>0</v>
      </c>
      <c r="BO73" s="116">
        <f>SUM(K73,AM73)</f>
        <v>0</v>
      </c>
      <c r="BP73" s="116">
        <f>SUM(L73,AN73)</f>
        <v>971720</v>
      </c>
      <c r="BQ73" s="116">
        <f>SUM(M73,AO73)</f>
        <v>94374</v>
      </c>
      <c r="BR73" s="116">
        <f>SUM(N73,AP73)</f>
        <v>94374</v>
      </c>
      <c r="BS73" s="116">
        <f>SUM(O73,AQ73)</f>
        <v>0</v>
      </c>
      <c r="BT73" s="116">
        <f>SUM(P73,AR73)</f>
        <v>0</v>
      </c>
      <c r="BU73" s="116">
        <f>SUM(Q73,AS73)</f>
        <v>0</v>
      </c>
      <c r="BV73" s="116">
        <f>SUM(R73,AT73)</f>
        <v>9266</v>
      </c>
      <c r="BW73" s="116">
        <f>SUM(S73,AU73)</f>
        <v>0</v>
      </c>
      <c r="BX73" s="116">
        <f>SUM(T73,AV73)</f>
        <v>9266</v>
      </c>
      <c r="BY73" s="116">
        <f>SUM(U73,AW73)</f>
        <v>0</v>
      </c>
      <c r="BZ73" s="116">
        <f>SUM(V73,AX73)</f>
        <v>0</v>
      </c>
      <c r="CA73" s="116">
        <f>SUM(W73,AY73)</f>
        <v>868080</v>
      </c>
      <c r="CB73" s="116">
        <f>SUM(X73,AZ73)</f>
        <v>25797</v>
      </c>
      <c r="CC73" s="116">
        <f>SUM(Y73,BA73)</f>
        <v>726469</v>
      </c>
      <c r="CD73" s="116">
        <f>SUM(Z73,BB73)</f>
        <v>115814</v>
      </c>
      <c r="CE73" s="116">
        <f>SUM(AA73,BC73)</f>
        <v>0</v>
      </c>
      <c r="CF73" s="116">
        <f>SUM(AB73,BD73)</f>
        <v>0</v>
      </c>
      <c r="CG73" s="116">
        <f>SUM(AC73,BE73)</f>
        <v>0</v>
      </c>
      <c r="CH73" s="116">
        <f>SUM(AD73,BF73)</f>
        <v>5446</v>
      </c>
      <c r="CI73" s="116">
        <f>SUM(AE73,BG73)</f>
        <v>1654005</v>
      </c>
    </row>
    <row r="74" spans="1:87" ht="13.5" customHeight="1" x14ac:dyDescent="0.2">
      <c r="A74" s="114" t="s">
        <v>25</v>
      </c>
      <c r="B74" s="115" t="s">
        <v>380</v>
      </c>
      <c r="C74" s="114" t="s">
        <v>381</v>
      </c>
      <c r="D74" s="116">
        <f>+SUM(E74,J74)</f>
        <v>0</v>
      </c>
      <c r="E74" s="116">
        <f>+SUM(F74:I74)</f>
        <v>0</v>
      </c>
      <c r="F74" s="116">
        <v>0</v>
      </c>
      <c r="G74" s="116">
        <v>0</v>
      </c>
      <c r="H74" s="116">
        <v>0</v>
      </c>
      <c r="I74" s="116">
        <v>0</v>
      </c>
      <c r="J74" s="116">
        <v>0</v>
      </c>
      <c r="K74" s="116"/>
      <c r="L74" s="116">
        <f>+SUM(M74,R74,V74,W74,AC74)</f>
        <v>1037654</v>
      </c>
      <c r="M74" s="116">
        <f>+SUM(N74:Q74)</f>
        <v>175667</v>
      </c>
      <c r="N74" s="116">
        <v>63398</v>
      </c>
      <c r="O74" s="116">
        <v>0</v>
      </c>
      <c r="P74" s="116">
        <v>112269</v>
      </c>
      <c r="Q74" s="116">
        <v>0</v>
      </c>
      <c r="R74" s="116">
        <f>+SUM(S74:U74)</f>
        <v>562169</v>
      </c>
      <c r="S74" s="116">
        <v>0</v>
      </c>
      <c r="T74" s="116">
        <v>561134</v>
      </c>
      <c r="U74" s="116">
        <v>1035</v>
      </c>
      <c r="V74" s="116">
        <v>0</v>
      </c>
      <c r="W74" s="116">
        <f>+SUM(X74:AA74)</f>
        <v>299818</v>
      </c>
      <c r="X74" s="116">
        <v>22285</v>
      </c>
      <c r="Y74" s="116">
        <v>185913</v>
      </c>
      <c r="Z74" s="116">
        <v>66734</v>
      </c>
      <c r="AA74" s="116">
        <v>24886</v>
      </c>
      <c r="AB74" s="116"/>
      <c r="AC74" s="116">
        <v>0</v>
      </c>
      <c r="AD74" s="116">
        <v>20898</v>
      </c>
      <c r="AE74" s="116">
        <f>+SUM(D74,L74,AD74)</f>
        <v>1058552</v>
      </c>
      <c r="AF74" s="116">
        <f>+SUM(AG74,AL74)</f>
        <v>0</v>
      </c>
      <c r="AG74" s="116">
        <f>+SUM(AH74:AK74)</f>
        <v>0</v>
      </c>
      <c r="AH74" s="116">
        <v>0</v>
      </c>
      <c r="AI74" s="116">
        <v>0</v>
      </c>
      <c r="AJ74" s="116">
        <v>0</v>
      </c>
      <c r="AK74" s="116">
        <v>0</v>
      </c>
      <c r="AL74" s="116">
        <v>0</v>
      </c>
      <c r="AM74" s="116"/>
      <c r="AN74" s="116">
        <f>+SUM(AO74,AT74,AX74,AY74,BE74)</f>
        <v>0</v>
      </c>
      <c r="AO74" s="116">
        <f>+SUM(AP74:AS74)</f>
        <v>0</v>
      </c>
      <c r="AP74" s="116">
        <v>0</v>
      </c>
      <c r="AQ74" s="116">
        <v>0</v>
      </c>
      <c r="AR74" s="116">
        <v>0</v>
      </c>
      <c r="AS74" s="116">
        <v>0</v>
      </c>
      <c r="AT74" s="116">
        <f>+SUM(AU74:AW74)</f>
        <v>0</v>
      </c>
      <c r="AU74" s="116">
        <v>0</v>
      </c>
      <c r="AV74" s="116">
        <v>0</v>
      </c>
      <c r="AW74" s="116">
        <v>0</v>
      </c>
      <c r="AX74" s="116">
        <v>0</v>
      </c>
      <c r="AY74" s="116">
        <f>+SUM(AZ74:BC74)</f>
        <v>0</v>
      </c>
      <c r="AZ74" s="116">
        <v>0</v>
      </c>
      <c r="BA74" s="116">
        <v>0</v>
      </c>
      <c r="BB74" s="116">
        <v>0</v>
      </c>
      <c r="BC74" s="116">
        <v>0</v>
      </c>
      <c r="BD74" s="116"/>
      <c r="BE74" s="116">
        <v>0</v>
      </c>
      <c r="BF74" s="116">
        <v>0</v>
      </c>
      <c r="BG74" s="116">
        <f>+SUM(BF74,AN74,AF74)</f>
        <v>0</v>
      </c>
      <c r="BH74" s="116">
        <f>SUM(D74,AF74)</f>
        <v>0</v>
      </c>
      <c r="BI74" s="116">
        <f>SUM(E74,AG74)</f>
        <v>0</v>
      </c>
      <c r="BJ74" s="116">
        <f>SUM(F74,AH74)</f>
        <v>0</v>
      </c>
      <c r="BK74" s="116">
        <f>SUM(G74,AI74)</f>
        <v>0</v>
      </c>
      <c r="BL74" s="116">
        <f>SUM(H74,AJ74)</f>
        <v>0</v>
      </c>
      <c r="BM74" s="116">
        <f>SUM(I74,AK74)</f>
        <v>0</v>
      </c>
      <c r="BN74" s="116">
        <f>SUM(J74,AL74)</f>
        <v>0</v>
      </c>
      <c r="BO74" s="116">
        <f>SUM(K74,AM74)</f>
        <v>0</v>
      </c>
      <c r="BP74" s="116">
        <f>SUM(L74,AN74)</f>
        <v>1037654</v>
      </c>
      <c r="BQ74" s="116">
        <f>SUM(M74,AO74)</f>
        <v>175667</v>
      </c>
      <c r="BR74" s="116">
        <f>SUM(N74,AP74)</f>
        <v>63398</v>
      </c>
      <c r="BS74" s="116">
        <f>SUM(O74,AQ74)</f>
        <v>0</v>
      </c>
      <c r="BT74" s="116">
        <f>SUM(P74,AR74)</f>
        <v>112269</v>
      </c>
      <c r="BU74" s="116">
        <f>SUM(Q74,AS74)</f>
        <v>0</v>
      </c>
      <c r="BV74" s="116">
        <f>SUM(R74,AT74)</f>
        <v>562169</v>
      </c>
      <c r="BW74" s="116">
        <f>SUM(S74,AU74)</f>
        <v>0</v>
      </c>
      <c r="BX74" s="116">
        <f>SUM(T74,AV74)</f>
        <v>561134</v>
      </c>
      <c r="BY74" s="116">
        <f>SUM(U74,AW74)</f>
        <v>1035</v>
      </c>
      <c r="BZ74" s="116">
        <f>SUM(V74,AX74)</f>
        <v>0</v>
      </c>
      <c r="CA74" s="116">
        <f>SUM(W74,AY74)</f>
        <v>299818</v>
      </c>
      <c r="CB74" s="116">
        <f>SUM(X74,AZ74)</f>
        <v>22285</v>
      </c>
      <c r="CC74" s="116">
        <f>SUM(Y74,BA74)</f>
        <v>185913</v>
      </c>
      <c r="CD74" s="116">
        <f>SUM(Z74,BB74)</f>
        <v>66734</v>
      </c>
      <c r="CE74" s="116">
        <f>SUM(AA74,BC74)</f>
        <v>24886</v>
      </c>
      <c r="CF74" s="116">
        <f>SUM(AB74,BD74)</f>
        <v>0</v>
      </c>
      <c r="CG74" s="116">
        <f>SUM(AC74,BE74)</f>
        <v>0</v>
      </c>
      <c r="CH74" s="116">
        <f>SUM(AD74,BF74)</f>
        <v>20898</v>
      </c>
      <c r="CI74" s="116">
        <f>SUM(AE74,BG74)</f>
        <v>1058552</v>
      </c>
    </row>
    <row r="75" spans="1:87" ht="13.5" customHeight="1" x14ac:dyDescent="0.2">
      <c r="A75" s="114" t="s">
        <v>25</v>
      </c>
      <c r="B75" s="115" t="s">
        <v>464</v>
      </c>
      <c r="C75" s="114" t="s">
        <v>465</v>
      </c>
      <c r="D75" s="116">
        <f>+SUM(E75,J75)</f>
        <v>17600</v>
      </c>
      <c r="E75" s="116">
        <f>+SUM(F75:I75)</f>
        <v>17600</v>
      </c>
      <c r="F75" s="116">
        <v>0</v>
      </c>
      <c r="G75" s="116">
        <v>17600</v>
      </c>
      <c r="H75" s="116">
        <v>0</v>
      </c>
      <c r="I75" s="116">
        <v>0</v>
      </c>
      <c r="J75" s="116">
        <v>0</v>
      </c>
      <c r="K75" s="116"/>
      <c r="L75" s="116">
        <f>+SUM(M75,R75,V75,W75,AC75)</f>
        <v>198075</v>
      </c>
      <c r="M75" s="116">
        <f>+SUM(N75:Q75)</f>
        <v>36637</v>
      </c>
      <c r="N75" s="116">
        <v>15830</v>
      </c>
      <c r="O75" s="116">
        <v>0</v>
      </c>
      <c r="P75" s="116">
        <v>20807</v>
      </c>
      <c r="Q75" s="116">
        <v>0</v>
      </c>
      <c r="R75" s="116">
        <f>+SUM(S75:U75)</f>
        <v>10140</v>
      </c>
      <c r="S75" s="116">
        <v>0</v>
      </c>
      <c r="T75" s="116">
        <v>10140</v>
      </c>
      <c r="U75" s="116">
        <v>0</v>
      </c>
      <c r="V75" s="116">
        <v>10238</v>
      </c>
      <c r="W75" s="116">
        <f>+SUM(X75:AA75)</f>
        <v>141060</v>
      </c>
      <c r="X75" s="116">
        <v>46200</v>
      </c>
      <c r="Y75" s="116">
        <v>5539</v>
      </c>
      <c r="Z75" s="116">
        <v>89321</v>
      </c>
      <c r="AA75" s="116">
        <v>0</v>
      </c>
      <c r="AB75" s="116"/>
      <c r="AC75" s="116">
        <v>0</v>
      </c>
      <c r="AD75" s="116">
        <v>6430</v>
      </c>
      <c r="AE75" s="116">
        <f>+SUM(D75,L75,AD75)</f>
        <v>222105</v>
      </c>
      <c r="AF75" s="116">
        <f>+SUM(AG75,AL75)</f>
        <v>10670</v>
      </c>
      <c r="AG75" s="116">
        <f>+SUM(AH75:AK75)</f>
        <v>10670</v>
      </c>
      <c r="AH75" s="116">
        <v>0</v>
      </c>
      <c r="AI75" s="116">
        <v>10670</v>
      </c>
      <c r="AJ75" s="116">
        <v>0</v>
      </c>
      <c r="AK75" s="116">
        <v>0</v>
      </c>
      <c r="AL75" s="116">
        <v>0</v>
      </c>
      <c r="AM75" s="116"/>
      <c r="AN75" s="116">
        <f>+SUM(AO75,AT75,AX75,AY75,BE75)</f>
        <v>55591</v>
      </c>
      <c r="AO75" s="116">
        <f>+SUM(AP75:AS75)</f>
        <v>24935</v>
      </c>
      <c r="AP75" s="116">
        <v>4858</v>
      </c>
      <c r="AQ75" s="116">
        <v>0</v>
      </c>
      <c r="AR75" s="116">
        <v>20077</v>
      </c>
      <c r="AS75" s="116">
        <v>0</v>
      </c>
      <c r="AT75" s="116">
        <f>+SUM(AU75:AW75)</f>
        <v>26253</v>
      </c>
      <c r="AU75" s="116">
        <v>0</v>
      </c>
      <c r="AV75" s="116">
        <v>26253</v>
      </c>
      <c r="AW75" s="116">
        <v>0</v>
      </c>
      <c r="AX75" s="116">
        <v>0</v>
      </c>
      <c r="AY75" s="116">
        <f>+SUM(AZ75:BC75)</f>
        <v>4403</v>
      </c>
      <c r="AZ75" s="116">
        <v>0</v>
      </c>
      <c r="BA75" s="116">
        <v>4252</v>
      </c>
      <c r="BB75" s="116">
        <v>151</v>
      </c>
      <c r="BC75" s="116">
        <v>0</v>
      </c>
      <c r="BD75" s="116"/>
      <c r="BE75" s="116">
        <v>0</v>
      </c>
      <c r="BF75" s="116">
        <v>1898</v>
      </c>
      <c r="BG75" s="116">
        <f>+SUM(BF75,AN75,AF75)</f>
        <v>68159</v>
      </c>
      <c r="BH75" s="116">
        <f>SUM(D75,AF75)</f>
        <v>28270</v>
      </c>
      <c r="BI75" s="116">
        <f>SUM(E75,AG75)</f>
        <v>28270</v>
      </c>
      <c r="BJ75" s="116">
        <f>SUM(F75,AH75)</f>
        <v>0</v>
      </c>
      <c r="BK75" s="116">
        <f>SUM(G75,AI75)</f>
        <v>28270</v>
      </c>
      <c r="BL75" s="116">
        <f>SUM(H75,AJ75)</f>
        <v>0</v>
      </c>
      <c r="BM75" s="116">
        <f>SUM(I75,AK75)</f>
        <v>0</v>
      </c>
      <c r="BN75" s="116">
        <f>SUM(J75,AL75)</f>
        <v>0</v>
      </c>
      <c r="BO75" s="116">
        <f>SUM(K75,AM75)</f>
        <v>0</v>
      </c>
      <c r="BP75" s="116">
        <f>SUM(L75,AN75)</f>
        <v>253666</v>
      </c>
      <c r="BQ75" s="116">
        <f>SUM(M75,AO75)</f>
        <v>61572</v>
      </c>
      <c r="BR75" s="116">
        <f>SUM(N75,AP75)</f>
        <v>20688</v>
      </c>
      <c r="BS75" s="116">
        <f>SUM(O75,AQ75)</f>
        <v>0</v>
      </c>
      <c r="BT75" s="116">
        <f>SUM(P75,AR75)</f>
        <v>40884</v>
      </c>
      <c r="BU75" s="116">
        <f>SUM(Q75,AS75)</f>
        <v>0</v>
      </c>
      <c r="BV75" s="116">
        <f>SUM(R75,AT75)</f>
        <v>36393</v>
      </c>
      <c r="BW75" s="116">
        <f>SUM(S75,AU75)</f>
        <v>0</v>
      </c>
      <c r="BX75" s="116">
        <f>SUM(T75,AV75)</f>
        <v>36393</v>
      </c>
      <c r="BY75" s="116">
        <f>SUM(U75,AW75)</f>
        <v>0</v>
      </c>
      <c r="BZ75" s="116">
        <f>SUM(V75,AX75)</f>
        <v>10238</v>
      </c>
      <c r="CA75" s="116">
        <f>SUM(W75,AY75)</f>
        <v>145463</v>
      </c>
      <c r="CB75" s="116">
        <f>SUM(X75,AZ75)</f>
        <v>46200</v>
      </c>
      <c r="CC75" s="116">
        <f>SUM(Y75,BA75)</f>
        <v>9791</v>
      </c>
      <c r="CD75" s="116">
        <f>SUM(Z75,BB75)</f>
        <v>89472</v>
      </c>
      <c r="CE75" s="116">
        <f>SUM(AA75,BC75)</f>
        <v>0</v>
      </c>
      <c r="CF75" s="116">
        <f>SUM(AB75,BD75)</f>
        <v>0</v>
      </c>
      <c r="CG75" s="116">
        <f>SUM(AC75,BE75)</f>
        <v>0</v>
      </c>
      <c r="CH75" s="116">
        <f>SUM(AD75,BF75)</f>
        <v>8328</v>
      </c>
      <c r="CI75" s="116">
        <f>SUM(AE75,BG75)</f>
        <v>290264</v>
      </c>
    </row>
    <row r="76" spans="1:87" ht="13.5" customHeight="1" x14ac:dyDescent="0.2">
      <c r="A76" s="114" t="s">
        <v>25</v>
      </c>
      <c r="B76" s="115" t="s">
        <v>424</v>
      </c>
      <c r="C76" s="114" t="s">
        <v>425</v>
      </c>
      <c r="D76" s="116">
        <f>+SUM(E76,J76)</f>
        <v>0</v>
      </c>
      <c r="E76" s="116">
        <f>+SUM(F76:I76)</f>
        <v>0</v>
      </c>
      <c r="F76" s="116">
        <v>0</v>
      </c>
      <c r="G76" s="116">
        <v>0</v>
      </c>
      <c r="H76" s="116">
        <v>0</v>
      </c>
      <c r="I76" s="116">
        <v>0</v>
      </c>
      <c r="J76" s="116">
        <v>0</v>
      </c>
      <c r="K76" s="116"/>
      <c r="L76" s="116">
        <f>+SUM(M76,R76,V76,W76,AC76)</f>
        <v>122524</v>
      </c>
      <c r="M76" s="116">
        <f>+SUM(N76:Q76)</f>
        <v>45001</v>
      </c>
      <c r="N76" s="116">
        <v>36001</v>
      </c>
      <c r="O76" s="116">
        <v>0</v>
      </c>
      <c r="P76" s="116">
        <v>0</v>
      </c>
      <c r="Q76" s="116">
        <v>9000</v>
      </c>
      <c r="R76" s="116">
        <f>+SUM(S76:U76)</f>
        <v>27015</v>
      </c>
      <c r="S76" s="116">
        <v>0</v>
      </c>
      <c r="T76" s="116">
        <v>0</v>
      </c>
      <c r="U76" s="116">
        <v>27015</v>
      </c>
      <c r="V76" s="116">
        <v>0</v>
      </c>
      <c r="W76" s="116">
        <f>+SUM(X76:AA76)</f>
        <v>50508</v>
      </c>
      <c r="X76" s="116">
        <v>0</v>
      </c>
      <c r="Y76" s="116">
        <v>2000</v>
      </c>
      <c r="Z76" s="116">
        <v>44522</v>
      </c>
      <c r="AA76" s="116">
        <v>3986</v>
      </c>
      <c r="AB76" s="116"/>
      <c r="AC76" s="116">
        <v>0</v>
      </c>
      <c r="AD76" s="116">
        <v>1037193</v>
      </c>
      <c r="AE76" s="116">
        <f>+SUM(D76,L76,AD76)</f>
        <v>1159717</v>
      </c>
      <c r="AF76" s="116">
        <f>+SUM(AG76,AL76)</f>
        <v>0</v>
      </c>
      <c r="AG76" s="116">
        <f>+SUM(AH76:AK76)</f>
        <v>0</v>
      </c>
      <c r="AH76" s="116">
        <v>0</v>
      </c>
      <c r="AI76" s="116">
        <v>0</v>
      </c>
      <c r="AJ76" s="116">
        <v>0</v>
      </c>
      <c r="AK76" s="116">
        <v>0</v>
      </c>
      <c r="AL76" s="116">
        <v>0</v>
      </c>
      <c r="AM76" s="116"/>
      <c r="AN76" s="116">
        <f>+SUM(AO76,AT76,AX76,AY76,BE76)</f>
        <v>555083</v>
      </c>
      <c r="AO76" s="116">
        <f>+SUM(AP76:AS76)</f>
        <v>18000</v>
      </c>
      <c r="AP76" s="116">
        <v>18000</v>
      </c>
      <c r="AQ76" s="116">
        <v>0</v>
      </c>
      <c r="AR76" s="116">
        <v>0</v>
      </c>
      <c r="AS76" s="116">
        <v>0</v>
      </c>
      <c r="AT76" s="116">
        <f>+SUM(AU76:AW76)</f>
        <v>447622</v>
      </c>
      <c r="AU76" s="116">
        <v>0</v>
      </c>
      <c r="AV76" s="116">
        <v>447622</v>
      </c>
      <c r="AW76" s="116">
        <v>0</v>
      </c>
      <c r="AX76" s="116">
        <v>0</v>
      </c>
      <c r="AY76" s="116">
        <f>+SUM(AZ76:BC76)</f>
        <v>89461</v>
      </c>
      <c r="AZ76" s="116">
        <v>0</v>
      </c>
      <c r="BA76" s="116">
        <v>79220</v>
      </c>
      <c r="BB76" s="116">
        <v>0</v>
      </c>
      <c r="BC76" s="116">
        <v>10241</v>
      </c>
      <c r="BD76" s="116"/>
      <c r="BE76" s="116">
        <v>0</v>
      </c>
      <c r="BF76" s="116">
        <v>10721</v>
      </c>
      <c r="BG76" s="116">
        <f>+SUM(BF76,AN76,AF76)</f>
        <v>565804</v>
      </c>
      <c r="BH76" s="116">
        <f>SUM(D76,AF76)</f>
        <v>0</v>
      </c>
      <c r="BI76" s="116">
        <f>SUM(E76,AG76)</f>
        <v>0</v>
      </c>
      <c r="BJ76" s="116">
        <f>SUM(F76,AH76)</f>
        <v>0</v>
      </c>
      <c r="BK76" s="116">
        <f>SUM(G76,AI76)</f>
        <v>0</v>
      </c>
      <c r="BL76" s="116">
        <f>SUM(H76,AJ76)</f>
        <v>0</v>
      </c>
      <c r="BM76" s="116">
        <f>SUM(I76,AK76)</f>
        <v>0</v>
      </c>
      <c r="BN76" s="116">
        <f>SUM(J76,AL76)</f>
        <v>0</v>
      </c>
      <c r="BO76" s="116">
        <f>SUM(K76,AM76)</f>
        <v>0</v>
      </c>
      <c r="BP76" s="116">
        <f>SUM(L76,AN76)</f>
        <v>677607</v>
      </c>
      <c r="BQ76" s="116">
        <f>SUM(M76,AO76)</f>
        <v>63001</v>
      </c>
      <c r="BR76" s="116">
        <f>SUM(N76,AP76)</f>
        <v>54001</v>
      </c>
      <c r="BS76" s="116">
        <f>SUM(O76,AQ76)</f>
        <v>0</v>
      </c>
      <c r="BT76" s="116">
        <f>SUM(P76,AR76)</f>
        <v>0</v>
      </c>
      <c r="BU76" s="116">
        <f>SUM(Q76,AS76)</f>
        <v>9000</v>
      </c>
      <c r="BV76" s="116">
        <f>SUM(R76,AT76)</f>
        <v>474637</v>
      </c>
      <c r="BW76" s="116">
        <f>SUM(S76,AU76)</f>
        <v>0</v>
      </c>
      <c r="BX76" s="116">
        <f>SUM(T76,AV76)</f>
        <v>447622</v>
      </c>
      <c r="BY76" s="116">
        <f>SUM(U76,AW76)</f>
        <v>27015</v>
      </c>
      <c r="BZ76" s="116">
        <f>SUM(V76,AX76)</f>
        <v>0</v>
      </c>
      <c r="CA76" s="116">
        <f>SUM(W76,AY76)</f>
        <v>139969</v>
      </c>
      <c r="CB76" s="116">
        <f>SUM(X76,AZ76)</f>
        <v>0</v>
      </c>
      <c r="CC76" s="116">
        <f>SUM(Y76,BA76)</f>
        <v>81220</v>
      </c>
      <c r="CD76" s="116">
        <f>SUM(Z76,BB76)</f>
        <v>44522</v>
      </c>
      <c r="CE76" s="116">
        <f>SUM(AA76,BC76)</f>
        <v>14227</v>
      </c>
      <c r="CF76" s="116">
        <f>SUM(AB76,BD76)</f>
        <v>0</v>
      </c>
      <c r="CG76" s="116">
        <f>SUM(AC76,BE76)</f>
        <v>0</v>
      </c>
      <c r="CH76" s="116">
        <f>SUM(AD76,BF76)</f>
        <v>1047914</v>
      </c>
      <c r="CI76" s="116">
        <f>SUM(AE76,BG76)</f>
        <v>1725521</v>
      </c>
    </row>
    <row r="77" spans="1:87" ht="13.5" customHeight="1" x14ac:dyDescent="0.2">
      <c r="A77" s="114" t="s">
        <v>25</v>
      </c>
      <c r="B77" s="115" t="s">
        <v>412</v>
      </c>
      <c r="C77" s="114" t="s">
        <v>413</v>
      </c>
      <c r="D77" s="116">
        <f>+SUM(E77,J77)</f>
        <v>0</v>
      </c>
      <c r="E77" s="116">
        <f>+SUM(F77:I77)</f>
        <v>0</v>
      </c>
      <c r="F77" s="116">
        <v>0</v>
      </c>
      <c r="G77" s="116">
        <v>0</v>
      </c>
      <c r="H77" s="116">
        <v>0</v>
      </c>
      <c r="I77" s="116">
        <v>0</v>
      </c>
      <c r="J77" s="116">
        <v>0</v>
      </c>
      <c r="K77" s="116"/>
      <c r="L77" s="116">
        <f>+SUM(M77,R77,V77,W77,AC77)</f>
        <v>1197448</v>
      </c>
      <c r="M77" s="116">
        <f>+SUM(N77:Q77)</f>
        <v>199649</v>
      </c>
      <c r="N77" s="116">
        <v>156663</v>
      </c>
      <c r="O77" s="116">
        <v>0</v>
      </c>
      <c r="P77" s="116">
        <v>42986</v>
      </c>
      <c r="Q77" s="116">
        <v>0</v>
      </c>
      <c r="R77" s="116">
        <f>+SUM(S77:U77)</f>
        <v>603803</v>
      </c>
      <c r="S77" s="116">
        <v>0</v>
      </c>
      <c r="T77" s="116">
        <v>599085</v>
      </c>
      <c r="U77" s="116">
        <v>4718</v>
      </c>
      <c r="V77" s="116">
        <v>0</v>
      </c>
      <c r="W77" s="116">
        <f>+SUM(X77:AA77)</f>
        <v>393996</v>
      </c>
      <c r="X77" s="116">
        <v>0</v>
      </c>
      <c r="Y77" s="116">
        <v>220762</v>
      </c>
      <c r="Z77" s="116">
        <v>153967</v>
      </c>
      <c r="AA77" s="116">
        <v>19267</v>
      </c>
      <c r="AB77" s="116"/>
      <c r="AC77" s="116">
        <v>0</v>
      </c>
      <c r="AD77" s="116">
        <v>127443</v>
      </c>
      <c r="AE77" s="116">
        <f>+SUM(D77,L77,AD77)</f>
        <v>1324891</v>
      </c>
      <c r="AF77" s="116">
        <f>+SUM(AG77,AL77)</f>
        <v>0</v>
      </c>
      <c r="AG77" s="116">
        <f>+SUM(AH77:AK77)</f>
        <v>0</v>
      </c>
      <c r="AH77" s="116">
        <v>0</v>
      </c>
      <c r="AI77" s="116">
        <v>0</v>
      </c>
      <c r="AJ77" s="116">
        <v>0</v>
      </c>
      <c r="AK77" s="116">
        <v>0</v>
      </c>
      <c r="AL77" s="116">
        <v>0</v>
      </c>
      <c r="AM77" s="116"/>
      <c r="AN77" s="116">
        <f>+SUM(AO77,AT77,AX77,AY77,BE77)</f>
        <v>0</v>
      </c>
      <c r="AO77" s="116">
        <f>+SUM(AP77:AS77)</f>
        <v>0</v>
      </c>
      <c r="AP77" s="116">
        <v>0</v>
      </c>
      <c r="AQ77" s="116">
        <v>0</v>
      </c>
      <c r="AR77" s="116">
        <v>0</v>
      </c>
      <c r="AS77" s="116">
        <v>0</v>
      </c>
      <c r="AT77" s="116">
        <f>+SUM(AU77:AW77)</f>
        <v>0</v>
      </c>
      <c r="AU77" s="116">
        <v>0</v>
      </c>
      <c r="AV77" s="116">
        <v>0</v>
      </c>
      <c r="AW77" s="116">
        <v>0</v>
      </c>
      <c r="AX77" s="116">
        <v>0</v>
      </c>
      <c r="AY77" s="116">
        <f>+SUM(AZ77:BC77)</f>
        <v>0</v>
      </c>
      <c r="AZ77" s="116">
        <v>0</v>
      </c>
      <c r="BA77" s="116">
        <v>0</v>
      </c>
      <c r="BB77" s="116">
        <v>0</v>
      </c>
      <c r="BC77" s="116">
        <v>0</v>
      </c>
      <c r="BD77" s="116"/>
      <c r="BE77" s="116">
        <v>0</v>
      </c>
      <c r="BF77" s="116">
        <v>0</v>
      </c>
      <c r="BG77" s="116">
        <f>+SUM(BF77,AN77,AF77)</f>
        <v>0</v>
      </c>
      <c r="BH77" s="116">
        <f>SUM(D77,AF77)</f>
        <v>0</v>
      </c>
      <c r="BI77" s="116">
        <f>SUM(E77,AG77)</f>
        <v>0</v>
      </c>
      <c r="BJ77" s="116">
        <f>SUM(F77,AH77)</f>
        <v>0</v>
      </c>
      <c r="BK77" s="116">
        <f>SUM(G77,AI77)</f>
        <v>0</v>
      </c>
      <c r="BL77" s="116">
        <f>SUM(H77,AJ77)</f>
        <v>0</v>
      </c>
      <c r="BM77" s="116">
        <f>SUM(I77,AK77)</f>
        <v>0</v>
      </c>
      <c r="BN77" s="116">
        <f>SUM(J77,AL77)</f>
        <v>0</v>
      </c>
      <c r="BO77" s="116">
        <f>SUM(K77,AM77)</f>
        <v>0</v>
      </c>
      <c r="BP77" s="116">
        <f>SUM(L77,AN77)</f>
        <v>1197448</v>
      </c>
      <c r="BQ77" s="116">
        <f>SUM(M77,AO77)</f>
        <v>199649</v>
      </c>
      <c r="BR77" s="116">
        <f>SUM(N77,AP77)</f>
        <v>156663</v>
      </c>
      <c r="BS77" s="116">
        <f>SUM(O77,AQ77)</f>
        <v>0</v>
      </c>
      <c r="BT77" s="116">
        <f>SUM(P77,AR77)</f>
        <v>42986</v>
      </c>
      <c r="BU77" s="116">
        <f>SUM(Q77,AS77)</f>
        <v>0</v>
      </c>
      <c r="BV77" s="116">
        <f>SUM(R77,AT77)</f>
        <v>603803</v>
      </c>
      <c r="BW77" s="116">
        <f>SUM(S77,AU77)</f>
        <v>0</v>
      </c>
      <c r="BX77" s="116">
        <f>SUM(T77,AV77)</f>
        <v>599085</v>
      </c>
      <c r="BY77" s="116">
        <f>SUM(U77,AW77)</f>
        <v>4718</v>
      </c>
      <c r="BZ77" s="116">
        <f>SUM(V77,AX77)</f>
        <v>0</v>
      </c>
      <c r="CA77" s="116">
        <f>SUM(W77,AY77)</f>
        <v>393996</v>
      </c>
      <c r="CB77" s="116">
        <f>SUM(X77,AZ77)</f>
        <v>0</v>
      </c>
      <c r="CC77" s="116">
        <f>SUM(Y77,BA77)</f>
        <v>220762</v>
      </c>
      <c r="CD77" s="116">
        <f>SUM(Z77,BB77)</f>
        <v>153967</v>
      </c>
      <c r="CE77" s="116">
        <f>SUM(AA77,BC77)</f>
        <v>19267</v>
      </c>
      <c r="CF77" s="116">
        <f>SUM(AB77,BD77)</f>
        <v>0</v>
      </c>
      <c r="CG77" s="116">
        <f>SUM(AC77,BE77)</f>
        <v>0</v>
      </c>
      <c r="CH77" s="116">
        <f>SUM(AD77,BF77)</f>
        <v>127443</v>
      </c>
      <c r="CI77" s="116">
        <f>SUM(AE77,BG77)</f>
        <v>1324891</v>
      </c>
    </row>
    <row r="78" spans="1:87" ht="13.5" customHeight="1" x14ac:dyDescent="0.2">
      <c r="A78" s="114" t="s">
        <v>25</v>
      </c>
      <c r="B78" s="115" t="s">
        <v>420</v>
      </c>
      <c r="C78" s="114" t="s">
        <v>421</v>
      </c>
      <c r="D78" s="116">
        <f>+SUM(E78,J78)</f>
        <v>0</v>
      </c>
      <c r="E78" s="116">
        <f>+SUM(F78:I78)</f>
        <v>0</v>
      </c>
      <c r="F78" s="116">
        <v>0</v>
      </c>
      <c r="G78" s="116">
        <v>0</v>
      </c>
      <c r="H78" s="116">
        <v>0</v>
      </c>
      <c r="I78" s="116">
        <v>0</v>
      </c>
      <c r="J78" s="116">
        <v>0</v>
      </c>
      <c r="K78" s="116"/>
      <c r="L78" s="116">
        <f>+SUM(M78,R78,V78,W78,AC78)</f>
        <v>0</v>
      </c>
      <c r="M78" s="116">
        <f>+SUM(N78:Q78)</f>
        <v>0</v>
      </c>
      <c r="N78" s="116">
        <v>0</v>
      </c>
      <c r="O78" s="116">
        <v>0</v>
      </c>
      <c r="P78" s="116">
        <v>0</v>
      </c>
      <c r="Q78" s="116">
        <v>0</v>
      </c>
      <c r="R78" s="116">
        <f>+SUM(S78:U78)</f>
        <v>0</v>
      </c>
      <c r="S78" s="116">
        <v>0</v>
      </c>
      <c r="T78" s="116">
        <v>0</v>
      </c>
      <c r="U78" s="116">
        <v>0</v>
      </c>
      <c r="V78" s="116">
        <v>0</v>
      </c>
      <c r="W78" s="116">
        <f>+SUM(X78:AA78)</f>
        <v>0</v>
      </c>
      <c r="X78" s="116">
        <v>0</v>
      </c>
      <c r="Y78" s="116">
        <v>0</v>
      </c>
      <c r="Z78" s="116">
        <v>0</v>
      </c>
      <c r="AA78" s="116">
        <v>0</v>
      </c>
      <c r="AB78" s="116"/>
      <c r="AC78" s="116">
        <v>0</v>
      </c>
      <c r="AD78" s="116">
        <v>0</v>
      </c>
      <c r="AE78" s="116">
        <f>+SUM(D78,L78,AD78)</f>
        <v>0</v>
      </c>
      <c r="AF78" s="116">
        <f>+SUM(AG78,AL78)</f>
        <v>0</v>
      </c>
      <c r="AG78" s="116">
        <f>+SUM(AH78:AK78)</f>
        <v>0</v>
      </c>
      <c r="AH78" s="116">
        <v>0</v>
      </c>
      <c r="AI78" s="116">
        <v>0</v>
      </c>
      <c r="AJ78" s="116">
        <v>0</v>
      </c>
      <c r="AK78" s="116">
        <v>0</v>
      </c>
      <c r="AL78" s="116">
        <v>0</v>
      </c>
      <c r="AM78" s="116"/>
      <c r="AN78" s="116">
        <f>+SUM(AO78,AT78,AX78,AY78,BE78)</f>
        <v>313122</v>
      </c>
      <c r="AO78" s="116">
        <f>+SUM(AP78:AS78)</f>
        <v>16726</v>
      </c>
      <c r="AP78" s="116">
        <v>16726</v>
      </c>
      <c r="AQ78" s="116">
        <v>0</v>
      </c>
      <c r="AR78" s="116">
        <v>0</v>
      </c>
      <c r="AS78" s="116">
        <v>0</v>
      </c>
      <c r="AT78" s="116">
        <f>+SUM(AU78:AW78)</f>
        <v>187172</v>
      </c>
      <c r="AU78" s="116">
        <v>0</v>
      </c>
      <c r="AV78" s="116">
        <v>187172</v>
      </c>
      <c r="AW78" s="116">
        <v>0</v>
      </c>
      <c r="AX78" s="116">
        <v>0</v>
      </c>
      <c r="AY78" s="116">
        <f>+SUM(AZ78:BC78)</f>
        <v>109224</v>
      </c>
      <c r="AZ78" s="116">
        <v>3207</v>
      </c>
      <c r="BA78" s="116">
        <v>84494</v>
      </c>
      <c r="BB78" s="116">
        <v>314</v>
      </c>
      <c r="BC78" s="116">
        <v>21209</v>
      </c>
      <c r="BD78" s="116"/>
      <c r="BE78" s="116">
        <v>0</v>
      </c>
      <c r="BF78" s="116">
        <v>16806</v>
      </c>
      <c r="BG78" s="116">
        <f>+SUM(BF78,AN78,AF78)</f>
        <v>329928</v>
      </c>
      <c r="BH78" s="116">
        <f>SUM(D78,AF78)</f>
        <v>0</v>
      </c>
      <c r="BI78" s="116">
        <f>SUM(E78,AG78)</f>
        <v>0</v>
      </c>
      <c r="BJ78" s="116">
        <f>SUM(F78,AH78)</f>
        <v>0</v>
      </c>
      <c r="BK78" s="116">
        <f>SUM(G78,AI78)</f>
        <v>0</v>
      </c>
      <c r="BL78" s="116">
        <f>SUM(H78,AJ78)</f>
        <v>0</v>
      </c>
      <c r="BM78" s="116">
        <f>SUM(I78,AK78)</f>
        <v>0</v>
      </c>
      <c r="BN78" s="116">
        <f>SUM(J78,AL78)</f>
        <v>0</v>
      </c>
      <c r="BO78" s="116">
        <f>SUM(K78,AM78)</f>
        <v>0</v>
      </c>
      <c r="BP78" s="116">
        <f>SUM(L78,AN78)</f>
        <v>313122</v>
      </c>
      <c r="BQ78" s="116">
        <f>SUM(M78,AO78)</f>
        <v>16726</v>
      </c>
      <c r="BR78" s="116">
        <f>SUM(N78,AP78)</f>
        <v>16726</v>
      </c>
      <c r="BS78" s="116">
        <f>SUM(O78,AQ78)</f>
        <v>0</v>
      </c>
      <c r="BT78" s="116">
        <f>SUM(P78,AR78)</f>
        <v>0</v>
      </c>
      <c r="BU78" s="116">
        <f>SUM(Q78,AS78)</f>
        <v>0</v>
      </c>
      <c r="BV78" s="116">
        <f>SUM(R78,AT78)</f>
        <v>187172</v>
      </c>
      <c r="BW78" s="116">
        <f>SUM(S78,AU78)</f>
        <v>0</v>
      </c>
      <c r="BX78" s="116">
        <f>SUM(T78,AV78)</f>
        <v>187172</v>
      </c>
      <c r="BY78" s="116">
        <f>SUM(U78,AW78)</f>
        <v>0</v>
      </c>
      <c r="BZ78" s="116">
        <f>SUM(V78,AX78)</f>
        <v>0</v>
      </c>
      <c r="CA78" s="116">
        <f>SUM(W78,AY78)</f>
        <v>109224</v>
      </c>
      <c r="CB78" s="116">
        <f>SUM(X78,AZ78)</f>
        <v>3207</v>
      </c>
      <c r="CC78" s="116">
        <f>SUM(Y78,BA78)</f>
        <v>84494</v>
      </c>
      <c r="CD78" s="116">
        <f>SUM(Z78,BB78)</f>
        <v>314</v>
      </c>
      <c r="CE78" s="116">
        <f>SUM(AA78,BC78)</f>
        <v>21209</v>
      </c>
      <c r="CF78" s="116">
        <f>SUM(AB78,BD78)</f>
        <v>0</v>
      </c>
      <c r="CG78" s="116">
        <f>SUM(AC78,BE78)</f>
        <v>0</v>
      </c>
      <c r="CH78" s="116">
        <f>SUM(AD78,BF78)</f>
        <v>16806</v>
      </c>
      <c r="CI78" s="116">
        <f>SUM(AE78,BG78)</f>
        <v>329928</v>
      </c>
    </row>
    <row r="79" spans="1:87" ht="13.5" customHeight="1" x14ac:dyDescent="0.2">
      <c r="A79" s="114" t="s">
        <v>25</v>
      </c>
      <c r="B79" s="115" t="s">
        <v>340</v>
      </c>
      <c r="C79" s="114" t="s">
        <v>341</v>
      </c>
      <c r="D79" s="116">
        <f>+SUM(E79,J79)</f>
        <v>2816</v>
      </c>
      <c r="E79" s="116">
        <f>+SUM(F79:I79)</f>
        <v>0</v>
      </c>
      <c r="F79" s="116">
        <v>0</v>
      </c>
      <c r="G79" s="116">
        <v>0</v>
      </c>
      <c r="H79" s="116">
        <v>0</v>
      </c>
      <c r="I79" s="116">
        <v>0</v>
      </c>
      <c r="J79" s="116">
        <v>2816</v>
      </c>
      <c r="K79" s="116"/>
      <c r="L79" s="116">
        <f>+SUM(M79,R79,V79,W79,AC79)</f>
        <v>653668</v>
      </c>
      <c r="M79" s="116">
        <f>+SUM(N79:Q79)</f>
        <v>51</v>
      </c>
      <c r="N79" s="116">
        <v>51</v>
      </c>
      <c r="O79" s="116">
        <v>0</v>
      </c>
      <c r="P79" s="116">
        <v>0</v>
      </c>
      <c r="Q79" s="116">
        <v>0</v>
      </c>
      <c r="R79" s="116">
        <f>+SUM(S79:U79)</f>
        <v>0</v>
      </c>
      <c r="S79" s="116">
        <v>0</v>
      </c>
      <c r="T79" s="116">
        <v>0</v>
      </c>
      <c r="U79" s="116">
        <v>0</v>
      </c>
      <c r="V79" s="116">
        <v>0</v>
      </c>
      <c r="W79" s="116">
        <f>+SUM(X79:AA79)</f>
        <v>653617</v>
      </c>
      <c r="X79" s="116">
        <v>21340</v>
      </c>
      <c r="Y79" s="116">
        <v>551453</v>
      </c>
      <c r="Z79" s="116">
        <v>74246</v>
      </c>
      <c r="AA79" s="116">
        <v>6578</v>
      </c>
      <c r="AB79" s="116"/>
      <c r="AC79" s="116">
        <v>0</v>
      </c>
      <c r="AD79" s="116">
        <v>315207</v>
      </c>
      <c r="AE79" s="116">
        <f>+SUM(D79,L79,AD79)</f>
        <v>971691</v>
      </c>
      <c r="AF79" s="116">
        <f>+SUM(AG79,AL79)</f>
        <v>0</v>
      </c>
      <c r="AG79" s="116">
        <f>+SUM(AH79:AK79)</f>
        <v>0</v>
      </c>
      <c r="AH79" s="116">
        <v>0</v>
      </c>
      <c r="AI79" s="116">
        <v>0</v>
      </c>
      <c r="AJ79" s="116">
        <v>0</v>
      </c>
      <c r="AK79" s="116">
        <v>0</v>
      </c>
      <c r="AL79" s="116">
        <v>0</v>
      </c>
      <c r="AM79" s="116"/>
      <c r="AN79" s="116">
        <f>+SUM(AO79,AT79,AX79,AY79,BE79)</f>
        <v>0</v>
      </c>
      <c r="AO79" s="116">
        <f>+SUM(AP79:AS79)</f>
        <v>0</v>
      </c>
      <c r="AP79" s="116">
        <v>0</v>
      </c>
      <c r="AQ79" s="116">
        <v>0</v>
      </c>
      <c r="AR79" s="116">
        <v>0</v>
      </c>
      <c r="AS79" s="116">
        <v>0</v>
      </c>
      <c r="AT79" s="116">
        <f>+SUM(AU79:AW79)</f>
        <v>0</v>
      </c>
      <c r="AU79" s="116">
        <v>0</v>
      </c>
      <c r="AV79" s="116">
        <v>0</v>
      </c>
      <c r="AW79" s="116">
        <v>0</v>
      </c>
      <c r="AX79" s="116">
        <v>0</v>
      </c>
      <c r="AY79" s="116">
        <f>+SUM(AZ79:BC79)</f>
        <v>0</v>
      </c>
      <c r="AZ79" s="116">
        <v>0</v>
      </c>
      <c r="BA79" s="116">
        <v>0</v>
      </c>
      <c r="BB79" s="116">
        <v>0</v>
      </c>
      <c r="BC79" s="116">
        <v>0</v>
      </c>
      <c r="BD79" s="116"/>
      <c r="BE79" s="116">
        <v>0</v>
      </c>
      <c r="BF79" s="116">
        <v>0</v>
      </c>
      <c r="BG79" s="116">
        <f>+SUM(BF79,AN79,AF79)</f>
        <v>0</v>
      </c>
      <c r="BH79" s="116">
        <f>SUM(D79,AF79)</f>
        <v>2816</v>
      </c>
      <c r="BI79" s="116">
        <f>SUM(E79,AG79)</f>
        <v>0</v>
      </c>
      <c r="BJ79" s="116">
        <f>SUM(F79,AH79)</f>
        <v>0</v>
      </c>
      <c r="BK79" s="116">
        <f>SUM(G79,AI79)</f>
        <v>0</v>
      </c>
      <c r="BL79" s="116">
        <f>SUM(H79,AJ79)</f>
        <v>0</v>
      </c>
      <c r="BM79" s="116">
        <f>SUM(I79,AK79)</f>
        <v>0</v>
      </c>
      <c r="BN79" s="116">
        <f>SUM(J79,AL79)</f>
        <v>2816</v>
      </c>
      <c r="BO79" s="116">
        <f>SUM(K79,AM79)</f>
        <v>0</v>
      </c>
      <c r="BP79" s="116">
        <f>SUM(L79,AN79)</f>
        <v>653668</v>
      </c>
      <c r="BQ79" s="116">
        <f>SUM(M79,AO79)</f>
        <v>51</v>
      </c>
      <c r="BR79" s="116">
        <f>SUM(N79,AP79)</f>
        <v>51</v>
      </c>
      <c r="BS79" s="116">
        <f>SUM(O79,AQ79)</f>
        <v>0</v>
      </c>
      <c r="BT79" s="116">
        <f>SUM(P79,AR79)</f>
        <v>0</v>
      </c>
      <c r="BU79" s="116">
        <f>SUM(Q79,AS79)</f>
        <v>0</v>
      </c>
      <c r="BV79" s="116">
        <f>SUM(R79,AT79)</f>
        <v>0</v>
      </c>
      <c r="BW79" s="116">
        <f>SUM(S79,AU79)</f>
        <v>0</v>
      </c>
      <c r="BX79" s="116">
        <f>SUM(T79,AV79)</f>
        <v>0</v>
      </c>
      <c r="BY79" s="116">
        <f>SUM(U79,AW79)</f>
        <v>0</v>
      </c>
      <c r="BZ79" s="116">
        <f>SUM(V79,AX79)</f>
        <v>0</v>
      </c>
      <c r="CA79" s="116">
        <f>SUM(W79,AY79)</f>
        <v>653617</v>
      </c>
      <c r="CB79" s="116">
        <f>SUM(X79,AZ79)</f>
        <v>21340</v>
      </c>
      <c r="CC79" s="116">
        <f>SUM(Y79,BA79)</f>
        <v>551453</v>
      </c>
      <c r="CD79" s="116">
        <f>SUM(Z79,BB79)</f>
        <v>74246</v>
      </c>
      <c r="CE79" s="116">
        <f>SUM(AA79,BC79)</f>
        <v>6578</v>
      </c>
      <c r="CF79" s="116">
        <f>SUM(AB79,BD79)</f>
        <v>0</v>
      </c>
      <c r="CG79" s="116">
        <f>SUM(AC79,BE79)</f>
        <v>0</v>
      </c>
      <c r="CH79" s="116">
        <f>SUM(AD79,BF79)</f>
        <v>315207</v>
      </c>
      <c r="CI79" s="116">
        <f>SUM(AE79,BG79)</f>
        <v>971691</v>
      </c>
    </row>
    <row r="80" spans="1:87" ht="13.5" customHeight="1" x14ac:dyDescent="0.2">
      <c r="A80" s="114" t="s">
        <v>25</v>
      </c>
      <c r="B80" s="115" t="s">
        <v>372</v>
      </c>
      <c r="C80" s="114" t="s">
        <v>373</v>
      </c>
      <c r="D80" s="116">
        <f>+SUM(E80,J80)</f>
        <v>18357</v>
      </c>
      <c r="E80" s="116">
        <f>+SUM(F80:I80)</f>
        <v>7496</v>
      </c>
      <c r="F80" s="116">
        <v>0</v>
      </c>
      <c r="G80" s="116">
        <v>7496</v>
      </c>
      <c r="H80" s="116">
        <v>0</v>
      </c>
      <c r="I80" s="116">
        <v>0</v>
      </c>
      <c r="J80" s="116">
        <v>10861</v>
      </c>
      <c r="K80" s="116"/>
      <c r="L80" s="116">
        <f>+SUM(M80,R80,V80,W80,AC80)</f>
        <v>62167</v>
      </c>
      <c r="M80" s="116">
        <f>+SUM(N80:Q80)</f>
        <v>62167</v>
      </c>
      <c r="N80" s="116">
        <v>62167</v>
      </c>
      <c r="O80" s="116">
        <v>0</v>
      </c>
      <c r="P80" s="116">
        <v>0</v>
      </c>
      <c r="Q80" s="116">
        <v>0</v>
      </c>
      <c r="R80" s="116">
        <f>+SUM(S80:U80)</f>
        <v>0</v>
      </c>
      <c r="S80" s="116">
        <v>0</v>
      </c>
      <c r="T80" s="116">
        <v>0</v>
      </c>
      <c r="U80" s="116">
        <v>0</v>
      </c>
      <c r="V80" s="116">
        <v>0</v>
      </c>
      <c r="W80" s="116">
        <f>+SUM(X80:AA80)</f>
        <v>0</v>
      </c>
      <c r="X80" s="116">
        <v>0</v>
      </c>
      <c r="Y80" s="116">
        <v>0</v>
      </c>
      <c r="Z80" s="116">
        <v>0</v>
      </c>
      <c r="AA80" s="116">
        <v>0</v>
      </c>
      <c r="AB80" s="116"/>
      <c r="AC80" s="116">
        <v>0</v>
      </c>
      <c r="AD80" s="116">
        <v>10132</v>
      </c>
      <c r="AE80" s="116">
        <f>+SUM(D80,L80,AD80)</f>
        <v>90656</v>
      </c>
      <c r="AF80" s="116">
        <f>+SUM(AG80,AL80)</f>
        <v>0</v>
      </c>
      <c r="AG80" s="116">
        <f>+SUM(AH80:AK80)</f>
        <v>0</v>
      </c>
      <c r="AH80" s="116">
        <v>0</v>
      </c>
      <c r="AI80" s="116">
        <v>0</v>
      </c>
      <c r="AJ80" s="116">
        <v>0</v>
      </c>
      <c r="AK80" s="116">
        <v>0</v>
      </c>
      <c r="AL80" s="116">
        <v>0</v>
      </c>
      <c r="AM80" s="116"/>
      <c r="AN80" s="116">
        <f>+SUM(AO80,AT80,AX80,AY80,BE80)</f>
        <v>0</v>
      </c>
      <c r="AO80" s="116">
        <f>+SUM(AP80:AS80)</f>
        <v>0</v>
      </c>
      <c r="AP80" s="116">
        <v>0</v>
      </c>
      <c r="AQ80" s="116">
        <v>0</v>
      </c>
      <c r="AR80" s="116">
        <v>0</v>
      </c>
      <c r="AS80" s="116">
        <v>0</v>
      </c>
      <c r="AT80" s="116">
        <f>+SUM(AU80:AW80)</f>
        <v>0</v>
      </c>
      <c r="AU80" s="116">
        <v>0</v>
      </c>
      <c r="AV80" s="116">
        <v>0</v>
      </c>
      <c r="AW80" s="116">
        <v>0</v>
      </c>
      <c r="AX80" s="116">
        <v>0</v>
      </c>
      <c r="AY80" s="116">
        <f>+SUM(AZ80:BC80)</f>
        <v>0</v>
      </c>
      <c r="AZ80" s="116">
        <v>0</v>
      </c>
      <c r="BA80" s="116">
        <v>0</v>
      </c>
      <c r="BB80" s="116">
        <v>0</v>
      </c>
      <c r="BC80" s="116">
        <v>0</v>
      </c>
      <c r="BD80" s="116"/>
      <c r="BE80" s="116">
        <v>0</v>
      </c>
      <c r="BF80" s="116">
        <v>0</v>
      </c>
      <c r="BG80" s="116">
        <f>+SUM(BF80,AN80,AF80)</f>
        <v>0</v>
      </c>
      <c r="BH80" s="116">
        <f>SUM(D80,AF80)</f>
        <v>18357</v>
      </c>
      <c r="BI80" s="116">
        <f>SUM(E80,AG80)</f>
        <v>7496</v>
      </c>
      <c r="BJ80" s="116">
        <f>SUM(F80,AH80)</f>
        <v>0</v>
      </c>
      <c r="BK80" s="116">
        <f>SUM(G80,AI80)</f>
        <v>7496</v>
      </c>
      <c r="BL80" s="116">
        <f>SUM(H80,AJ80)</f>
        <v>0</v>
      </c>
      <c r="BM80" s="116">
        <f>SUM(I80,AK80)</f>
        <v>0</v>
      </c>
      <c r="BN80" s="116">
        <f>SUM(J80,AL80)</f>
        <v>10861</v>
      </c>
      <c r="BO80" s="116">
        <f>SUM(K80,AM80)</f>
        <v>0</v>
      </c>
      <c r="BP80" s="116">
        <f>SUM(L80,AN80)</f>
        <v>62167</v>
      </c>
      <c r="BQ80" s="116">
        <f>SUM(M80,AO80)</f>
        <v>62167</v>
      </c>
      <c r="BR80" s="116">
        <f>SUM(N80,AP80)</f>
        <v>62167</v>
      </c>
      <c r="BS80" s="116">
        <f>SUM(O80,AQ80)</f>
        <v>0</v>
      </c>
      <c r="BT80" s="116">
        <f>SUM(P80,AR80)</f>
        <v>0</v>
      </c>
      <c r="BU80" s="116">
        <f>SUM(Q80,AS80)</f>
        <v>0</v>
      </c>
      <c r="BV80" s="116">
        <f>SUM(R80,AT80)</f>
        <v>0</v>
      </c>
      <c r="BW80" s="116">
        <f>SUM(S80,AU80)</f>
        <v>0</v>
      </c>
      <c r="BX80" s="116">
        <f>SUM(T80,AV80)</f>
        <v>0</v>
      </c>
      <c r="BY80" s="116">
        <f>SUM(U80,AW80)</f>
        <v>0</v>
      </c>
      <c r="BZ80" s="116">
        <f>SUM(V80,AX80)</f>
        <v>0</v>
      </c>
      <c r="CA80" s="116">
        <f>SUM(W80,AY80)</f>
        <v>0</v>
      </c>
      <c r="CB80" s="116">
        <f>SUM(X80,AZ80)</f>
        <v>0</v>
      </c>
      <c r="CC80" s="116">
        <f>SUM(Y80,BA80)</f>
        <v>0</v>
      </c>
      <c r="CD80" s="116">
        <f>SUM(Z80,BB80)</f>
        <v>0</v>
      </c>
      <c r="CE80" s="116">
        <f>SUM(AA80,BC80)</f>
        <v>0</v>
      </c>
      <c r="CF80" s="116">
        <f>SUM(AB80,BD80)</f>
        <v>0</v>
      </c>
      <c r="CG80" s="116">
        <f>SUM(AC80,BE80)</f>
        <v>0</v>
      </c>
      <c r="CH80" s="116">
        <f>SUM(AD80,BF80)</f>
        <v>10132</v>
      </c>
      <c r="CI80" s="116">
        <f>SUM(AE80,BG80)</f>
        <v>90656</v>
      </c>
    </row>
    <row r="81" spans="1:87" ht="13.5" customHeight="1" x14ac:dyDescent="0.2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</row>
    <row r="82" spans="1:87" ht="13.5" customHeight="1" x14ac:dyDescent="0.2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</row>
    <row r="83" spans="1:87" ht="13.5" customHeight="1" x14ac:dyDescent="0.2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</row>
    <row r="84" spans="1:87" ht="13.5" customHeight="1" x14ac:dyDescent="0.2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</row>
    <row r="85" spans="1:87" ht="13.5" customHeight="1" x14ac:dyDescent="0.2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</row>
    <row r="86" spans="1:87" ht="13.5" customHeight="1" x14ac:dyDescent="0.2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</row>
    <row r="87" spans="1:87" ht="13.5" customHeight="1" x14ac:dyDescent="0.2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</row>
    <row r="88" spans="1:87" ht="13.5" customHeight="1" x14ac:dyDescent="0.2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</row>
    <row r="89" spans="1:87" ht="13.5" customHeight="1" x14ac:dyDescent="0.2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</row>
    <row r="90" spans="1:87" ht="13.5" customHeight="1" x14ac:dyDescent="0.2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</row>
    <row r="91" spans="1:87" ht="13.5" customHeight="1" x14ac:dyDescent="0.2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</row>
    <row r="92" spans="1:87" ht="13.5" customHeight="1" x14ac:dyDescent="0.2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</row>
    <row r="93" spans="1:87" ht="13.5" customHeight="1" x14ac:dyDescent="0.2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</row>
    <row r="94" spans="1:87" ht="13.5" customHeight="1" x14ac:dyDescent="0.2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</row>
    <row r="95" spans="1:87" ht="13.5" customHeight="1" x14ac:dyDescent="0.2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</row>
    <row r="96" spans="1:87" ht="13.5" customHeight="1" x14ac:dyDescent="0.2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</row>
    <row r="97" spans="1:87" ht="13.5" customHeight="1" x14ac:dyDescent="0.2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</row>
    <row r="98" spans="1:87" ht="13.5" customHeight="1" x14ac:dyDescent="0.2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</row>
    <row r="99" spans="1:87" ht="13.5" customHeight="1" x14ac:dyDescent="0.2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</row>
    <row r="100" spans="1:87" ht="13.5" customHeight="1" x14ac:dyDescent="0.2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</row>
    <row r="101" spans="1:87" ht="13.5" customHeight="1" x14ac:dyDescent="0.2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</row>
    <row r="102" spans="1:87" ht="13.5" customHeight="1" x14ac:dyDescent="0.2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</row>
    <row r="103" spans="1:87" ht="13.5" customHeight="1" x14ac:dyDescent="0.2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</row>
    <row r="104" spans="1:87" ht="13.5" customHeight="1" x14ac:dyDescent="0.2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</row>
    <row r="105" spans="1:87" ht="13.5" customHeight="1" x14ac:dyDescent="0.2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</row>
    <row r="106" spans="1:87" ht="13.5" customHeight="1" x14ac:dyDescent="0.2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</row>
    <row r="107" spans="1:87" ht="13.5" customHeight="1" x14ac:dyDescent="0.2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</row>
    <row r="108" spans="1:87" ht="13.5" customHeight="1" x14ac:dyDescent="0.2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</row>
    <row r="109" spans="1:87" ht="13.5" customHeight="1" x14ac:dyDescent="0.2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</row>
    <row r="110" spans="1:87" ht="13.5" customHeight="1" x14ac:dyDescent="0.2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</row>
    <row r="111" spans="1:87" ht="13.5" customHeight="1" x14ac:dyDescent="0.2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</row>
    <row r="112" spans="1:87" ht="13.5" customHeight="1" x14ac:dyDescent="0.2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</row>
    <row r="113" spans="1:87" ht="13.5" customHeight="1" x14ac:dyDescent="0.2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</row>
    <row r="114" spans="1:87" ht="13.5" customHeight="1" x14ac:dyDescent="0.2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</row>
    <row r="115" spans="1:87" ht="13.5" customHeight="1" x14ac:dyDescent="0.2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</row>
    <row r="116" spans="1:87" ht="13.5" customHeight="1" x14ac:dyDescent="0.2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</row>
    <row r="117" spans="1:87" ht="13.5" customHeight="1" x14ac:dyDescent="0.2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</row>
    <row r="118" spans="1:87" ht="13.5" customHeight="1" x14ac:dyDescent="0.2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</row>
    <row r="119" spans="1:87" ht="13.5" customHeight="1" x14ac:dyDescent="0.2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</row>
    <row r="120" spans="1:87" ht="13.5" customHeight="1" x14ac:dyDescent="0.2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</row>
    <row r="121" spans="1:87" ht="13.5" customHeight="1" x14ac:dyDescent="0.2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</row>
    <row r="122" spans="1:87" ht="13.5" customHeight="1" x14ac:dyDescent="0.2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</row>
    <row r="123" spans="1:87" ht="13.5" customHeight="1" x14ac:dyDescent="0.2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</row>
    <row r="124" spans="1:87" ht="13.5" customHeight="1" x14ac:dyDescent="0.2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</row>
    <row r="125" spans="1:87" ht="13.5" customHeight="1" x14ac:dyDescent="0.2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</row>
    <row r="126" spans="1:87" ht="13.5" customHeight="1" x14ac:dyDescent="0.2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</row>
    <row r="127" spans="1:87" ht="13.5" customHeight="1" x14ac:dyDescent="0.2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</row>
    <row r="128" spans="1:87" ht="13.5" customHeight="1" x14ac:dyDescent="0.2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</row>
    <row r="129" spans="1:87" ht="13.5" customHeight="1" x14ac:dyDescent="0.2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</row>
    <row r="130" spans="1:87" ht="13.5" customHeight="1" x14ac:dyDescent="0.2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</row>
    <row r="131" spans="1:87" ht="13.5" customHeight="1" x14ac:dyDescent="0.2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</row>
    <row r="132" spans="1:87" ht="13.5" customHeight="1" x14ac:dyDescent="0.2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</row>
    <row r="133" spans="1:87" ht="13.5" customHeight="1" x14ac:dyDescent="0.2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</row>
    <row r="134" spans="1:87" ht="13.5" customHeight="1" x14ac:dyDescent="0.2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</row>
    <row r="135" spans="1:87" ht="13.5" customHeight="1" x14ac:dyDescent="0.2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</row>
    <row r="136" spans="1:87" ht="13.5" customHeight="1" x14ac:dyDescent="0.2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</row>
    <row r="137" spans="1:87" ht="13.5" customHeight="1" x14ac:dyDescent="0.2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</row>
    <row r="138" spans="1:87" ht="13.5" customHeight="1" x14ac:dyDescent="0.2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</row>
    <row r="139" spans="1:87" ht="13.5" customHeight="1" x14ac:dyDescent="0.2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</row>
    <row r="140" spans="1:87" ht="13.5" customHeight="1" x14ac:dyDescent="0.2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</row>
    <row r="141" spans="1:87" ht="13.5" customHeight="1" x14ac:dyDescent="0.2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</row>
    <row r="142" spans="1:87" ht="13.5" customHeight="1" x14ac:dyDescent="0.2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</row>
    <row r="143" spans="1:87" ht="13.5" customHeight="1" x14ac:dyDescent="0.2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</row>
    <row r="144" spans="1:87" ht="13.5" customHeight="1" x14ac:dyDescent="0.2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</row>
    <row r="145" spans="1:87" ht="13.5" customHeight="1" x14ac:dyDescent="0.2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</row>
    <row r="146" spans="1:87" ht="13.5" customHeight="1" x14ac:dyDescent="0.2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</row>
    <row r="147" spans="1:87" ht="13.5" customHeight="1" x14ac:dyDescent="0.2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</row>
    <row r="148" spans="1:87" ht="13.5" customHeight="1" x14ac:dyDescent="0.2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</row>
    <row r="149" spans="1:87" ht="13.5" customHeight="1" x14ac:dyDescent="0.2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</row>
    <row r="150" spans="1:87" ht="13.5" customHeight="1" x14ac:dyDescent="0.2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</row>
    <row r="151" spans="1:87" ht="13.5" customHeight="1" x14ac:dyDescent="0.2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</row>
    <row r="152" spans="1:87" ht="13.5" customHeight="1" x14ac:dyDescent="0.2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</row>
    <row r="153" spans="1:87" ht="13.5" customHeight="1" x14ac:dyDescent="0.2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</row>
    <row r="154" spans="1:87" ht="13.5" customHeight="1" x14ac:dyDescent="0.2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</row>
    <row r="155" spans="1:87" ht="13.5" customHeight="1" x14ac:dyDescent="0.2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</row>
    <row r="156" spans="1:87" ht="13.5" customHeight="1" x14ac:dyDescent="0.2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</row>
    <row r="157" spans="1:87" ht="13.5" customHeight="1" x14ac:dyDescent="0.2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</row>
    <row r="158" spans="1:87" ht="13.5" customHeight="1" x14ac:dyDescent="0.2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</row>
    <row r="159" spans="1:87" ht="13.5" customHeight="1" x14ac:dyDescent="0.2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</row>
    <row r="160" spans="1:87" ht="13.5" customHeight="1" x14ac:dyDescent="0.2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</row>
    <row r="161" spans="1:87" ht="13.5" customHeight="1" x14ac:dyDescent="0.2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</row>
    <row r="162" spans="1:87" ht="13.5" customHeight="1" x14ac:dyDescent="0.2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</row>
    <row r="163" spans="1:87" ht="13.5" customHeight="1" x14ac:dyDescent="0.2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</row>
    <row r="164" spans="1:87" ht="13.5" customHeight="1" x14ac:dyDescent="0.2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</row>
    <row r="165" spans="1:87" ht="13.5" customHeight="1" x14ac:dyDescent="0.2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</row>
    <row r="166" spans="1:87" ht="13.5" customHeight="1" x14ac:dyDescent="0.2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</row>
    <row r="167" spans="1:87" ht="13.5" customHeight="1" x14ac:dyDescent="0.2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</row>
    <row r="168" spans="1:87" ht="13.5" customHeight="1" x14ac:dyDescent="0.2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</row>
    <row r="169" spans="1:87" ht="13.5" customHeight="1" x14ac:dyDescent="0.2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</row>
    <row r="170" spans="1:87" ht="13.5" customHeight="1" x14ac:dyDescent="0.2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</row>
    <row r="171" spans="1:87" ht="13.5" customHeight="1" x14ac:dyDescent="0.2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</row>
    <row r="172" spans="1:87" ht="13.5" customHeight="1" x14ac:dyDescent="0.2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</row>
    <row r="173" spans="1:87" ht="13.5" customHeight="1" x14ac:dyDescent="0.2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</row>
    <row r="174" spans="1:87" ht="13.5" customHeight="1" x14ac:dyDescent="0.2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</row>
    <row r="175" spans="1:87" ht="13.5" customHeight="1" x14ac:dyDescent="0.2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</row>
    <row r="176" spans="1:87" ht="13.5" customHeight="1" x14ac:dyDescent="0.2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</row>
    <row r="177" spans="1:87" ht="13.5" customHeight="1" x14ac:dyDescent="0.2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</row>
    <row r="178" spans="1:87" ht="13.5" customHeight="1" x14ac:dyDescent="0.2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</row>
    <row r="179" spans="1:87" ht="13.5" customHeight="1" x14ac:dyDescent="0.2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</row>
    <row r="180" spans="1:87" ht="13.5" customHeight="1" x14ac:dyDescent="0.2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</row>
    <row r="181" spans="1:87" ht="13.5" customHeight="1" x14ac:dyDescent="0.2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</row>
    <row r="182" spans="1:87" ht="13.5" customHeight="1" x14ac:dyDescent="0.2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</row>
    <row r="183" spans="1:87" ht="13.5" customHeight="1" x14ac:dyDescent="0.2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</row>
    <row r="184" spans="1:87" ht="13.5" customHeight="1" x14ac:dyDescent="0.2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</row>
    <row r="185" spans="1:87" ht="13.5" customHeight="1" x14ac:dyDescent="0.2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</row>
    <row r="186" spans="1:87" ht="13.5" customHeight="1" x14ac:dyDescent="0.2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</row>
    <row r="187" spans="1:87" ht="13.5" customHeight="1" x14ac:dyDescent="0.2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</row>
    <row r="188" spans="1:87" ht="13.5" customHeight="1" x14ac:dyDescent="0.2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</row>
    <row r="189" spans="1:87" ht="13.5" customHeight="1" x14ac:dyDescent="0.2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</row>
    <row r="190" spans="1:87" ht="13.5" customHeight="1" x14ac:dyDescent="0.2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</row>
    <row r="191" spans="1:87" ht="13.5" customHeight="1" x14ac:dyDescent="0.2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</row>
    <row r="192" spans="1:87" ht="13.5" customHeight="1" x14ac:dyDescent="0.2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</row>
    <row r="193" spans="1:87" ht="13.5" customHeight="1" x14ac:dyDescent="0.2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</row>
    <row r="194" spans="1:87" ht="13.5" customHeight="1" x14ac:dyDescent="0.2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</row>
    <row r="195" spans="1:87" ht="13.5" customHeight="1" x14ac:dyDescent="0.2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</row>
    <row r="196" spans="1:87" ht="13.5" customHeight="1" x14ac:dyDescent="0.2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</row>
    <row r="197" spans="1:87" ht="13.5" customHeight="1" x14ac:dyDescent="0.2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</row>
    <row r="198" spans="1:87" ht="13.5" customHeight="1" x14ac:dyDescent="0.2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</row>
    <row r="199" spans="1:87" ht="13.5" customHeight="1" x14ac:dyDescent="0.2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</row>
    <row r="200" spans="1:87" ht="13.5" customHeight="1" x14ac:dyDescent="0.2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</row>
    <row r="201" spans="1:87" ht="13.5" customHeight="1" x14ac:dyDescent="0.2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</row>
    <row r="202" spans="1:87" ht="13.5" customHeight="1" x14ac:dyDescent="0.2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</row>
    <row r="203" spans="1:87" ht="13.5" customHeight="1" x14ac:dyDescent="0.2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</row>
    <row r="204" spans="1:87" ht="13.5" customHeight="1" x14ac:dyDescent="0.2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</row>
    <row r="205" spans="1:87" ht="13.5" customHeight="1" x14ac:dyDescent="0.2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</row>
    <row r="206" spans="1:87" ht="13.5" customHeight="1" x14ac:dyDescent="0.2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</row>
    <row r="207" spans="1:87" ht="13.5" customHeight="1" x14ac:dyDescent="0.2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</row>
    <row r="208" spans="1:87" ht="13.5" customHeight="1" x14ac:dyDescent="0.2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</row>
    <row r="209" spans="1:87" ht="13.5" customHeight="1" x14ac:dyDescent="0.2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</row>
    <row r="210" spans="1:87" ht="13.5" customHeight="1" x14ac:dyDescent="0.2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</row>
    <row r="211" spans="1:87" ht="13.5" customHeight="1" x14ac:dyDescent="0.2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</row>
    <row r="212" spans="1:87" ht="13.5" customHeight="1" x14ac:dyDescent="0.2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</row>
    <row r="213" spans="1:87" ht="13.5" customHeight="1" x14ac:dyDescent="0.2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</row>
    <row r="214" spans="1:87" ht="13.5" customHeight="1" x14ac:dyDescent="0.2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</row>
    <row r="215" spans="1:87" ht="13.5" customHeight="1" x14ac:dyDescent="0.2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</row>
    <row r="216" spans="1:87" ht="13.5" customHeight="1" x14ac:dyDescent="0.2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</row>
    <row r="217" spans="1:87" ht="13.5" customHeight="1" x14ac:dyDescent="0.2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</row>
    <row r="218" spans="1:87" ht="13.5" customHeight="1" x14ac:dyDescent="0.2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</row>
    <row r="219" spans="1:87" ht="13.5" customHeight="1" x14ac:dyDescent="0.2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</row>
    <row r="220" spans="1:87" ht="13.5" customHeight="1" x14ac:dyDescent="0.2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</row>
    <row r="221" spans="1:87" ht="13.5" customHeight="1" x14ac:dyDescent="0.2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</row>
    <row r="222" spans="1:87" ht="13.5" customHeight="1" x14ac:dyDescent="0.2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</row>
    <row r="223" spans="1:87" ht="13.5" customHeight="1" x14ac:dyDescent="0.2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</row>
    <row r="224" spans="1:87" ht="13.5" customHeight="1" x14ac:dyDescent="0.2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</row>
    <row r="225" spans="1:87" ht="13.5" customHeight="1" x14ac:dyDescent="0.2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</row>
    <row r="226" spans="1:87" ht="13.5" customHeight="1" x14ac:dyDescent="0.2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</row>
    <row r="227" spans="1:87" ht="13.5" customHeight="1" x14ac:dyDescent="0.2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</row>
    <row r="228" spans="1:87" ht="13.5" customHeight="1" x14ac:dyDescent="0.2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</row>
    <row r="229" spans="1:87" ht="13.5" customHeight="1" x14ac:dyDescent="0.2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</row>
    <row r="230" spans="1:87" ht="13.5" customHeight="1" x14ac:dyDescent="0.2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</row>
    <row r="231" spans="1:87" ht="13.5" customHeight="1" x14ac:dyDescent="0.2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</row>
    <row r="232" spans="1:87" ht="13.5" customHeight="1" x14ac:dyDescent="0.2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</row>
    <row r="233" spans="1:87" ht="13.5" customHeight="1" x14ac:dyDescent="0.2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  <c r="AZ233" s="116"/>
      <c r="BA233" s="116"/>
      <c r="BB233" s="116"/>
      <c r="BC233" s="116"/>
      <c r="BD233" s="116"/>
      <c r="BE233" s="116"/>
      <c r="BF233" s="116"/>
      <c r="BG233" s="116"/>
      <c r="BH233" s="116"/>
      <c r="BI233" s="116"/>
      <c r="BJ233" s="116"/>
      <c r="BK233" s="116"/>
      <c r="BL233" s="116"/>
      <c r="BM233" s="116"/>
      <c r="BN233" s="116"/>
      <c r="BO233" s="116"/>
      <c r="BP233" s="116"/>
      <c r="BQ233" s="116"/>
      <c r="BR233" s="116"/>
      <c r="BS233" s="116"/>
      <c r="BT233" s="116"/>
      <c r="BU233" s="116"/>
      <c r="BV233" s="116"/>
      <c r="BW233" s="116"/>
      <c r="BX233" s="116"/>
      <c r="BY233" s="116"/>
      <c r="BZ233" s="116"/>
      <c r="CA233" s="116"/>
      <c r="CB233" s="116"/>
      <c r="CC233" s="116"/>
      <c r="CD233" s="116"/>
      <c r="CE233" s="116"/>
      <c r="CF233" s="116"/>
      <c r="CG233" s="116"/>
      <c r="CH233" s="116"/>
      <c r="CI233" s="116"/>
    </row>
    <row r="234" spans="1:87" ht="13.5" customHeight="1" x14ac:dyDescent="0.2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  <c r="AZ234" s="116"/>
      <c r="BA234" s="116"/>
      <c r="BB234" s="116"/>
      <c r="BC234" s="116"/>
      <c r="BD234" s="116"/>
      <c r="BE234" s="116"/>
      <c r="BF234" s="116"/>
      <c r="BG234" s="116"/>
      <c r="BH234" s="116"/>
      <c r="BI234" s="116"/>
      <c r="BJ234" s="116"/>
      <c r="BK234" s="116"/>
      <c r="BL234" s="116"/>
      <c r="BM234" s="116"/>
      <c r="BN234" s="116"/>
      <c r="BO234" s="116"/>
      <c r="BP234" s="116"/>
      <c r="BQ234" s="116"/>
      <c r="BR234" s="116"/>
      <c r="BS234" s="116"/>
      <c r="BT234" s="116"/>
      <c r="BU234" s="116"/>
      <c r="BV234" s="116"/>
      <c r="BW234" s="116"/>
      <c r="BX234" s="116"/>
      <c r="BY234" s="116"/>
      <c r="BZ234" s="116"/>
      <c r="CA234" s="116"/>
      <c r="CB234" s="116"/>
      <c r="CC234" s="116"/>
      <c r="CD234" s="116"/>
      <c r="CE234" s="116"/>
      <c r="CF234" s="116"/>
      <c r="CG234" s="116"/>
      <c r="CH234" s="116"/>
      <c r="CI234" s="116"/>
    </row>
    <row r="235" spans="1:87" ht="13.5" customHeight="1" x14ac:dyDescent="0.2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6"/>
      <c r="AW235" s="116"/>
      <c r="AX235" s="116"/>
      <c r="AY235" s="116"/>
      <c r="AZ235" s="116"/>
      <c r="BA235" s="116"/>
      <c r="BB235" s="116"/>
      <c r="BC235" s="116"/>
      <c r="BD235" s="116"/>
      <c r="BE235" s="116"/>
      <c r="BF235" s="116"/>
      <c r="BG235" s="116"/>
      <c r="BH235" s="116"/>
      <c r="BI235" s="116"/>
      <c r="BJ235" s="116"/>
      <c r="BK235" s="116"/>
      <c r="BL235" s="116"/>
      <c r="BM235" s="116"/>
      <c r="BN235" s="116"/>
      <c r="BO235" s="116"/>
      <c r="BP235" s="116"/>
      <c r="BQ235" s="116"/>
      <c r="BR235" s="116"/>
      <c r="BS235" s="116"/>
      <c r="BT235" s="116"/>
      <c r="BU235" s="116"/>
      <c r="BV235" s="116"/>
      <c r="BW235" s="116"/>
      <c r="BX235" s="116"/>
      <c r="BY235" s="116"/>
      <c r="BZ235" s="116"/>
      <c r="CA235" s="116"/>
      <c r="CB235" s="116"/>
      <c r="CC235" s="116"/>
      <c r="CD235" s="116"/>
      <c r="CE235" s="116"/>
      <c r="CF235" s="116"/>
      <c r="CG235" s="116"/>
      <c r="CH235" s="116"/>
      <c r="CI235" s="116"/>
    </row>
    <row r="236" spans="1:87" ht="13.5" customHeight="1" x14ac:dyDescent="0.2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6"/>
      <c r="AW236" s="116"/>
      <c r="AX236" s="116"/>
      <c r="AY236" s="116"/>
      <c r="AZ236" s="116"/>
      <c r="BA236" s="116"/>
      <c r="BB236" s="116"/>
      <c r="BC236" s="116"/>
      <c r="BD236" s="116"/>
      <c r="BE236" s="116"/>
      <c r="BF236" s="116"/>
      <c r="BG236" s="116"/>
      <c r="BH236" s="116"/>
      <c r="BI236" s="116"/>
      <c r="BJ236" s="116"/>
      <c r="BK236" s="116"/>
      <c r="BL236" s="116"/>
      <c r="BM236" s="116"/>
      <c r="BN236" s="116"/>
      <c r="BO236" s="116"/>
      <c r="BP236" s="116"/>
      <c r="BQ236" s="116"/>
      <c r="BR236" s="116"/>
      <c r="BS236" s="116"/>
      <c r="BT236" s="116"/>
      <c r="BU236" s="116"/>
      <c r="BV236" s="116"/>
      <c r="BW236" s="116"/>
      <c r="BX236" s="116"/>
      <c r="BY236" s="116"/>
      <c r="BZ236" s="116"/>
      <c r="CA236" s="116"/>
      <c r="CB236" s="116"/>
      <c r="CC236" s="116"/>
      <c r="CD236" s="116"/>
      <c r="CE236" s="116"/>
      <c r="CF236" s="116"/>
      <c r="CG236" s="116"/>
      <c r="CH236" s="116"/>
      <c r="CI236" s="116"/>
    </row>
    <row r="237" spans="1:87" ht="13.5" customHeight="1" x14ac:dyDescent="0.2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  <c r="AH237" s="116"/>
      <c r="AI237" s="116"/>
      <c r="AJ237" s="116"/>
      <c r="AK237" s="116"/>
      <c r="AL237" s="116"/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6"/>
      <c r="AW237" s="116"/>
      <c r="AX237" s="116"/>
      <c r="AY237" s="116"/>
      <c r="AZ237" s="116"/>
      <c r="BA237" s="116"/>
      <c r="BB237" s="116"/>
      <c r="BC237" s="116"/>
      <c r="BD237" s="116"/>
      <c r="BE237" s="116"/>
      <c r="BF237" s="116"/>
      <c r="BG237" s="116"/>
      <c r="BH237" s="116"/>
      <c r="BI237" s="116"/>
      <c r="BJ237" s="116"/>
      <c r="BK237" s="116"/>
      <c r="BL237" s="116"/>
      <c r="BM237" s="116"/>
      <c r="BN237" s="116"/>
      <c r="BO237" s="116"/>
      <c r="BP237" s="116"/>
      <c r="BQ237" s="116"/>
      <c r="BR237" s="116"/>
      <c r="BS237" s="116"/>
      <c r="BT237" s="116"/>
      <c r="BU237" s="116"/>
      <c r="BV237" s="116"/>
      <c r="BW237" s="116"/>
      <c r="BX237" s="116"/>
      <c r="BY237" s="116"/>
      <c r="BZ237" s="116"/>
      <c r="CA237" s="116"/>
      <c r="CB237" s="116"/>
      <c r="CC237" s="116"/>
      <c r="CD237" s="116"/>
      <c r="CE237" s="116"/>
      <c r="CF237" s="116"/>
      <c r="CG237" s="116"/>
      <c r="CH237" s="116"/>
      <c r="CI237" s="116"/>
    </row>
    <row r="238" spans="1:87" ht="13.5" customHeight="1" x14ac:dyDescent="0.2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  <c r="AH238" s="116"/>
      <c r="AI238" s="116"/>
      <c r="AJ238" s="116"/>
      <c r="AK238" s="116"/>
      <c r="AL238" s="116"/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6"/>
      <c r="AW238" s="116"/>
      <c r="AX238" s="116"/>
      <c r="AY238" s="116"/>
      <c r="AZ238" s="116"/>
      <c r="BA238" s="116"/>
      <c r="BB238" s="116"/>
      <c r="BC238" s="116"/>
      <c r="BD238" s="116"/>
      <c r="BE238" s="116"/>
      <c r="BF238" s="116"/>
      <c r="BG238" s="116"/>
      <c r="BH238" s="116"/>
      <c r="BI238" s="116"/>
      <c r="BJ238" s="116"/>
      <c r="BK238" s="116"/>
      <c r="BL238" s="116"/>
      <c r="BM238" s="116"/>
      <c r="BN238" s="116"/>
      <c r="BO238" s="116"/>
      <c r="BP238" s="116"/>
      <c r="BQ238" s="116"/>
      <c r="BR238" s="116"/>
      <c r="BS238" s="116"/>
      <c r="BT238" s="116"/>
      <c r="BU238" s="116"/>
      <c r="BV238" s="116"/>
      <c r="BW238" s="116"/>
      <c r="BX238" s="116"/>
      <c r="BY238" s="116"/>
      <c r="BZ238" s="116"/>
      <c r="CA238" s="116"/>
      <c r="CB238" s="116"/>
      <c r="CC238" s="116"/>
      <c r="CD238" s="116"/>
      <c r="CE238" s="116"/>
      <c r="CF238" s="116"/>
      <c r="CG238" s="116"/>
      <c r="CH238" s="116"/>
      <c r="CI238" s="116"/>
    </row>
    <row r="239" spans="1:87" ht="13.5" customHeight="1" x14ac:dyDescent="0.2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</row>
    <row r="240" spans="1:87" ht="13.5" customHeight="1" x14ac:dyDescent="0.2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</row>
    <row r="241" spans="1:87" ht="13.5" customHeight="1" x14ac:dyDescent="0.2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</row>
    <row r="242" spans="1:87" ht="13.5" customHeight="1" x14ac:dyDescent="0.2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</row>
    <row r="243" spans="1:87" ht="13.5" customHeight="1" x14ac:dyDescent="0.2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</row>
    <row r="244" spans="1:87" ht="13.5" customHeight="1" x14ac:dyDescent="0.2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</row>
    <row r="245" spans="1:87" ht="13.5" customHeight="1" x14ac:dyDescent="0.2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  <c r="AZ245" s="116"/>
      <c r="BA245" s="116"/>
      <c r="BB245" s="116"/>
      <c r="BC245" s="116"/>
      <c r="BD245" s="116"/>
      <c r="BE245" s="116"/>
      <c r="BF245" s="116"/>
      <c r="BG245" s="116"/>
      <c r="BH245" s="116"/>
      <c r="BI245" s="116"/>
      <c r="BJ245" s="116"/>
      <c r="BK245" s="116"/>
      <c r="BL245" s="116"/>
      <c r="BM245" s="116"/>
      <c r="BN245" s="116"/>
      <c r="BO245" s="116"/>
      <c r="BP245" s="116"/>
      <c r="BQ245" s="116"/>
      <c r="BR245" s="116"/>
      <c r="BS245" s="116"/>
      <c r="BT245" s="116"/>
      <c r="BU245" s="116"/>
      <c r="BV245" s="116"/>
      <c r="BW245" s="116"/>
      <c r="BX245" s="116"/>
      <c r="BY245" s="116"/>
      <c r="BZ245" s="116"/>
      <c r="CA245" s="116"/>
      <c r="CB245" s="116"/>
      <c r="CC245" s="116"/>
      <c r="CD245" s="116"/>
      <c r="CE245" s="116"/>
      <c r="CF245" s="116"/>
      <c r="CG245" s="116"/>
      <c r="CH245" s="116"/>
      <c r="CI245" s="116"/>
    </row>
    <row r="246" spans="1:87" ht="13.5" customHeight="1" x14ac:dyDescent="0.2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</row>
    <row r="247" spans="1:87" ht="13.5" customHeight="1" x14ac:dyDescent="0.2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</row>
    <row r="248" spans="1:87" ht="13.5" customHeight="1" x14ac:dyDescent="0.2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</row>
    <row r="249" spans="1:87" ht="13.5" customHeight="1" x14ac:dyDescent="0.2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</row>
    <row r="250" spans="1:87" ht="13.5" customHeight="1" x14ac:dyDescent="0.2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</row>
    <row r="251" spans="1:87" ht="13.5" customHeight="1" x14ac:dyDescent="0.2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</row>
    <row r="252" spans="1:87" ht="13.5" customHeight="1" x14ac:dyDescent="0.2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</row>
    <row r="253" spans="1:87" ht="13.5" customHeight="1" x14ac:dyDescent="0.2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</row>
    <row r="254" spans="1:87" ht="13.5" customHeight="1" x14ac:dyDescent="0.2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</row>
    <row r="255" spans="1:87" ht="13.5" customHeight="1" x14ac:dyDescent="0.2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</row>
    <row r="256" spans="1:87" ht="13.5" customHeight="1" x14ac:dyDescent="0.2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</row>
    <row r="257" spans="1:87" ht="13.5" customHeight="1" x14ac:dyDescent="0.2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</row>
  </sheetData>
  <sortState ref="A8:XFD80">
    <sortCondition ref="A8:A80"/>
    <sortCondition ref="B8:B80"/>
    <sortCondition ref="C8:C80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&amp;L廃棄物処理事業経費（市区町村及び一部事務組合・広域連合の合計）【歳出】（令和4年度実績）</oddHeader>
  </headerFooter>
  <colBreaks count="2" manualBreakCount="2">
    <brk id="39" min="1" max="79" man="1"/>
    <brk id="67" min="1" max="7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12.6640625" style="44" customWidth="1"/>
    <col min="4" max="9" width="13.88671875" style="49" customWidth="1"/>
    <col min="10" max="10" width="6.6640625" style="48" customWidth="1"/>
    <col min="11" max="11" width="35.6640625" style="44" customWidth="1"/>
    <col min="12" max="17" width="13.88671875" style="49" customWidth="1"/>
    <col min="18" max="18" width="6.6640625" style="48" customWidth="1"/>
    <col min="19" max="19" width="35.6640625" style="44" customWidth="1"/>
    <col min="20" max="25" width="13.88671875" style="49" customWidth="1"/>
    <col min="26" max="26" width="6.6640625" style="48" customWidth="1"/>
    <col min="27" max="27" width="35.6640625" style="44" customWidth="1"/>
    <col min="28" max="33" width="13.88671875" style="49" customWidth="1"/>
    <col min="34" max="34" width="6.6640625" style="48" customWidth="1"/>
    <col min="35" max="35" width="35.6640625" style="44" customWidth="1"/>
    <col min="36" max="41" width="13.88671875" style="49" customWidth="1"/>
    <col min="42" max="42" width="6.6640625" style="48" customWidth="1"/>
    <col min="43" max="43" width="35.6640625" style="44" customWidth="1"/>
    <col min="44" max="49" width="13.88671875" style="49" customWidth="1"/>
    <col min="50" max="50" width="6.6640625" style="48" customWidth="1"/>
    <col min="51" max="51" width="35.6640625" style="44" customWidth="1"/>
    <col min="52" max="52" width="14.109375" style="49" customWidth="1"/>
    <col min="53" max="57" width="13.88671875" style="49" customWidth="1"/>
    <col min="58" max="16384" width="9" style="44"/>
  </cols>
  <sheetData>
    <row r="1" spans="1:57" ht="16.2" x14ac:dyDescent="0.2">
      <c r="A1" s="39" t="s">
        <v>321</v>
      </c>
      <c r="B1" s="200"/>
      <c r="C1" s="200"/>
      <c r="D1" s="109"/>
      <c r="E1" s="109"/>
      <c r="F1" s="109"/>
      <c r="G1" s="109"/>
      <c r="H1" s="109"/>
      <c r="I1" s="109"/>
      <c r="J1" s="108"/>
      <c r="K1" s="108"/>
      <c r="L1" s="108"/>
      <c r="M1" s="110"/>
      <c r="N1" s="108"/>
      <c r="O1" s="108"/>
      <c r="P1" s="108"/>
      <c r="Q1" s="108"/>
      <c r="R1" s="108"/>
      <c r="S1" s="108"/>
      <c r="T1" s="108"/>
      <c r="U1" s="110"/>
      <c r="V1" s="108"/>
      <c r="W1" s="108"/>
      <c r="X1" s="108"/>
      <c r="Y1" s="108"/>
      <c r="Z1" s="108"/>
      <c r="AA1" s="108"/>
      <c r="AB1" s="108"/>
      <c r="AC1" s="110"/>
      <c r="AD1" s="108"/>
      <c r="AE1" s="108"/>
      <c r="AF1" s="108"/>
      <c r="AG1" s="108"/>
      <c r="AH1" s="108"/>
      <c r="AI1" s="108"/>
      <c r="AJ1" s="108"/>
      <c r="AK1" s="110"/>
      <c r="AL1" s="108"/>
      <c r="AM1" s="108"/>
      <c r="AN1" s="108"/>
      <c r="AO1" s="108"/>
      <c r="AP1" s="108"/>
      <c r="AQ1" s="108"/>
      <c r="AR1" s="108"/>
      <c r="AS1" s="110"/>
      <c r="AT1" s="108"/>
      <c r="AU1" s="108"/>
      <c r="AV1" s="108"/>
      <c r="AW1" s="108"/>
      <c r="AX1" s="108"/>
      <c r="AY1" s="108"/>
      <c r="AZ1" s="108"/>
      <c r="BA1" s="110"/>
      <c r="BB1" s="108"/>
      <c r="BC1" s="108"/>
      <c r="BD1" s="108"/>
      <c r="BE1" s="108"/>
    </row>
    <row r="2" spans="1:57" s="57" customFormat="1" ht="13.5" customHeight="1" x14ac:dyDescent="0.2">
      <c r="A2" s="159" t="s">
        <v>268</v>
      </c>
      <c r="B2" s="149" t="s">
        <v>269</v>
      </c>
      <c r="C2" s="161" t="s">
        <v>297</v>
      </c>
      <c r="D2" s="94" t="s">
        <v>298</v>
      </c>
      <c r="E2" s="95"/>
      <c r="F2" s="95"/>
      <c r="G2" s="95"/>
      <c r="H2" s="95"/>
      <c r="I2" s="95"/>
      <c r="J2" s="94" t="s">
        <v>299</v>
      </c>
      <c r="K2" s="96"/>
      <c r="L2" s="96"/>
      <c r="M2" s="96"/>
      <c r="N2" s="96"/>
      <c r="O2" s="96"/>
      <c r="P2" s="96"/>
      <c r="Q2" s="97"/>
      <c r="R2" s="94" t="s">
        <v>300</v>
      </c>
      <c r="S2" s="96"/>
      <c r="T2" s="96"/>
      <c r="U2" s="96"/>
      <c r="V2" s="96"/>
      <c r="W2" s="96"/>
      <c r="X2" s="96"/>
      <c r="Y2" s="97"/>
      <c r="Z2" s="94" t="s">
        <v>301</v>
      </c>
      <c r="AA2" s="96"/>
      <c r="AB2" s="96"/>
      <c r="AC2" s="96"/>
      <c r="AD2" s="96"/>
      <c r="AE2" s="96"/>
      <c r="AF2" s="96"/>
      <c r="AG2" s="97"/>
      <c r="AH2" s="94" t="s">
        <v>302</v>
      </c>
      <c r="AI2" s="96"/>
      <c r="AJ2" s="96"/>
      <c r="AK2" s="96"/>
      <c r="AL2" s="96"/>
      <c r="AM2" s="96"/>
      <c r="AN2" s="96"/>
      <c r="AO2" s="97"/>
      <c r="AP2" s="94" t="s">
        <v>303</v>
      </c>
      <c r="AQ2" s="96"/>
      <c r="AR2" s="96"/>
      <c r="AS2" s="96"/>
      <c r="AT2" s="96"/>
      <c r="AU2" s="96"/>
      <c r="AV2" s="96"/>
      <c r="AW2" s="97"/>
      <c r="AX2" s="94" t="s">
        <v>304</v>
      </c>
      <c r="AY2" s="96"/>
      <c r="AZ2" s="96"/>
      <c r="BA2" s="96"/>
      <c r="BB2" s="96"/>
      <c r="BC2" s="96"/>
      <c r="BD2" s="96"/>
      <c r="BE2" s="97"/>
    </row>
    <row r="3" spans="1:57" s="57" customFormat="1" ht="13.5" customHeight="1" x14ac:dyDescent="0.2">
      <c r="A3" s="160"/>
      <c r="B3" s="150"/>
      <c r="C3" s="162"/>
      <c r="D3" s="94"/>
      <c r="E3" s="95"/>
      <c r="F3" s="99"/>
      <c r="G3" s="95"/>
      <c r="H3" s="95"/>
      <c r="I3" s="99"/>
      <c r="J3" s="100"/>
      <c r="K3" s="101"/>
      <c r="L3" s="96"/>
      <c r="M3" s="96"/>
      <c r="N3" s="101"/>
      <c r="O3" s="96"/>
      <c r="P3" s="96"/>
      <c r="Q3" s="102"/>
      <c r="R3" s="100"/>
      <c r="S3" s="101"/>
      <c r="T3" s="96"/>
      <c r="U3" s="96"/>
      <c r="V3" s="101"/>
      <c r="W3" s="96"/>
      <c r="X3" s="96"/>
      <c r="Y3" s="102"/>
      <c r="Z3" s="100"/>
      <c r="AA3" s="101"/>
      <c r="AB3" s="96"/>
      <c r="AC3" s="96"/>
      <c r="AD3" s="101"/>
      <c r="AE3" s="96"/>
      <c r="AF3" s="96"/>
      <c r="AG3" s="102"/>
      <c r="AH3" s="100"/>
      <c r="AI3" s="101"/>
      <c r="AJ3" s="96"/>
      <c r="AK3" s="96"/>
      <c r="AL3" s="101"/>
      <c r="AM3" s="96"/>
      <c r="AN3" s="96"/>
      <c r="AO3" s="102"/>
      <c r="AP3" s="100"/>
      <c r="AQ3" s="101"/>
      <c r="AR3" s="96"/>
      <c r="AS3" s="96"/>
      <c r="AT3" s="101"/>
      <c r="AU3" s="96"/>
      <c r="AV3" s="96"/>
      <c r="AW3" s="102"/>
      <c r="AX3" s="100"/>
      <c r="AY3" s="101"/>
      <c r="AZ3" s="96"/>
      <c r="BA3" s="96"/>
      <c r="BB3" s="101"/>
      <c r="BC3" s="96"/>
      <c r="BD3" s="96"/>
      <c r="BE3" s="102"/>
    </row>
    <row r="4" spans="1:57" s="57" customFormat="1" ht="18.75" customHeight="1" x14ac:dyDescent="0.2">
      <c r="A4" s="160"/>
      <c r="B4" s="150"/>
      <c r="C4" s="158"/>
      <c r="D4" s="103" t="s">
        <v>305</v>
      </c>
      <c r="E4" s="96"/>
      <c r="F4" s="102"/>
      <c r="G4" s="103" t="s">
        <v>306</v>
      </c>
      <c r="H4" s="96"/>
      <c r="I4" s="102"/>
      <c r="J4" s="159" t="s">
        <v>313</v>
      </c>
      <c r="K4" s="157" t="s">
        <v>307</v>
      </c>
      <c r="L4" s="103" t="s">
        <v>305</v>
      </c>
      <c r="M4" s="96"/>
      <c r="N4" s="102"/>
      <c r="O4" s="103" t="s">
        <v>306</v>
      </c>
      <c r="P4" s="96"/>
      <c r="Q4" s="102"/>
      <c r="R4" s="159" t="s">
        <v>313</v>
      </c>
      <c r="S4" s="157" t="s">
        <v>307</v>
      </c>
      <c r="T4" s="103" t="s">
        <v>305</v>
      </c>
      <c r="U4" s="96"/>
      <c r="V4" s="102"/>
      <c r="W4" s="103" t="s">
        <v>306</v>
      </c>
      <c r="X4" s="96"/>
      <c r="Y4" s="102"/>
      <c r="Z4" s="159" t="s">
        <v>313</v>
      </c>
      <c r="AA4" s="157" t="s">
        <v>307</v>
      </c>
      <c r="AB4" s="103" t="s">
        <v>305</v>
      </c>
      <c r="AC4" s="96"/>
      <c r="AD4" s="102"/>
      <c r="AE4" s="103" t="s">
        <v>306</v>
      </c>
      <c r="AF4" s="96"/>
      <c r="AG4" s="102"/>
      <c r="AH4" s="159" t="s">
        <v>313</v>
      </c>
      <c r="AI4" s="157" t="s">
        <v>307</v>
      </c>
      <c r="AJ4" s="103" t="s">
        <v>305</v>
      </c>
      <c r="AK4" s="96"/>
      <c r="AL4" s="102"/>
      <c r="AM4" s="103" t="s">
        <v>306</v>
      </c>
      <c r="AN4" s="96"/>
      <c r="AO4" s="102"/>
      <c r="AP4" s="159" t="s">
        <v>313</v>
      </c>
      <c r="AQ4" s="157" t="s">
        <v>307</v>
      </c>
      <c r="AR4" s="103" t="s">
        <v>305</v>
      </c>
      <c r="AS4" s="96"/>
      <c r="AT4" s="102"/>
      <c r="AU4" s="103" t="s">
        <v>306</v>
      </c>
      <c r="AV4" s="96"/>
      <c r="AW4" s="102"/>
      <c r="AX4" s="159" t="s">
        <v>313</v>
      </c>
      <c r="AY4" s="157" t="s">
        <v>307</v>
      </c>
      <c r="AZ4" s="103" t="s">
        <v>305</v>
      </c>
      <c r="BA4" s="96"/>
      <c r="BB4" s="102"/>
      <c r="BC4" s="103" t="s">
        <v>306</v>
      </c>
      <c r="BD4" s="96"/>
      <c r="BE4" s="102"/>
    </row>
    <row r="5" spans="1:57" s="57" customFormat="1" ht="22.5" customHeight="1" x14ac:dyDescent="0.2">
      <c r="A5" s="160"/>
      <c r="B5" s="150"/>
      <c r="C5" s="158"/>
      <c r="D5" s="104" t="s">
        <v>308</v>
      </c>
      <c r="E5" s="105" t="s">
        <v>309</v>
      </c>
      <c r="F5" s="106" t="s">
        <v>278</v>
      </c>
      <c r="G5" s="107" t="s">
        <v>308</v>
      </c>
      <c r="H5" s="105" t="s">
        <v>309</v>
      </c>
      <c r="I5" s="98" t="s">
        <v>278</v>
      </c>
      <c r="J5" s="160"/>
      <c r="K5" s="158"/>
      <c r="L5" s="104" t="s">
        <v>308</v>
      </c>
      <c r="M5" s="105" t="s">
        <v>309</v>
      </c>
      <c r="N5" s="98" t="s">
        <v>310</v>
      </c>
      <c r="O5" s="104" t="s">
        <v>308</v>
      </c>
      <c r="P5" s="105" t="s">
        <v>309</v>
      </c>
      <c r="Q5" s="98" t="s">
        <v>310</v>
      </c>
      <c r="R5" s="160"/>
      <c r="S5" s="158"/>
      <c r="T5" s="104" t="s">
        <v>308</v>
      </c>
      <c r="U5" s="105" t="s">
        <v>309</v>
      </c>
      <c r="V5" s="98" t="s">
        <v>310</v>
      </c>
      <c r="W5" s="104" t="s">
        <v>308</v>
      </c>
      <c r="X5" s="105" t="s">
        <v>309</v>
      </c>
      <c r="Y5" s="98" t="s">
        <v>310</v>
      </c>
      <c r="Z5" s="160"/>
      <c r="AA5" s="158"/>
      <c r="AB5" s="104" t="s">
        <v>308</v>
      </c>
      <c r="AC5" s="105" t="s">
        <v>309</v>
      </c>
      <c r="AD5" s="98" t="s">
        <v>310</v>
      </c>
      <c r="AE5" s="104" t="s">
        <v>308</v>
      </c>
      <c r="AF5" s="105" t="s">
        <v>309</v>
      </c>
      <c r="AG5" s="98" t="s">
        <v>310</v>
      </c>
      <c r="AH5" s="160"/>
      <c r="AI5" s="158"/>
      <c r="AJ5" s="104" t="s">
        <v>308</v>
      </c>
      <c r="AK5" s="105" t="s">
        <v>309</v>
      </c>
      <c r="AL5" s="98" t="s">
        <v>310</v>
      </c>
      <c r="AM5" s="104" t="s">
        <v>308</v>
      </c>
      <c r="AN5" s="105" t="s">
        <v>309</v>
      </c>
      <c r="AO5" s="98" t="s">
        <v>310</v>
      </c>
      <c r="AP5" s="160"/>
      <c r="AQ5" s="158"/>
      <c r="AR5" s="104" t="s">
        <v>308</v>
      </c>
      <c r="AS5" s="105" t="s">
        <v>309</v>
      </c>
      <c r="AT5" s="98" t="s">
        <v>310</v>
      </c>
      <c r="AU5" s="104" t="s">
        <v>308</v>
      </c>
      <c r="AV5" s="105" t="s">
        <v>309</v>
      </c>
      <c r="AW5" s="98" t="s">
        <v>310</v>
      </c>
      <c r="AX5" s="160"/>
      <c r="AY5" s="158"/>
      <c r="AZ5" s="104" t="s">
        <v>308</v>
      </c>
      <c r="BA5" s="105" t="s">
        <v>309</v>
      </c>
      <c r="BB5" s="98" t="s">
        <v>310</v>
      </c>
      <c r="BC5" s="104" t="s">
        <v>308</v>
      </c>
      <c r="BD5" s="105" t="s">
        <v>309</v>
      </c>
      <c r="BE5" s="98" t="s">
        <v>310</v>
      </c>
    </row>
    <row r="6" spans="1:57" s="81" customFormat="1" ht="13.5" customHeight="1" x14ac:dyDescent="0.2">
      <c r="A6" s="160"/>
      <c r="B6" s="150"/>
      <c r="C6" s="158"/>
      <c r="D6" s="127" t="s">
        <v>296</v>
      </c>
      <c r="E6" s="126" t="s">
        <v>296</v>
      </c>
      <c r="F6" s="126" t="s">
        <v>296</v>
      </c>
      <c r="G6" s="127" t="s">
        <v>296</v>
      </c>
      <c r="H6" s="126" t="s">
        <v>296</v>
      </c>
      <c r="I6" s="126" t="s">
        <v>296</v>
      </c>
      <c r="J6" s="160"/>
      <c r="K6" s="158"/>
      <c r="L6" s="127" t="s">
        <v>296</v>
      </c>
      <c r="M6" s="126" t="s">
        <v>296</v>
      </c>
      <c r="N6" s="126" t="s">
        <v>296</v>
      </c>
      <c r="O6" s="127" t="s">
        <v>296</v>
      </c>
      <c r="P6" s="126" t="s">
        <v>296</v>
      </c>
      <c r="Q6" s="126" t="s">
        <v>296</v>
      </c>
      <c r="R6" s="160"/>
      <c r="S6" s="158"/>
      <c r="T6" s="127" t="s">
        <v>296</v>
      </c>
      <c r="U6" s="126" t="s">
        <v>296</v>
      </c>
      <c r="V6" s="126" t="s">
        <v>296</v>
      </c>
      <c r="W6" s="127" t="s">
        <v>296</v>
      </c>
      <c r="X6" s="126" t="s">
        <v>296</v>
      </c>
      <c r="Y6" s="126" t="s">
        <v>296</v>
      </c>
      <c r="Z6" s="160"/>
      <c r="AA6" s="158"/>
      <c r="AB6" s="127" t="s">
        <v>296</v>
      </c>
      <c r="AC6" s="126" t="s">
        <v>296</v>
      </c>
      <c r="AD6" s="126" t="s">
        <v>296</v>
      </c>
      <c r="AE6" s="127" t="s">
        <v>296</v>
      </c>
      <c r="AF6" s="126" t="s">
        <v>296</v>
      </c>
      <c r="AG6" s="126" t="s">
        <v>296</v>
      </c>
      <c r="AH6" s="160"/>
      <c r="AI6" s="158"/>
      <c r="AJ6" s="127" t="s">
        <v>296</v>
      </c>
      <c r="AK6" s="126" t="s">
        <v>296</v>
      </c>
      <c r="AL6" s="126" t="s">
        <v>296</v>
      </c>
      <c r="AM6" s="127" t="s">
        <v>296</v>
      </c>
      <c r="AN6" s="126" t="s">
        <v>296</v>
      </c>
      <c r="AO6" s="126" t="s">
        <v>296</v>
      </c>
      <c r="AP6" s="160"/>
      <c r="AQ6" s="158"/>
      <c r="AR6" s="127" t="s">
        <v>296</v>
      </c>
      <c r="AS6" s="126" t="s">
        <v>296</v>
      </c>
      <c r="AT6" s="126" t="s">
        <v>296</v>
      </c>
      <c r="AU6" s="127" t="s">
        <v>296</v>
      </c>
      <c r="AV6" s="126" t="s">
        <v>296</v>
      </c>
      <c r="AW6" s="126" t="s">
        <v>296</v>
      </c>
      <c r="AX6" s="160"/>
      <c r="AY6" s="158"/>
      <c r="AZ6" s="127" t="s">
        <v>296</v>
      </c>
      <c r="BA6" s="126" t="s">
        <v>296</v>
      </c>
      <c r="BB6" s="126" t="s">
        <v>296</v>
      </c>
      <c r="BC6" s="127" t="s">
        <v>296</v>
      </c>
      <c r="BD6" s="126" t="s">
        <v>296</v>
      </c>
      <c r="BE6" s="126" t="s">
        <v>296</v>
      </c>
    </row>
    <row r="7" spans="1:57" ht="13.5" customHeight="1" x14ac:dyDescent="0.2">
      <c r="A7" s="131" t="str">
        <f>'廃棄物事業経費（市町村）'!A7</f>
        <v>愛知県</v>
      </c>
      <c r="B7" s="132" t="str">
        <f>'廃棄物事業経費（市町村）'!B7</f>
        <v>23000</v>
      </c>
      <c r="C7" s="131" t="s">
        <v>278</v>
      </c>
      <c r="D7" s="133">
        <f>SUM(L7,T7,AB7,AJ7,AR7,AZ7)</f>
        <v>1190496</v>
      </c>
      <c r="E7" s="133">
        <f>SUM(M7,U7,AC7,AK7,AS7,BA7)</f>
        <v>8979015</v>
      </c>
      <c r="F7" s="133">
        <f>SUM(D7:E7)</f>
        <v>10169511</v>
      </c>
      <c r="G7" s="133">
        <f>SUM(O7,W7,AE7,AM7,AU7,BC7)</f>
        <v>9512</v>
      </c>
      <c r="H7" s="133">
        <f>SUM(P7,X7,AF7,AN7,AV7,BD7)</f>
        <v>2011359</v>
      </c>
      <c r="I7" s="133">
        <f>SUM(G7:H7)</f>
        <v>2020871</v>
      </c>
      <c r="J7" s="134">
        <f>COUNTIF(J$8:J$207,"&lt;&gt;")</f>
        <v>42</v>
      </c>
      <c r="K7" s="134">
        <f>COUNTIF(K$8:K$207,"&lt;&gt;")</f>
        <v>42</v>
      </c>
      <c r="L7" s="133">
        <f>SUM(L$8:L$207)</f>
        <v>1134821</v>
      </c>
      <c r="M7" s="133">
        <f>SUM(M$8:M$207)</f>
        <v>8122512</v>
      </c>
      <c r="N7" s="133">
        <f>IF(AND(L7&lt;&gt;"",M7&lt;&gt;""),SUM(L7:M7),"")</f>
        <v>9257333</v>
      </c>
      <c r="O7" s="133">
        <f>SUM(O$8:O$207)</f>
        <v>9512</v>
      </c>
      <c r="P7" s="133">
        <f>SUM(P$8:P$207)</f>
        <v>1586057</v>
      </c>
      <c r="Q7" s="133">
        <f>IF(AND(O7&lt;&gt;"",P7&lt;&gt;""),SUM(O7:P7),"")</f>
        <v>1595569</v>
      </c>
      <c r="R7" s="134">
        <f>COUNTIF(R$8:R$207,"&lt;&gt;")</f>
        <v>11</v>
      </c>
      <c r="S7" s="134">
        <f>COUNTIF(S$8:S$207,"&lt;&gt;")</f>
        <v>11</v>
      </c>
      <c r="T7" s="133">
        <f>SUM(T$8:T$207)</f>
        <v>189</v>
      </c>
      <c r="U7" s="133">
        <f>SUM(U$8:U$207)</f>
        <v>708153</v>
      </c>
      <c r="V7" s="133">
        <f>IF(AND(T7&lt;&gt;"",U7&lt;&gt;""),SUM(T7:U7),"")</f>
        <v>708342</v>
      </c>
      <c r="W7" s="133">
        <f>SUM(W$8:W$207)</f>
        <v>0</v>
      </c>
      <c r="X7" s="133">
        <f>SUM(X$8:X$207)</f>
        <v>425302</v>
      </c>
      <c r="Y7" s="133">
        <f>IF(AND(W7&lt;&gt;"",X7&lt;&gt;""),SUM(W7:X7),"")</f>
        <v>425302</v>
      </c>
      <c r="Z7" s="134">
        <f>COUNTIF(Z$8:Z$207,"&lt;&gt;")</f>
        <v>5</v>
      </c>
      <c r="AA7" s="134">
        <f>COUNTIF(AA$8:AA$207,"&lt;&gt;")</f>
        <v>5</v>
      </c>
      <c r="AB7" s="133">
        <f>SUM(AB$8:AB$207)</f>
        <v>55486</v>
      </c>
      <c r="AC7" s="133">
        <f>SUM(AC$8:AC$207)</f>
        <v>148350</v>
      </c>
      <c r="AD7" s="133">
        <f>IF(AND(AB7&lt;&gt;"",AC7&lt;&gt;""),SUM(AB7:AC7),"")</f>
        <v>203836</v>
      </c>
      <c r="AE7" s="133">
        <f>SUM(AE$8:AE$207)</f>
        <v>0</v>
      </c>
      <c r="AF7" s="133">
        <f>SUM(AF$8:AF$207)</f>
        <v>0</v>
      </c>
      <c r="AG7" s="133">
        <f>IF(AND(AE7&lt;&gt;"",AF7&lt;&gt;""),SUM(AE7:AF7),"")</f>
        <v>0</v>
      </c>
      <c r="AH7" s="134">
        <f>COUNTIF(AH$8:AH$207,"&lt;&gt;")</f>
        <v>0</v>
      </c>
      <c r="AI7" s="134">
        <f>COUNTIF(AI$8:AI$207,"&lt;&gt;")</f>
        <v>0</v>
      </c>
      <c r="AJ7" s="133">
        <f>SUM(AJ$8:AJ$207)</f>
        <v>0</v>
      </c>
      <c r="AK7" s="133">
        <f>SUM(AK$8:AK$207)</f>
        <v>0</v>
      </c>
      <c r="AL7" s="133">
        <f>IF(AND(AJ7&lt;&gt;"",AK7&lt;&gt;""),SUM(AJ7:AK7),"")</f>
        <v>0</v>
      </c>
      <c r="AM7" s="133">
        <f>SUM(AM$8:AM$207)</f>
        <v>0</v>
      </c>
      <c r="AN7" s="133">
        <f>SUM(AN$8:AN$207)</f>
        <v>0</v>
      </c>
      <c r="AO7" s="133">
        <f>IF(AND(AM7&lt;&gt;"",AN7&lt;&gt;""),SUM(AM7:AN7),"")</f>
        <v>0</v>
      </c>
      <c r="AP7" s="134">
        <f>COUNTIF(AP$8:AP$207,"&lt;&gt;")</f>
        <v>0</v>
      </c>
      <c r="AQ7" s="134">
        <f>COUNTIF(AQ$8:AQ$207,"&lt;&gt;")</f>
        <v>0</v>
      </c>
      <c r="AR7" s="133">
        <f>SUM(AR$8:AR$207)</f>
        <v>0</v>
      </c>
      <c r="AS7" s="133">
        <f>SUM(AS$8:AS$207)</f>
        <v>0</v>
      </c>
      <c r="AT7" s="133">
        <f>IF(AND(AR7&lt;&gt;"",AS7&lt;&gt;""),SUM(AR7:AS7),"")</f>
        <v>0</v>
      </c>
      <c r="AU7" s="133">
        <f>SUM(AU$8:AU$207)</f>
        <v>0</v>
      </c>
      <c r="AV7" s="133">
        <f>SUM(AV$8:AV$207)</f>
        <v>0</v>
      </c>
      <c r="AW7" s="133">
        <f>IF(AND(AU7&lt;&gt;"",AV7&lt;&gt;""),SUM(AU7:AV7),"")</f>
        <v>0</v>
      </c>
      <c r="AX7" s="134">
        <f>COUNTIF(AX$8:AX$207,"&lt;&gt;")</f>
        <v>0</v>
      </c>
      <c r="AY7" s="134">
        <f>COUNTIF(AY$8:AY$207,"&lt;&gt;")</f>
        <v>0</v>
      </c>
      <c r="AZ7" s="133">
        <f>SUM(AZ$8:AZ$207)</f>
        <v>0</v>
      </c>
      <c r="BA7" s="133">
        <f>SUM(BA$8:BA$207)</f>
        <v>0</v>
      </c>
      <c r="BB7" s="133">
        <f>IF(AND(AZ7&lt;&gt;"",BA7&lt;&gt;""),SUM(AZ7:BA7),"")</f>
        <v>0</v>
      </c>
      <c r="BC7" s="133">
        <f>SUM(BC$8:BC$207)</f>
        <v>0</v>
      </c>
      <c r="BD7" s="133">
        <f>SUM(BD$8:BD$207)</f>
        <v>0</v>
      </c>
      <c r="BE7" s="133">
        <f>IF(AND(BC7&lt;&gt;"",BD7&lt;&gt;""),SUM(BC7:BD7),"")</f>
        <v>0</v>
      </c>
    </row>
    <row r="8" spans="1:57" ht="13.5" customHeight="1" x14ac:dyDescent="0.2">
      <c r="A8" s="114" t="s">
        <v>25</v>
      </c>
      <c r="B8" s="115" t="s">
        <v>323</v>
      </c>
      <c r="C8" s="114" t="s">
        <v>324</v>
      </c>
      <c r="D8" s="116">
        <f>SUM(L8,T8,AB8,AJ8,AR8,AZ8)</f>
        <v>0</v>
      </c>
      <c r="E8" s="116">
        <f>SUM(M8,U8,AC8,AK8,AS8,BA8)</f>
        <v>0</v>
      </c>
      <c r="F8" s="116">
        <f>SUM(D8:E8)</f>
        <v>0</v>
      </c>
      <c r="G8" s="116">
        <f>SUM(O8,W8,AE8,AM8,AU8,BC8)</f>
        <v>0</v>
      </c>
      <c r="H8" s="116">
        <f>SUM(P8,X8,AF8,AN8,AV8,BD8)</f>
        <v>0</v>
      </c>
      <c r="I8" s="116">
        <f>SUM(G8:H8)</f>
        <v>0</v>
      </c>
      <c r="J8" s="115"/>
      <c r="K8" s="114"/>
      <c r="L8" s="116"/>
      <c r="M8" s="116"/>
      <c r="N8" s="116" t="str">
        <f>IF(AND(L8&lt;&gt;"",M8&lt;&gt;""),SUM(L8:M8),"")</f>
        <v/>
      </c>
      <c r="O8" s="116"/>
      <c r="P8" s="116"/>
      <c r="Q8" s="116" t="str">
        <f>IF(AND(O8&lt;&gt;"",P8&lt;&gt;""),SUM(O8:P8),"")</f>
        <v/>
      </c>
      <c r="R8" s="115"/>
      <c r="S8" s="114"/>
      <c r="T8" s="116"/>
      <c r="U8" s="116"/>
      <c r="V8" s="116" t="str">
        <f>IF(AND(T8&lt;&gt;"",U8&lt;&gt;""),SUM(T8:U8),"")</f>
        <v/>
      </c>
      <c r="W8" s="116"/>
      <c r="X8" s="116"/>
      <c r="Y8" s="116" t="str">
        <f>IF(AND(W8&lt;&gt;"",X8&lt;&gt;""),SUM(W8:X8),"")</f>
        <v/>
      </c>
      <c r="Z8" s="115"/>
      <c r="AA8" s="114"/>
      <c r="AB8" s="116"/>
      <c r="AC8" s="116"/>
      <c r="AD8" s="116" t="str">
        <f>IF(AND(AB8&lt;&gt;"",AC8&lt;&gt;""),SUM(AB8:AC8),"")</f>
        <v/>
      </c>
      <c r="AE8" s="116"/>
      <c r="AF8" s="116"/>
      <c r="AG8" s="116" t="str">
        <f>IF(AND(AE8&lt;&gt;"",AF8&lt;&gt;""),SUM(AE8:AF8),"")</f>
        <v/>
      </c>
      <c r="AH8" s="115"/>
      <c r="AI8" s="114"/>
      <c r="AJ8" s="116"/>
      <c r="AK8" s="116"/>
      <c r="AL8" s="116" t="str">
        <f>IF(AND(AJ8&lt;&gt;"",AK8&lt;&gt;""),SUM(AJ8:AK8),"")</f>
        <v/>
      </c>
      <c r="AM8" s="116"/>
      <c r="AN8" s="116"/>
      <c r="AO8" s="116" t="str">
        <f>IF(AND(AM8&lt;&gt;"",AN8&lt;&gt;""),SUM(AM8:AN8),"")</f>
        <v/>
      </c>
      <c r="AP8" s="115"/>
      <c r="AQ8" s="114"/>
      <c r="AR8" s="116"/>
      <c r="AS8" s="116"/>
      <c r="AT8" s="116" t="str">
        <f>IF(AND(AR8&lt;&gt;"",AS8&lt;&gt;""),SUM(AR8:AS8),"")</f>
        <v/>
      </c>
      <c r="AU8" s="116"/>
      <c r="AV8" s="116"/>
      <c r="AW8" s="116" t="str">
        <f>IF(AND(AU8&lt;&gt;"",AV8&lt;&gt;""),SUM(AU8:AV8),"")</f>
        <v/>
      </c>
      <c r="AX8" s="115"/>
      <c r="AY8" s="114"/>
      <c r="AZ8" s="116"/>
      <c r="BA8" s="116"/>
      <c r="BB8" s="116" t="str">
        <f>IF(AND(AZ8&lt;&gt;"",BA8&lt;&gt;""),SUM(AZ8:BA8),"")</f>
        <v/>
      </c>
      <c r="BC8" s="116"/>
      <c r="BD8" s="116"/>
      <c r="BE8" s="116" t="str">
        <f>IF(AND(BC8&lt;&gt;"",BD8&lt;&gt;""),SUM(BC8:BD8),"")</f>
        <v/>
      </c>
    </row>
    <row r="9" spans="1:57" ht="13.5" customHeight="1" x14ac:dyDescent="0.2">
      <c r="A9" s="114" t="s">
        <v>25</v>
      </c>
      <c r="B9" s="115" t="s">
        <v>326</v>
      </c>
      <c r="C9" s="114" t="s">
        <v>327</v>
      </c>
      <c r="D9" s="116">
        <f>SUM(L9,T9,AB9,AJ9,AR9,AZ9)</f>
        <v>0</v>
      </c>
      <c r="E9" s="116">
        <f>SUM(M9,U9,AC9,AK9,AS9,BA9)</f>
        <v>0</v>
      </c>
      <c r="F9" s="116">
        <f>SUM(D9:E9)</f>
        <v>0</v>
      </c>
      <c r="G9" s="116">
        <f>SUM(O9,W9,AE9,AM9,AU9,BC9)</f>
        <v>0</v>
      </c>
      <c r="H9" s="116">
        <f>SUM(P9,X9,AF9,AN9,AV9,BD9)</f>
        <v>0</v>
      </c>
      <c r="I9" s="116">
        <f>SUM(G9:H9)</f>
        <v>0</v>
      </c>
      <c r="J9" s="115"/>
      <c r="K9" s="114"/>
      <c r="L9" s="116"/>
      <c r="M9" s="116"/>
      <c r="N9" s="116" t="str">
        <f>IF(AND(L9&lt;&gt;"",M9&lt;&gt;""),SUM(L9:M9),"")</f>
        <v/>
      </c>
      <c r="O9" s="116"/>
      <c r="P9" s="116"/>
      <c r="Q9" s="116" t="str">
        <f>IF(AND(O9&lt;&gt;"",P9&lt;&gt;""),SUM(O9:P9),"")</f>
        <v/>
      </c>
      <c r="R9" s="115"/>
      <c r="S9" s="114"/>
      <c r="T9" s="116"/>
      <c r="U9" s="116"/>
      <c r="V9" s="116" t="str">
        <f>IF(AND(T9&lt;&gt;"",U9&lt;&gt;""),SUM(T9:U9),"")</f>
        <v/>
      </c>
      <c r="W9" s="116"/>
      <c r="X9" s="116"/>
      <c r="Y9" s="116" t="str">
        <f>IF(AND(W9&lt;&gt;"",X9&lt;&gt;""),SUM(W9:X9),"")</f>
        <v/>
      </c>
      <c r="Z9" s="115"/>
      <c r="AA9" s="114"/>
      <c r="AB9" s="116"/>
      <c r="AC9" s="116"/>
      <c r="AD9" s="116" t="str">
        <f>IF(AND(AB9&lt;&gt;"",AC9&lt;&gt;""),SUM(AB9:AC9),"")</f>
        <v/>
      </c>
      <c r="AE9" s="116"/>
      <c r="AF9" s="116"/>
      <c r="AG9" s="116" t="str">
        <f>IF(AND(AE9&lt;&gt;"",AF9&lt;&gt;""),SUM(AE9:AF9),"")</f>
        <v/>
      </c>
      <c r="AH9" s="115"/>
      <c r="AI9" s="114"/>
      <c r="AJ9" s="116"/>
      <c r="AK9" s="116"/>
      <c r="AL9" s="116" t="str">
        <f>IF(AND(AJ9&lt;&gt;"",AK9&lt;&gt;""),SUM(AJ9:AK9),"")</f>
        <v/>
      </c>
      <c r="AM9" s="116"/>
      <c r="AN9" s="116"/>
      <c r="AO9" s="116" t="str">
        <f>IF(AND(AM9&lt;&gt;"",AN9&lt;&gt;""),SUM(AM9:AN9),"")</f>
        <v/>
      </c>
      <c r="AP9" s="115"/>
      <c r="AQ9" s="114"/>
      <c r="AR9" s="116"/>
      <c r="AS9" s="116"/>
      <c r="AT9" s="116" t="str">
        <f>IF(AND(AR9&lt;&gt;"",AS9&lt;&gt;""),SUM(AR9:AS9),"")</f>
        <v/>
      </c>
      <c r="AU9" s="116"/>
      <c r="AV9" s="116"/>
      <c r="AW9" s="116" t="str">
        <f>IF(AND(AU9&lt;&gt;"",AV9&lt;&gt;""),SUM(AU9:AV9),"")</f>
        <v/>
      </c>
      <c r="AX9" s="115"/>
      <c r="AY9" s="114"/>
      <c r="AZ9" s="116"/>
      <c r="BA9" s="116"/>
      <c r="BB9" s="116" t="str">
        <f>IF(AND(AZ9&lt;&gt;"",BA9&lt;&gt;""),SUM(AZ9:BA9),"")</f>
        <v/>
      </c>
      <c r="BC9" s="116"/>
      <c r="BD9" s="116"/>
      <c r="BE9" s="116" t="str">
        <f>IF(AND(BC9&lt;&gt;"",BD9&lt;&gt;""),SUM(BC9:BD9),"")</f>
        <v/>
      </c>
    </row>
    <row r="10" spans="1:57" ht="13.5" customHeight="1" x14ac:dyDescent="0.2">
      <c r="A10" s="114" t="s">
        <v>25</v>
      </c>
      <c r="B10" s="115" t="s">
        <v>328</v>
      </c>
      <c r="C10" s="114" t="s">
        <v>329</v>
      </c>
      <c r="D10" s="116">
        <f>SUM(L10,T10,AB10,AJ10,AR10,AZ10)</f>
        <v>0</v>
      </c>
      <c r="E10" s="116">
        <f>SUM(M10,U10,AC10,AK10,AS10,BA10)</f>
        <v>0</v>
      </c>
      <c r="F10" s="116">
        <f>SUM(D10:E10)</f>
        <v>0</v>
      </c>
      <c r="G10" s="116">
        <f>SUM(O10,W10,AE10,AM10,AU10,BC10)</f>
        <v>0</v>
      </c>
      <c r="H10" s="116">
        <f>SUM(P10,X10,AF10,AN10,AV10,BD10)</f>
        <v>0</v>
      </c>
      <c r="I10" s="116">
        <f>SUM(G10:H10)</f>
        <v>0</v>
      </c>
      <c r="J10" s="115"/>
      <c r="K10" s="114"/>
      <c r="L10" s="116"/>
      <c r="M10" s="116"/>
      <c r="N10" s="116" t="str">
        <f>IF(AND(L10&lt;&gt;"",M10&lt;&gt;""),SUM(L10:M10),"")</f>
        <v/>
      </c>
      <c r="O10" s="116"/>
      <c r="P10" s="116"/>
      <c r="Q10" s="116" t="str">
        <f>IF(AND(O10&lt;&gt;"",P10&lt;&gt;""),SUM(O10:P10),"")</f>
        <v/>
      </c>
      <c r="R10" s="115"/>
      <c r="S10" s="114"/>
      <c r="T10" s="116"/>
      <c r="U10" s="116"/>
      <c r="V10" s="116" t="str">
        <f>IF(AND(T10&lt;&gt;"",U10&lt;&gt;""),SUM(T10:U10),"")</f>
        <v/>
      </c>
      <c r="W10" s="116"/>
      <c r="X10" s="116"/>
      <c r="Y10" s="116" t="str">
        <f>IF(AND(W10&lt;&gt;"",X10&lt;&gt;""),SUM(W10:X10),"")</f>
        <v/>
      </c>
      <c r="Z10" s="115"/>
      <c r="AA10" s="114"/>
      <c r="AB10" s="116"/>
      <c r="AC10" s="116"/>
      <c r="AD10" s="116" t="str">
        <f>IF(AND(AB10&lt;&gt;"",AC10&lt;&gt;""),SUM(AB10:AC10),"")</f>
        <v/>
      </c>
      <c r="AE10" s="116"/>
      <c r="AF10" s="116"/>
      <c r="AG10" s="116" t="str">
        <f>IF(AND(AE10&lt;&gt;"",AF10&lt;&gt;""),SUM(AE10:AF10),"")</f>
        <v/>
      </c>
      <c r="AH10" s="115"/>
      <c r="AI10" s="114"/>
      <c r="AJ10" s="116"/>
      <c r="AK10" s="116"/>
      <c r="AL10" s="116" t="str">
        <f>IF(AND(AJ10&lt;&gt;"",AK10&lt;&gt;""),SUM(AJ10:AK10),"")</f>
        <v/>
      </c>
      <c r="AM10" s="116"/>
      <c r="AN10" s="116"/>
      <c r="AO10" s="116" t="str">
        <f>IF(AND(AM10&lt;&gt;"",AN10&lt;&gt;""),SUM(AM10:AN10),"")</f>
        <v/>
      </c>
      <c r="AP10" s="115"/>
      <c r="AQ10" s="114"/>
      <c r="AR10" s="116"/>
      <c r="AS10" s="116"/>
      <c r="AT10" s="116" t="str">
        <f>IF(AND(AR10&lt;&gt;"",AS10&lt;&gt;""),SUM(AR10:AS10),"")</f>
        <v/>
      </c>
      <c r="AU10" s="116"/>
      <c r="AV10" s="116"/>
      <c r="AW10" s="116" t="str">
        <f>IF(AND(AU10&lt;&gt;"",AV10&lt;&gt;""),SUM(AU10:AV10),"")</f>
        <v/>
      </c>
      <c r="AX10" s="115"/>
      <c r="AY10" s="114"/>
      <c r="AZ10" s="116"/>
      <c r="BA10" s="116"/>
      <c r="BB10" s="116" t="str">
        <f>IF(AND(AZ10&lt;&gt;"",BA10&lt;&gt;""),SUM(AZ10:BA10),"")</f>
        <v/>
      </c>
      <c r="BC10" s="116"/>
      <c r="BD10" s="116"/>
      <c r="BE10" s="116" t="str">
        <f>IF(AND(BC10&lt;&gt;"",BD10&lt;&gt;""),SUM(BC10:BD10),"")</f>
        <v/>
      </c>
    </row>
    <row r="11" spans="1:57" ht="13.5" customHeight="1" x14ac:dyDescent="0.2">
      <c r="A11" s="114" t="s">
        <v>25</v>
      </c>
      <c r="B11" s="115" t="s">
        <v>330</v>
      </c>
      <c r="C11" s="114" t="s">
        <v>331</v>
      </c>
      <c r="D11" s="116">
        <f>SUM(L11,T11,AB11,AJ11,AR11,AZ11)</f>
        <v>0</v>
      </c>
      <c r="E11" s="116">
        <f>SUM(M11,U11,AC11,AK11,AS11,BA11)</f>
        <v>0</v>
      </c>
      <c r="F11" s="116">
        <f>SUM(D11:E11)</f>
        <v>0</v>
      </c>
      <c r="G11" s="116">
        <f>SUM(O11,W11,AE11,AM11,AU11,BC11)</f>
        <v>0</v>
      </c>
      <c r="H11" s="116">
        <f>SUM(P11,X11,AF11,AN11,AV11,BD11)</f>
        <v>0</v>
      </c>
      <c r="I11" s="116">
        <f>SUM(G11:H11)</f>
        <v>0</v>
      </c>
      <c r="J11" s="115"/>
      <c r="K11" s="114"/>
      <c r="L11" s="116"/>
      <c r="M11" s="116"/>
      <c r="N11" s="116" t="str">
        <f>IF(AND(L11&lt;&gt;"",M11&lt;&gt;""),SUM(L11:M11),"")</f>
        <v/>
      </c>
      <c r="O11" s="116"/>
      <c r="P11" s="116"/>
      <c r="Q11" s="116" t="str">
        <f>IF(AND(O11&lt;&gt;"",P11&lt;&gt;""),SUM(O11:P11),"")</f>
        <v/>
      </c>
      <c r="R11" s="115"/>
      <c r="S11" s="114"/>
      <c r="T11" s="116"/>
      <c r="U11" s="116"/>
      <c r="V11" s="116" t="str">
        <f>IF(AND(T11&lt;&gt;"",U11&lt;&gt;""),SUM(T11:U11),"")</f>
        <v/>
      </c>
      <c r="W11" s="116"/>
      <c r="X11" s="116"/>
      <c r="Y11" s="116" t="str">
        <f>IF(AND(W11&lt;&gt;"",X11&lt;&gt;""),SUM(W11:X11),"")</f>
        <v/>
      </c>
      <c r="Z11" s="115"/>
      <c r="AA11" s="114"/>
      <c r="AB11" s="116"/>
      <c r="AC11" s="116"/>
      <c r="AD11" s="116" t="str">
        <f>IF(AND(AB11&lt;&gt;"",AC11&lt;&gt;""),SUM(AB11:AC11),"")</f>
        <v/>
      </c>
      <c r="AE11" s="116"/>
      <c r="AF11" s="116"/>
      <c r="AG11" s="116" t="str">
        <f>IF(AND(AE11&lt;&gt;"",AF11&lt;&gt;""),SUM(AE11:AF11),"")</f>
        <v/>
      </c>
      <c r="AH11" s="115"/>
      <c r="AI11" s="114"/>
      <c r="AJ11" s="116"/>
      <c r="AK11" s="116"/>
      <c r="AL11" s="116" t="str">
        <f>IF(AND(AJ11&lt;&gt;"",AK11&lt;&gt;""),SUM(AJ11:AK11),"")</f>
        <v/>
      </c>
      <c r="AM11" s="116"/>
      <c r="AN11" s="116"/>
      <c r="AO11" s="116" t="str">
        <f>IF(AND(AM11&lt;&gt;"",AN11&lt;&gt;""),SUM(AM11:AN11),"")</f>
        <v/>
      </c>
      <c r="AP11" s="115"/>
      <c r="AQ11" s="114"/>
      <c r="AR11" s="116"/>
      <c r="AS11" s="116"/>
      <c r="AT11" s="116" t="str">
        <f>IF(AND(AR11&lt;&gt;"",AS11&lt;&gt;""),SUM(AR11:AS11),"")</f>
        <v/>
      </c>
      <c r="AU11" s="116"/>
      <c r="AV11" s="116"/>
      <c r="AW11" s="116" t="str">
        <f>IF(AND(AU11&lt;&gt;"",AV11&lt;&gt;""),SUM(AU11:AV11),"")</f>
        <v/>
      </c>
      <c r="AX11" s="115"/>
      <c r="AY11" s="114"/>
      <c r="AZ11" s="116"/>
      <c r="BA11" s="116"/>
      <c r="BB11" s="116" t="str">
        <f>IF(AND(AZ11&lt;&gt;"",BA11&lt;&gt;""),SUM(AZ11:BA11),"")</f>
        <v/>
      </c>
      <c r="BC11" s="116"/>
      <c r="BD11" s="116"/>
      <c r="BE11" s="116" t="str">
        <f>IF(AND(BC11&lt;&gt;"",BD11&lt;&gt;""),SUM(BC11:BD11),"")</f>
        <v/>
      </c>
    </row>
    <row r="12" spans="1:57" ht="13.5" customHeight="1" x14ac:dyDescent="0.2">
      <c r="A12" s="114" t="s">
        <v>25</v>
      </c>
      <c r="B12" s="115" t="s">
        <v>332</v>
      </c>
      <c r="C12" s="114" t="s">
        <v>333</v>
      </c>
      <c r="D12" s="116">
        <f>SUM(L12,T12,AB12,AJ12,AR12,AZ12)</f>
        <v>2932</v>
      </c>
      <c r="E12" s="116">
        <f>SUM(M12,U12,AC12,AK12,AS12,BA12)</f>
        <v>292691</v>
      </c>
      <c r="F12" s="116">
        <f>SUM(D12:E12)</f>
        <v>295623</v>
      </c>
      <c r="G12" s="116">
        <f>SUM(O12,W12,AE12,AM12,AU12,BC12)</f>
        <v>0</v>
      </c>
      <c r="H12" s="116">
        <f>SUM(P12,X12,AF12,AN12,AV12,BD12)</f>
        <v>0</v>
      </c>
      <c r="I12" s="116">
        <f>SUM(G12:H12)</f>
        <v>0</v>
      </c>
      <c r="J12" s="115" t="s">
        <v>334</v>
      </c>
      <c r="K12" s="114" t="s">
        <v>335</v>
      </c>
      <c r="L12" s="116">
        <v>2932</v>
      </c>
      <c r="M12" s="116">
        <v>292691</v>
      </c>
      <c r="N12" s="116">
        <f>IF(AND(L12&lt;&gt;"",M12&lt;&gt;""),SUM(L12:M12),"")</f>
        <v>295623</v>
      </c>
      <c r="O12" s="116">
        <v>0</v>
      </c>
      <c r="P12" s="116">
        <v>0</v>
      </c>
      <c r="Q12" s="116">
        <f>IF(AND(O12&lt;&gt;"",P12&lt;&gt;""),SUM(O12:P12),"")</f>
        <v>0</v>
      </c>
      <c r="R12" s="115"/>
      <c r="S12" s="114"/>
      <c r="T12" s="116"/>
      <c r="U12" s="116"/>
      <c r="V12" s="116" t="str">
        <f>IF(AND(T12&lt;&gt;"",U12&lt;&gt;""),SUM(T12:U12),"")</f>
        <v/>
      </c>
      <c r="W12" s="116"/>
      <c r="X12" s="116"/>
      <c r="Y12" s="116" t="str">
        <f>IF(AND(W12&lt;&gt;"",X12&lt;&gt;""),SUM(W12:X12),"")</f>
        <v/>
      </c>
      <c r="Z12" s="115"/>
      <c r="AA12" s="114"/>
      <c r="AB12" s="116"/>
      <c r="AC12" s="116"/>
      <c r="AD12" s="116" t="str">
        <f>IF(AND(AB12&lt;&gt;"",AC12&lt;&gt;""),SUM(AB12:AC12),"")</f>
        <v/>
      </c>
      <c r="AE12" s="116"/>
      <c r="AF12" s="116"/>
      <c r="AG12" s="116" t="str">
        <f>IF(AND(AE12&lt;&gt;"",AF12&lt;&gt;""),SUM(AE12:AF12),"")</f>
        <v/>
      </c>
      <c r="AH12" s="115"/>
      <c r="AI12" s="114"/>
      <c r="AJ12" s="116"/>
      <c r="AK12" s="116"/>
      <c r="AL12" s="116" t="str">
        <f>IF(AND(AJ12&lt;&gt;"",AK12&lt;&gt;""),SUM(AJ12:AK12),"")</f>
        <v/>
      </c>
      <c r="AM12" s="116"/>
      <c r="AN12" s="116"/>
      <c r="AO12" s="116" t="str">
        <f>IF(AND(AM12&lt;&gt;"",AN12&lt;&gt;""),SUM(AM12:AN12),"")</f>
        <v/>
      </c>
      <c r="AP12" s="115"/>
      <c r="AQ12" s="114"/>
      <c r="AR12" s="116"/>
      <c r="AS12" s="116"/>
      <c r="AT12" s="116" t="str">
        <f>IF(AND(AR12&lt;&gt;"",AS12&lt;&gt;""),SUM(AR12:AS12),"")</f>
        <v/>
      </c>
      <c r="AU12" s="116"/>
      <c r="AV12" s="116"/>
      <c r="AW12" s="116" t="str">
        <f>IF(AND(AU12&lt;&gt;"",AV12&lt;&gt;""),SUM(AU12:AV12),"")</f>
        <v/>
      </c>
      <c r="AX12" s="115"/>
      <c r="AY12" s="114"/>
      <c r="AZ12" s="116"/>
      <c r="BA12" s="116"/>
      <c r="BB12" s="116" t="str">
        <f>IF(AND(AZ12&lt;&gt;"",BA12&lt;&gt;""),SUM(AZ12:BA12),"")</f>
        <v/>
      </c>
      <c r="BC12" s="116"/>
      <c r="BD12" s="116"/>
      <c r="BE12" s="116" t="str">
        <f>IF(AND(BC12&lt;&gt;"",BD12&lt;&gt;""),SUM(BC12:BD12),"")</f>
        <v/>
      </c>
    </row>
    <row r="13" spans="1:57" ht="13.5" customHeight="1" x14ac:dyDescent="0.2">
      <c r="A13" s="114" t="s">
        <v>25</v>
      </c>
      <c r="B13" s="115" t="s">
        <v>336</v>
      </c>
      <c r="C13" s="114" t="s">
        <v>337</v>
      </c>
      <c r="D13" s="116">
        <f>SUM(L13,T13,AB13,AJ13,AR13,AZ13)</f>
        <v>0</v>
      </c>
      <c r="E13" s="116">
        <f>SUM(M13,U13,AC13,AK13,AS13,BA13)</f>
        <v>182381</v>
      </c>
      <c r="F13" s="116">
        <f>SUM(D13:E13)</f>
        <v>182381</v>
      </c>
      <c r="G13" s="116">
        <f>SUM(O13,W13,AE13,AM13,AU13,BC13)</f>
        <v>0</v>
      </c>
      <c r="H13" s="116">
        <f>SUM(P13,X13,AF13,AN13,AV13,BD13)</f>
        <v>85684</v>
      </c>
      <c r="I13" s="116">
        <f>SUM(G13:H13)</f>
        <v>85684</v>
      </c>
      <c r="J13" s="115" t="s">
        <v>338</v>
      </c>
      <c r="K13" s="114" t="s">
        <v>339</v>
      </c>
      <c r="L13" s="116">
        <v>0</v>
      </c>
      <c r="M13" s="116">
        <v>0</v>
      </c>
      <c r="N13" s="116">
        <f>IF(AND(L13&lt;&gt;"",M13&lt;&gt;""),SUM(L13:M13),"")</f>
        <v>0</v>
      </c>
      <c r="O13" s="116">
        <v>0</v>
      </c>
      <c r="P13" s="116">
        <v>85684</v>
      </c>
      <c r="Q13" s="116">
        <f>IF(AND(O13&lt;&gt;"",P13&lt;&gt;""),SUM(O13:P13),"")</f>
        <v>85684</v>
      </c>
      <c r="R13" s="115" t="s">
        <v>340</v>
      </c>
      <c r="S13" s="114" t="s">
        <v>341</v>
      </c>
      <c r="T13" s="116">
        <v>0</v>
      </c>
      <c r="U13" s="116">
        <v>182381</v>
      </c>
      <c r="V13" s="116">
        <f>IF(AND(T13&lt;&gt;"",U13&lt;&gt;""),SUM(T13:U13),"")</f>
        <v>182381</v>
      </c>
      <c r="W13" s="116">
        <v>0</v>
      </c>
      <c r="X13" s="116">
        <v>0</v>
      </c>
      <c r="Y13" s="116">
        <f>IF(AND(W13&lt;&gt;"",X13&lt;&gt;""),SUM(W13:X13),"")</f>
        <v>0</v>
      </c>
      <c r="Z13" s="115"/>
      <c r="AA13" s="114"/>
      <c r="AB13" s="116"/>
      <c r="AC13" s="116"/>
      <c r="AD13" s="116" t="str">
        <f>IF(AND(AB13&lt;&gt;"",AC13&lt;&gt;""),SUM(AB13:AC13),"")</f>
        <v/>
      </c>
      <c r="AE13" s="116"/>
      <c r="AF13" s="116"/>
      <c r="AG13" s="116" t="str">
        <f>IF(AND(AE13&lt;&gt;"",AF13&lt;&gt;""),SUM(AE13:AF13),"")</f>
        <v/>
      </c>
      <c r="AH13" s="115"/>
      <c r="AI13" s="114"/>
      <c r="AJ13" s="116"/>
      <c r="AK13" s="116"/>
      <c r="AL13" s="116" t="str">
        <f>IF(AND(AJ13&lt;&gt;"",AK13&lt;&gt;""),SUM(AJ13:AK13),"")</f>
        <v/>
      </c>
      <c r="AM13" s="116"/>
      <c r="AN13" s="116"/>
      <c r="AO13" s="116" t="str">
        <f>IF(AND(AM13&lt;&gt;"",AN13&lt;&gt;""),SUM(AM13:AN13),"")</f>
        <v/>
      </c>
      <c r="AP13" s="115"/>
      <c r="AQ13" s="114"/>
      <c r="AR13" s="116"/>
      <c r="AS13" s="116"/>
      <c r="AT13" s="116" t="str">
        <f>IF(AND(AR13&lt;&gt;"",AS13&lt;&gt;""),SUM(AR13:AS13),"")</f>
        <v/>
      </c>
      <c r="AU13" s="116"/>
      <c r="AV13" s="116"/>
      <c r="AW13" s="116" t="str">
        <f>IF(AND(AU13&lt;&gt;"",AV13&lt;&gt;""),SUM(AU13:AV13),"")</f>
        <v/>
      </c>
      <c r="AX13" s="115"/>
      <c r="AY13" s="114"/>
      <c r="AZ13" s="116"/>
      <c r="BA13" s="116"/>
      <c r="BB13" s="116" t="str">
        <f>IF(AND(AZ13&lt;&gt;"",BA13&lt;&gt;""),SUM(AZ13:BA13),"")</f>
        <v/>
      </c>
      <c r="BC13" s="116"/>
      <c r="BD13" s="116"/>
      <c r="BE13" s="116" t="str">
        <f>IF(AND(BC13&lt;&gt;"",BD13&lt;&gt;""),SUM(BC13:BD13),"")</f>
        <v/>
      </c>
    </row>
    <row r="14" spans="1:57" ht="13.5" customHeight="1" x14ac:dyDescent="0.2">
      <c r="A14" s="114" t="s">
        <v>25</v>
      </c>
      <c r="B14" s="115" t="s">
        <v>342</v>
      </c>
      <c r="C14" s="114" t="s">
        <v>343</v>
      </c>
      <c r="D14" s="116">
        <f>SUM(L14,T14,AB14,AJ14,AR14,AZ14)</f>
        <v>0</v>
      </c>
      <c r="E14" s="116">
        <f>SUM(M14,U14,AC14,AK14,AS14,BA14)</f>
        <v>0</v>
      </c>
      <c r="F14" s="116">
        <f>SUM(D14:E14)</f>
        <v>0</v>
      </c>
      <c r="G14" s="116">
        <f>SUM(O14,W14,AE14,AM14,AU14,BC14)</f>
        <v>0</v>
      </c>
      <c r="H14" s="116">
        <f>SUM(P14,X14,AF14,AN14,AV14,BD14)</f>
        <v>0</v>
      </c>
      <c r="I14" s="116">
        <f>SUM(G14:H14)</f>
        <v>0</v>
      </c>
      <c r="J14" s="115"/>
      <c r="K14" s="114"/>
      <c r="L14" s="116"/>
      <c r="M14" s="116"/>
      <c r="N14" s="116" t="str">
        <f>IF(AND(L14&lt;&gt;"",M14&lt;&gt;""),SUM(L14:M14),"")</f>
        <v/>
      </c>
      <c r="O14" s="116"/>
      <c r="P14" s="116"/>
      <c r="Q14" s="116" t="str">
        <f>IF(AND(O14&lt;&gt;"",P14&lt;&gt;""),SUM(O14:P14),"")</f>
        <v/>
      </c>
      <c r="R14" s="115"/>
      <c r="S14" s="114"/>
      <c r="T14" s="116"/>
      <c r="U14" s="116"/>
      <c r="V14" s="116" t="str">
        <f>IF(AND(T14&lt;&gt;"",U14&lt;&gt;""),SUM(T14:U14),"")</f>
        <v/>
      </c>
      <c r="W14" s="116"/>
      <c r="X14" s="116"/>
      <c r="Y14" s="116" t="str">
        <f>IF(AND(W14&lt;&gt;"",X14&lt;&gt;""),SUM(W14:X14),"")</f>
        <v/>
      </c>
      <c r="Z14" s="115"/>
      <c r="AA14" s="114"/>
      <c r="AB14" s="116"/>
      <c r="AC14" s="116"/>
      <c r="AD14" s="116" t="str">
        <f>IF(AND(AB14&lt;&gt;"",AC14&lt;&gt;""),SUM(AB14:AC14),"")</f>
        <v/>
      </c>
      <c r="AE14" s="116"/>
      <c r="AF14" s="116"/>
      <c r="AG14" s="116" t="str">
        <f>IF(AND(AE14&lt;&gt;"",AF14&lt;&gt;""),SUM(AE14:AF14),"")</f>
        <v/>
      </c>
      <c r="AH14" s="115"/>
      <c r="AI14" s="114"/>
      <c r="AJ14" s="116"/>
      <c r="AK14" s="116"/>
      <c r="AL14" s="116" t="str">
        <f>IF(AND(AJ14&lt;&gt;"",AK14&lt;&gt;""),SUM(AJ14:AK14),"")</f>
        <v/>
      </c>
      <c r="AM14" s="116"/>
      <c r="AN14" s="116"/>
      <c r="AO14" s="116" t="str">
        <f>IF(AND(AM14&lt;&gt;"",AN14&lt;&gt;""),SUM(AM14:AN14),"")</f>
        <v/>
      </c>
      <c r="AP14" s="115"/>
      <c r="AQ14" s="114"/>
      <c r="AR14" s="116"/>
      <c r="AS14" s="116"/>
      <c r="AT14" s="116" t="str">
        <f>IF(AND(AR14&lt;&gt;"",AS14&lt;&gt;""),SUM(AR14:AS14),"")</f>
        <v/>
      </c>
      <c r="AU14" s="116"/>
      <c r="AV14" s="116"/>
      <c r="AW14" s="116" t="str">
        <f>IF(AND(AU14&lt;&gt;"",AV14&lt;&gt;""),SUM(AU14:AV14),"")</f>
        <v/>
      </c>
      <c r="AX14" s="115"/>
      <c r="AY14" s="114"/>
      <c r="AZ14" s="116"/>
      <c r="BA14" s="116"/>
      <c r="BB14" s="116" t="str">
        <f>IF(AND(AZ14&lt;&gt;"",BA14&lt;&gt;""),SUM(AZ14:BA14),"")</f>
        <v/>
      </c>
      <c r="BC14" s="116"/>
      <c r="BD14" s="116"/>
      <c r="BE14" s="116" t="str">
        <f>IF(AND(BC14&lt;&gt;"",BD14&lt;&gt;""),SUM(BC14:BD14),"")</f>
        <v/>
      </c>
    </row>
    <row r="15" spans="1:57" ht="13.5" customHeight="1" x14ac:dyDescent="0.2">
      <c r="A15" s="114" t="s">
        <v>25</v>
      </c>
      <c r="B15" s="115" t="s">
        <v>344</v>
      </c>
      <c r="C15" s="114" t="s">
        <v>345</v>
      </c>
      <c r="D15" s="116">
        <f>SUM(L15,T15,AB15,AJ15,AR15,AZ15)</f>
        <v>0</v>
      </c>
      <c r="E15" s="116">
        <f>SUM(M15,U15,AC15,AK15,AS15,BA15)</f>
        <v>0</v>
      </c>
      <c r="F15" s="116">
        <f>SUM(D15:E15)</f>
        <v>0</v>
      </c>
      <c r="G15" s="116">
        <f>SUM(O15,W15,AE15,AM15,AU15,BC15)</f>
        <v>0</v>
      </c>
      <c r="H15" s="116">
        <f>SUM(P15,X15,AF15,AN15,AV15,BD15)</f>
        <v>0</v>
      </c>
      <c r="I15" s="116">
        <f>SUM(G15:H15)</f>
        <v>0</v>
      </c>
      <c r="J15" s="115"/>
      <c r="K15" s="114"/>
      <c r="L15" s="116"/>
      <c r="M15" s="116"/>
      <c r="N15" s="116" t="str">
        <f>IF(AND(L15&lt;&gt;"",M15&lt;&gt;""),SUM(L15:M15),"")</f>
        <v/>
      </c>
      <c r="O15" s="116"/>
      <c r="P15" s="116"/>
      <c r="Q15" s="116" t="str">
        <f>IF(AND(O15&lt;&gt;"",P15&lt;&gt;""),SUM(O15:P15),"")</f>
        <v/>
      </c>
      <c r="R15" s="115"/>
      <c r="S15" s="114"/>
      <c r="T15" s="116"/>
      <c r="U15" s="116"/>
      <c r="V15" s="116" t="str">
        <f>IF(AND(T15&lt;&gt;"",U15&lt;&gt;""),SUM(T15:U15),"")</f>
        <v/>
      </c>
      <c r="W15" s="116"/>
      <c r="X15" s="116"/>
      <c r="Y15" s="116" t="str">
        <f>IF(AND(W15&lt;&gt;"",X15&lt;&gt;""),SUM(W15:X15),"")</f>
        <v/>
      </c>
      <c r="Z15" s="115"/>
      <c r="AA15" s="114"/>
      <c r="AB15" s="116"/>
      <c r="AC15" s="116"/>
      <c r="AD15" s="116" t="str">
        <f>IF(AND(AB15&lt;&gt;"",AC15&lt;&gt;""),SUM(AB15:AC15),"")</f>
        <v/>
      </c>
      <c r="AE15" s="116"/>
      <c r="AF15" s="116"/>
      <c r="AG15" s="116" t="str">
        <f>IF(AND(AE15&lt;&gt;"",AF15&lt;&gt;""),SUM(AE15:AF15),"")</f>
        <v/>
      </c>
      <c r="AH15" s="115"/>
      <c r="AI15" s="114"/>
      <c r="AJ15" s="116"/>
      <c r="AK15" s="116"/>
      <c r="AL15" s="116" t="str">
        <f>IF(AND(AJ15&lt;&gt;"",AK15&lt;&gt;""),SUM(AJ15:AK15),"")</f>
        <v/>
      </c>
      <c r="AM15" s="116"/>
      <c r="AN15" s="116"/>
      <c r="AO15" s="116" t="str">
        <f>IF(AND(AM15&lt;&gt;"",AN15&lt;&gt;""),SUM(AM15:AN15),"")</f>
        <v/>
      </c>
      <c r="AP15" s="115"/>
      <c r="AQ15" s="114"/>
      <c r="AR15" s="116"/>
      <c r="AS15" s="116"/>
      <c r="AT15" s="116" t="str">
        <f>IF(AND(AR15&lt;&gt;"",AS15&lt;&gt;""),SUM(AR15:AS15),"")</f>
        <v/>
      </c>
      <c r="AU15" s="116"/>
      <c r="AV15" s="116"/>
      <c r="AW15" s="116" t="str">
        <f>IF(AND(AU15&lt;&gt;"",AV15&lt;&gt;""),SUM(AU15:AV15),"")</f>
        <v/>
      </c>
      <c r="AX15" s="115"/>
      <c r="AY15" s="114"/>
      <c r="AZ15" s="116"/>
      <c r="BA15" s="116"/>
      <c r="BB15" s="116" t="str">
        <f>IF(AND(AZ15&lt;&gt;"",BA15&lt;&gt;""),SUM(AZ15:BA15),"")</f>
        <v/>
      </c>
      <c r="BC15" s="116"/>
      <c r="BD15" s="116"/>
      <c r="BE15" s="116" t="str">
        <f>IF(AND(BC15&lt;&gt;"",BD15&lt;&gt;""),SUM(BC15:BD15),"")</f>
        <v/>
      </c>
    </row>
    <row r="16" spans="1:57" ht="13.5" customHeight="1" x14ac:dyDescent="0.2">
      <c r="A16" s="114" t="s">
        <v>25</v>
      </c>
      <c r="B16" s="115" t="s">
        <v>346</v>
      </c>
      <c r="C16" s="114" t="s">
        <v>347</v>
      </c>
      <c r="D16" s="116">
        <f>SUM(L16,T16,AB16,AJ16,AR16,AZ16)</f>
        <v>0</v>
      </c>
      <c r="E16" s="116">
        <f>SUM(M16,U16,AC16,AK16,AS16,BA16)</f>
        <v>263982</v>
      </c>
      <c r="F16" s="116">
        <f>SUM(D16:E16)</f>
        <v>263982</v>
      </c>
      <c r="G16" s="116">
        <f>SUM(O16,W16,AE16,AM16,AU16,BC16)</f>
        <v>0</v>
      </c>
      <c r="H16" s="116">
        <f>SUM(P16,X16,AF16,AN16,AV16,BD16)</f>
        <v>66661</v>
      </c>
      <c r="I16" s="116">
        <f>SUM(G16:H16)</f>
        <v>66661</v>
      </c>
      <c r="J16" s="115" t="s">
        <v>348</v>
      </c>
      <c r="K16" s="114" t="s">
        <v>349</v>
      </c>
      <c r="L16" s="116">
        <v>0</v>
      </c>
      <c r="M16" s="116">
        <v>263982</v>
      </c>
      <c r="N16" s="116">
        <f>IF(AND(L16&lt;&gt;"",M16&lt;&gt;""),SUM(L16:M16),"")</f>
        <v>263982</v>
      </c>
      <c r="O16" s="116">
        <v>0</v>
      </c>
      <c r="P16" s="116">
        <v>66661</v>
      </c>
      <c r="Q16" s="116">
        <f>IF(AND(O16&lt;&gt;"",P16&lt;&gt;""),SUM(O16:P16),"")</f>
        <v>66661</v>
      </c>
      <c r="R16" s="115"/>
      <c r="S16" s="114"/>
      <c r="T16" s="116"/>
      <c r="U16" s="116"/>
      <c r="V16" s="116" t="str">
        <f>IF(AND(T16&lt;&gt;"",U16&lt;&gt;""),SUM(T16:U16),"")</f>
        <v/>
      </c>
      <c r="W16" s="116"/>
      <c r="X16" s="116"/>
      <c r="Y16" s="116" t="str">
        <f>IF(AND(W16&lt;&gt;"",X16&lt;&gt;""),SUM(W16:X16),"")</f>
        <v/>
      </c>
      <c r="Z16" s="115"/>
      <c r="AA16" s="114"/>
      <c r="AB16" s="116"/>
      <c r="AC16" s="116"/>
      <c r="AD16" s="116" t="str">
        <f>IF(AND(AB16&lt;&gt;"",AC16&lt;&gt;""),SUM(AB16:AC16),"")</f>
        <v/>
      </c>
      <c r="AE16" s="116"/>
      <c r="AF16" s="116"/>
      <c r="AG16" s="116" t="str">
        <f>IF(AND(AE16&lt;&gt;"",AF16&lt;&gt;""),SUM(AE16:AF16),"")</f>
        <v/>
      </c>
      <c r="AH16" s="115"/>
      <c r="AI16" s="114"/>
      <c r="AJ16" s="116"/>
      <c r="AK16" s="116"/>
      <c r="AL16" s="116" t="str">
        <f>IF(AND(AJ16&lt;&gt;"",AK16&lt;&gt;""),SUM(AJ16:AK16),"")</f>
        <v/>
      </c>
      <c r="AM16" s="116"/>
      <c r="AN16" s="116"/>
      <c r="AO16" s="116" t="str">
        <f>IF(AND(AM16&lt;&gt;"",AN16&lt;&gt;""),SUM(AM16:AN16),"")</f>
        <v/>
      </c>
      <c r="AP16" s="115"/>
      <c r="AQ16" s="114"/>
      <c r="AR16" s="116"/>
      <c r="AS16" s="116"/>
      <c r="AT16" s="116" t="str">
        <f>IF(AND(AR16&lt;&gt;"",AS16&lt;&gt;""),SUM(AR16:AS16),"")</f>
        <v/>
      </c>
      <c r="AU16" s="116"/>
      <c r="AV16" s="116"/>
      <c r="AW16" s="116" t="str">
        <f>IF(AND(AU16&lt;&gt;"",AV16&lt;&gt;""),SUM(AU16:AV16),"")</f>
        <v/>
      </c>
      <c r="AX16" s="115"/>
      <c r="AY16" s="114"/>
      <c r="AZ16" s="116"/>
      <c r="BA16" s="116"/>
      <c r="BB16" s="116" t="str">
        <f>IF(AND(AZ16&lt;&gt;"",BA16&lt;&gt;""),SUM(AZ16:BA16),"")</f>
        <v/>
      </c>
      <c r="BC16" s="116"/>
      <c r="BD16" s="116"/>
      <c r="BE16" s="116" t="str">
        <f>IF(AND(BC16&lt;&gt;"",BD16&lt;&gt;""),SUM(BC16:BD16),"")</f>
        <v/>
      </c>
    </row>
    <row r="17" spans="1:57" ht="13.5" customHeight="1" x14ac:dyDescent="0.2">
      <c r="A17" s="114" t="s">
        <v>25</v>
      </c>
      <c r="B17" s="115" t="s">
        <v>350</v>
      </c>
      <c r="C17" s="114" t="s">
        <v>351</v>
      </c>
      <c r="D17" s="116">
        <f>SUM(L17,T17,AB17,AJ17,AR17,AZ17)</f>
        <v>111299</v>
      </c>
      <c r="E17" s="116">
        <f>SUM(M17,U17,AC17,AK17,AS17,BA17)</f>
        <v>650701</v>
      </c>
      <c r="F17" s="116">
        <f>SUM(D17:E17)</f>
        <v>762000</v>
      </c>
      <c r="G17" s="116">
        <f>SUM(O17,W17,AE17,AM17,AU17,BC17)</f>
        <v>0</v>
      </c>
      <c r="H17" s="116">
        <f>SUM(P17,X17,AF17,AN17,AV17,BD17)</f>
        <v>0</v>
      </c>
      <c r="I17" s="116">
        <f>SUM(G17:H17)</f>
        <v>0</v>
      </c>
      <c r="J17" s="115" t="s">
        <v>352</v>
      </c>
      <c r="K17" s="114" t="s">
        <v>353</v>
      </c>
      <c r="L17" s="116">
        <v>111299</v>
      </c>
      <c r="M17" s="116">
        <v>650701</v>
      </c>
      <c r="N17" s="116">
        <f>IF(AND(L17&lt;&gt;"",M17&lt;&gt;""),SUM(L17:M17),"")</f>
        <v>762000</v>
      </c>
      <c r="O17" s="116">
        <v>0</v>
      </c>
      <c r="P17" s="116">
        <v>0</v>
      </c>
      <c r="Q17" s="116">
        <f>IF(AND(O17&lt;&gt;"",P17&lt;&gt;""),SUM(O17:P17),"")</f>
        <v>0</v>
      </c>
      <c r="R17" s="115"/>
      <c r="S17" s="114"/>
      <c r="T17" s="116"/>
      <c r="U17" s="116"/>
      <c r="V17" s="116" t="str">
        <f>IF(AND(T17&lt;&gt;"",U17&lt;&gt;""),SUM(T17:U17),"")</f>
        <v/>
      </c>
      <c r="W17" s="116"/>
      <c r="X17" s="116"/>
      <c r="Y17" s="116" t="str">
        <f>IF(AND(W17&lt;&gt;"",X17&lt;&gt;""),SUM(W17:X17),"")</f>
        <v/>
      </c>
      <c r="Z17" s="115"/>
      <c r="AA17" s="114"/>
      <c r="AB17" s="116"/>
      <c r="AC17" s="116"/>
      <c r="AD17" s="116" t="str">
        <f>IF(AND(AB17&lt;&gt;"",AC17&lt;&gt;""),SUM(AB17:AC17),"")</f>
        <v/>
      </c>
      <c r="AE17" s="116"/>
      <c r="AF17" s="116"/>
      <c r="AG17" s="116" t="str">
        <f>IF(AND(AE17&lt;&gt;"",AF17&lt;&gt;""),SUM(AE17:AF17),"")</f>
        <v/>
      </c>
      <c r="AH17" s="115"/>
      <c r="AI17" s="114"/>
      <c r="AJ17" s="116"/>
      <c r="AK17" s="116"/>
      <c r="AL17" s="116" t="str">
        <f>IF(AND(AJ17&lt;&gt;"",AK17&lt;&gt;""),SUM(AJ17:AK17),"")</f>
        <v/>
      </c>
      <c r="AM17" s="116"/>
      <c r="AN17" s="116"/>
      <c r="AO17" s="116" t="str">
        <f>IF(AND(AM17&lt;&gt;"",AN17&lt;&gt;""),SUM(AM17:AN17),"")</f>
        <v/>
      </c>
      <c r="AP17" s="115"/>
      <c r="AQ17" s="114"/>
      <c r="AR17" s="116"/>
      <c r="AS17" s="116"/>
      <c r="AT17" s="116" t="str">
        <f>IF(AND(AR17&lt;&gt;"",AS17&lt;&gt;""),SUM(AR17:AS17),"")</f>
        <v/>
      </c>
      <c r="AU17" s="116"/>
      <c r="AV17" s="116"/>
      <c r="AW17" s="116" t="str">
        <f>IF(AND(AU17&lt;&gt;"",AV17&lt;&gt;""),SUM(AU17:AV17),"")</f>
        <v/>
      </c>
      <c r="AX17" s="115"/>
      <c r="AY17" s="114"/>
      <c r="AZ17" s="116"/>
      <c r="BA17" s="116"/>
      <c r="BB17" s="116" t="str">
        <f>IF(AND(AZ17&lt;&gt;"",BA17&lt;&gt;""),SUM(AZ17:BA17),"")</f>
        <v/>
      </c>
      <c r="BC17" s="116"/>
      <c r="BD17" s="116"/>
      <c r="BE17" s="116" t="str">
        <f>IF(AND(BC17&lt;&gt;"",BD17&lt;&gt;""),SUM(BC17:BD17),"")</f>
        <v/>
      </c>
    </row>
    <row r="18" spans="1:57" ht="13.5" customHeight="1" x14ac:dyDescent="0.2">
      <c r="A18" s="114" t="s">
        <v>25</v>
      </c>
      <c r="B18" s="115" t="s">
        <v>354</v>
      </c>
      <c r="C18" s="114" t="s">
        <v>355</v>
      </c>
      <c r="D18" s="116">
        <f>SUM(L18,T18,AB18,AJ18,AR18,AZ18)</f>
        <v>436190</v>
      </c>
      <c r="E18" s="116">
        <f>SUM(M18,U18,AC18,AK18,AS18,BA18)</f>
        <v>278748</v>
      </c>
      <c r="F18" s="116">
        <f>SUM(D18:E18)</f>
        <v>714938</v>
      </c>
      <c r="G18" s="116">
        <f>SUM(O18,W18,AE18,AM18,AU18,BC18)</f>
        <v>0</v>
      </c>
      <c r="H18" s="116">
        <f>SUM(P18,X18,AF18,AN18,AV18,BD18)</f>
        <v>0</v>
      </c>
      <c r="I18" s="116">
        <f>SUM(G18:H18)</f>
        <v>0</v>
      </c>
      <c r="J18" s="115" t="s">
        <v>356</v>
      </c>
      <c r="K18" s="114" t="s">
        <v>357</v>
      </c>
      <c r="L18" s="116">
        <v>436190</v>
      </c>
      <c r="M18" s="116">
        <v>278748</v>
      </c>
      <c r="N18" s="116">
        <f>IF(AND(L18&lt;&gt;"",M18&lt;&gt;""),SUM(L18:M18),"")</f>
        <v>714938</v>
      </c>
      <c r="O18" s="116">
        <v>0</v>
      </c>
      <c r="P18" s="116">
        <v>0</v>
      </c>
      <c r="Q18" s="116">
        <f>IF(AND(O18&lt;&gt;"",P18&lt;&gt;""),SUM(O18:P18),"")</f>
        <v>0</v>
      </c>
      <c r="R18" s="115"/>
      <c r="S18" s="114"/>
      <c r="T18" s="116"/>
      <c r="U18" s="116"/>
      <c r="V18" s="116" t="str">
        <f>IF(AND(T18&lt;&gt;"",U18&lt;&gt;""),SUM(T18:U18),"")</f>
        <v/>
      </c>
      <c r="W18" s="116"/>
      <c r="X18" s="116"/>
      <c r="Y18" s="116" t="str">
        <f>IF(AND(W18&lt;&gt;"",X18&lt;&gt;""),SUM(W18:X18),"")</f>
        <v/>
      </c>
      <c r="Z18" s="115"/>
      <c r="AA18" s="114"/>
      <c r="AB18" s="116"/>
      <c r="AC18" s="116"/>
      <c r="AD18" s="116" t="str">
        <f>IF(AND(AB18&lt;&gt;"",AC18&lt;&gt;""),SUM(AB18:AC18),"")</f>
        <v/>
      </c>
      <c r="AE18" s="116"/>
      <c r="AF18" s="116"/>
      <c r="AG18" s="116" t="str">
        <f>IF(AND(AE18&lt;&gt;"",AF18&lt;&gt;""),SUM(AE18:AF18),"")</f>
        <v/>
      </c>
      <c r="AH18" s="115"/>
      <c r="AI18" s="114"/>
      <c r="AJ18" s="116"/>
      <c r="AK18" s="116"/>
      <c r="AL18" s="116" t="str">
        <f>IF(AND(AJ18&lt;&gt;"",AK18&lt;&gt;""),SUM(AJ18:AK18),"")</f>
        <v/>
      </c>
      <c r="AM18" s="116"/>
      <c r="AN18" s="116"/>
      <c r="AO18" s="116" t="str">
        <f>IF(AND(AM18&lt;&gt;"",AN18&lt;&gt;""),SUM(AM18:AN18),"")</f>
        <v/>
      </c>
      <c r="AP18" s="115"/>
      <c r="AQ18" s="114"/>
      <c r="AR18" s="116"/>
      <c r="AS18" s="116"/>
      <c r="AT18" s="116" t="str">
        <f>IF(AND(AR18&lt;&gt;"",AS18&lt;&gt;""),SUM(AR18:AS18),"")</f>
        <v/>
      </c>
      <c r="AU18" s="116"/>
      <c r="AV18" s="116"/>
      <c r="AW18" s="116" t="str">
        <f>IF(AND(AU18&lt;&gt;"",AV18&lt;&gt;""),SUM(AU18:AV18),"")</f>
        <v/>
      </c>
      <c r="AX18" s="115"/>
      <c r="AY18" s="114"/>
      <c r="AZ18" s="116"/>
      <c r="BA18" s="116"/>
      <c r="BB18" s="116" t="str">
        <f>IF(AND(AZ18&lt;&gt;"",BA18&lt;&gt;""),SUM(AZ18:BA18),"")</f>
        <v/>
      </c>
      <c r="BC18" s="116"/>
      <c r="BD18" s="116"/>
      <c r="BE18" s="116" t="str">
        <f>IF(AND(BC18&lt;&gt;"",BD18&lt;&gt;""),SUM(BC18:BD18),"")</f>
        <v/>
      </c>
    </row>
    <row r="19" spans="1:57" ht="13.5" customHeight="1" x14ac:dyDescent="0.2">
      <c r="A19" s="114" t="s">
        <v>25</v>
      </c>
      <c r="B19" s="115" t="s">
        <v>358</v>
      </c>
      <c r="C19" s="114" t="s">
        <v>359</v>
      </c>
      <c r="D19" s="116">
        <f>SUM(L19,T19,AB19,AJ19,AR19,AZ19)</f>
        <v>0</v>
      </c>
      <c r="E19" s="116">
        <f>SUM(M19,U19,AC19,AK19,AS19,BA19)</f>
        <v>0</v>
      </c>
      <c r="F19" s="116">
        <f>SUM(D19:E19)</f>
        <v>0</v>
      </c>
      <c r="G19" s="116">
        <f>SUM(O19,W19,AE19,AM19,AU19,BC19)</f>
        <v>0</v>
      </c>
      <c r="H19" s="116">
        <f>SUM(P19,X19,AF19,AN19,AV19,BD19)</f>
        <v>0</v>
      </c>
      <c r="I19" s="116">
        <f>SUM(G19:H19)</f>
        <v>0</v>
      </c>
      <c r="J19" s="115"/>
      <c r="K19" s="114"/>
      <c r="L19" s="116"/>
      <c r="M19" s="116"/>
      <c r="N19" s="116" t="str">
        <f>IF(AND(L19&lt;&gt;"",M19&lt;&gt;""),SUM(L19:M19),"")</f>
        <v/>
      </c>
      <c r="O19" s="116"/>
      <c r="P19" s="116"/>
      <c r="Q19" s="116" t="str">
        <f>IF(AND(O19&lt;&gt;"",P19&lt;&gt;""),SUM(O19:P19),"")</f>
        <v/>
      </c>
      <c r="R19" s="115"/>
      <c r="S19" s="114"/>
      <c r="T19" s="116"/>
      <c r="U19" s="116"/>
      <c r="V19" s="116" t="str">
        <f>IF(AND(T19&lt;&gt;"",U19&lt;&gt;""),SUM(T19:U19),"")</f>
        <v/>
      </c>
      <c r="W19" s="116"/>
      <c r="X19" s="116"/>
      <c r="Y19" s="116" t="str">
        <f>IF(AND(W19&lt;&gt;"",X19&lt;&gt;""),SUM(W19:X19),"")</f>
        <v/>
      </c>
      <c r="Z19" s="115"/>
      <c r="AA19" s="114"/>
      <c r="AB19" s="116"/>
      <c r="AC19" s="116"/>
      <c r="AD19" s="116" t="str">
        <f>IF(AND(AB19&lt;&gt;"",AC19&lt;&gt;""),SUM(AB19:AC19),"")</f>
        <v/>
      </c>
      <c r="AE19" s="116"/>
      <c r="AF19" s="116"/>
      <c r="AG19" s="116" t="str">
        <f>IF(AND(AE19&lt;&gt;"",AF19&lt;&gt;""),SUM(AE19:AF19),"")</f>
        <v/>
      </c>
      <c r="AH19" s="115"/>
      <c r="AI19" s="114"/>
      <c r="AJ19" s="116"/>
      <c r="AK19" s="116"/>
      <c r="AL19" s="116" t="str">
        <f>IF(AND(AJ19&lt;&gt;"",AK19&lt;&gt;""),SUM(AJ19:AK19),"")</f>
        <v/>
      </c>
      <c r="AM19" s="116"/>
      <c r="AN19" s="116"/>
      <c r="AO19" s="116" t="str">
        <f>IF(AND(AM19&lt;&gt;"",AN19&lt;&gt;""),SUM(AM19:AN19),"")</f>
        <v/>
      </c>
      <c r="AP19" s="115"/>
      <c r="AQ19" s="114"/>
      <c r="AR19" s="116"/>
      <c r="AS19" s="116"/>
      <c r="AT19" s="116" t="str">
        <f>IF(AND(AR19&lt;&gt;"",AS19&lt;&gt;""),SUM(AR19:AS19),"")</f>
        <v/>
      </c>
      <c r="AU19" s="116"/>
      <c r="AV19" s="116"/>
      <c r="AW19" s="116" t="str">
        <f>IF(AND(AU19&lt;&gt;"",AV19&lt;&gt;""),SUM(AU19:AV19),"")</f>
        <v/>
      </c>
      <c r="AX19" s="115"/>
      <c r="AY19" s="114"/>
      <c r="AZ19" s="116"/>
      <c r="BA19" s="116"/>
      <c r="BB19" s="116" t="str">
        <f>IF(AND(AZ19&lt;&gt;"",BA19&lt;&gt;""),SUM(AZ19:BA19),"")</f>
        <v/>
      </c>
      <c r="BC19" s="116"/>
      <c r="BD19" s="116"/>
      <c r="BE19" s="116" t="str">
        <f>IF(AND(BC19&lt;&gt;"",BD19&lt;&gt;""),SUM(BC19:BD19),"")</f>
        <v/>
      </c>
    </row>
    <row r="20" spans="1:57" ht="13.5" customHeight="1" x14ac:dyDescent="0.2">
      <c r="A20" s="114" t="s">
        <v>25</v>
      </c>
      <c r="B20" s="115" t="s">
        <v>360</v>
      </c>
      <c r="C20" s="114" t="s">
        <v>361</v>
      </c>
      <c r="D20" s="116">
        <f>SUM(L20,T20,AB20,AJ20,AR20,AZ20)</f>
        <v>0</v>
      </c>
      <c r="E20" s="116">
        <f>SUM(M20,U20,AC20,AK20,AS20,BA20)</f>
        <v>0</v>
      </c>
      <c r="F20" s="116">
        <f>SUM(D20:E20)</f>
        <v>0</v>
      </c>
      <c r="G20" s="116">
        <f>SUM(O20,W20,AE20,AM20,AU20,BC20)</f>
        <v>0</v>
      </c>
      <c r="H20" s="116">
        <f>SUM(P20,X20,AF20,AN20,AV20,BD20)</f>
        <v>0</v>
      </c>
      <c r="I20" s="116">
        <f>SUM(G20:H20)</f>
        <v>0</v>
      </c>
      <c r="J20" s="115"/>
      <c r="K20" s="114"/>
      <c r="L20" s="116"/>
      <c r="M20" s="116"/>
      <c r="N20" s="116" t="str">
        <f>IF(AND(L20&lt;&gt;"",M20&lt;&gt;""),SUM(L20:M20),"")</f>
        <v/>
      </c>
      <c r="O20" s="116"/>
      <c r="P20" s="116"/>
      <c r="Q20" s="116" t="str">
        <f>IF(AND(O20&lt;&gt;"",P20&lt;&gt;""),SUM(O20:P20),"")</f>
        <v/>
      </c>
      <c r="R20" s="115"/>
      <c r="S20" s="114"/>
      <c r="T20" s="116"/>
      <c r="U20" s="116"/>
      <c r="V20" s="116" t="str">
        <f>IF(AND(T20&lt;&gt;"",U20&lt;&gt;""),SUM(T20:U20),"")</f>
        <v/>
      </c>
      <c r="W20" s="116"/>
      <c r="X20" s="116"/>
      <c r="Y20" s="116" t="str">
        <f>IF(AND(W20&lt;&gt;"",X20&lt;&gt;""),SUM(W20:X20),"")</f>
        <v/>
      </c>
      <c r="Z20" s="115"/>
      <c r="AA20" s="114"/>
      <c r="AB20" s="116"/>
      <c r="AC20" s="116"/>
      <c r="AD20" s="116" t="str">
        <f>IF(AND(AB20&lt;&gt;"",AC20&lt;&gt;""),SUM(AB20:AC20),"")</f>
        <v/>
      </c>
      <c r="AE20" s="116"/>
      <c r="AF20" s="116"/>
      <c r="AG20" s="116" t="str">
        <f>IF(AND(AE20&lt;&gt;"",AF20&lt;&gt;""),SUM(AE20:AF20),"")</f>
        <v/>
      </c>
      <c r="AH20" s="115"/>
      <c r="AI20" s="114"/>
      <c r="AJ20" s="116"/>
      <c r="AK20" s="116"/>
      <c r="AL20" s="116" t="str">
        <f>IF(AND(AJ20&lt;&gt;"",AK20&lt;&gt;""),SUM(AJ20:AK20),"")</f>
        <v/>
      </c>
      <c r="AM20" s="116"/>
      <c r="AN20" s="116"/>
      <c r="AO20" s="116" t="str">
        <f>IF(AND(AM20&lt;&gt;"",AN20&lt;&gt;""),SUM(AM20:AN20),"")</f>
        <v/>
      </c>
      <c r="AP20" s="115"/>
      <c r="AQ20" s="114"/>
      <c r="AR20" s="116"/>
      <c r="AS20" s="116"/>
      <c r="AT20" s="116" t="str">
        <f>IF(AND(AR20&lt;&gt;"",AS20&lt;&gt;""),SUM(AR20:AS20),"")</f>
        <v/>
      </c>
      <c r="AU20" s="116"/>
      <c r="AV20" s="116"/>
      <c r="AW20" s="116" t="str">
        <f>IF(AND(AU20&lt;&gt;"",AV20&lt;&gt;""),SUM(AU20:AV20),"")</f>
        <v/>
      </c>
      <c r="AX20" s="115"/>
      <c r="AY20" s="114"/>
      <c r="AZ20" s="116"/>
      <c r="BA20" s="116"/>
      <c r="BB20" s="116" t="str">
        <f>IF(AND(AZ20&lt;&gt;"",BA20&lt;&gt;""),SUM(AZ20:BA20),"")</f>
        <v/>
      </c>
      <c r="BC20" s="116"/>
      <c r="BD20" s="116"/>
      <c r="BE20" s="116" t="str">
        <f>IF(AND(BC20&lt;&gt;"",BD20&lt;&gt;""),SUM(BC20:BD20),"")</f>
        <v/>
      </c>
    </row>
    <row r="21" spans="1:57" ht="13.5" customHeight="1" x14ac:dyDescent="0.2">
      <c r="A21" s="114" t="s">
        <v>25</v>
      </c>
      <c r="B21" s="115" t="s">
        <v>362</v>
      </c>
      <c r="C21" s="114" t="s">
        <v>363</v>
      </c>
      <c r="D21" s="116">
        <f>SUM(L21,T21,AB21,AJ21,AR21,AZ21)</f>
        <v>0</v>
      </c>
      <c r="E21" s="116">
        <f>SUM(M21,U21,AC21,AK21,AS21,BA21)</f>
        <v>0</v>
      </c>
      <c r="F21" s="116">
        <f>SUM(D21:E21)</f>
        <v>0</v>
      </c>
      <c r="G21" s="116">
        <f>SUM(O21,W21,AE21,AM21,AU21,BC21)</f>
        <v>0</v>
      </c>
      <c r="H21" s="116">
        <f>SUM(P21,X21,AF21,AN21,AV21,BD21)</f>
        <v>0</v>
      </c>
      <c r="I21" s="116">
        <f>SUM(G21:H21)</f>
        <v>0</v>
      </c>
      <c r="J21" s="115"/>
      <c r="K21" s="114"/>
      <c r="L21" s="116"/>
      <c r="M21" s="116"/>
      <c r="N21" s="116" t="str">
        <f>IF(AND(L21&lt;&gt;"",M21&lt;&gt;""),SUM(L21:M21),"")</f>
        <v/>
      </c>
      <c r="O21" s="116"/>
      <c r="P21" s="116"/>
      <c r="Q21" s="116" t="str">
        <f>IF(AND(O21&lt;&gt;"",P21&lt;&gt;""),SUM(O21:P21),"")</f>
        <v/>
      </c>
      <c r="R21" s="115"/>
      <c r="S21" s="114"/>
      <c r="T21" s="116"/>
      <c r="U21" s="116"/>
      <c r="V21" s="116" t="str">
        <f>IF(AND(T21&lt;&gt;"",U21&lt;&gt;""),SUM(T21:U21),"")</f>
        <v/>
      </c>
      <c r="W21" s="116"/>
      <c r="X21" s="116"/>
      <c r="Y21" s="116" t="str">
        <f>IF(AND(W21&lt;&gt;"",X21&lt;&gt;""),SUM(W21:X21),"")</f>
        <v/>
      </c>
      <c r="Z21" s="115"/>
      <c r="AA21" s="114"/>
      <c r="AB21" s="116"/>
      <c r="AC21" s="116"/>
      <c r="AD21" s="116" t="str">
        <f>IF(AND(AB21&lt;&gt;"",AC21&lt;&gt;""),SUM(AB21:AC21),"")</f>
        <v/>
      </c>
      <c r="AE21" s="116"/>
      <c r="AF21" s="116"/>
      <c r="AG21" s="116" t="str">
        <f>IF(AND(AE21&lt;&gt;"",AF21&lt;&gt;""),SUM(AE21:AF21),"")</f>
        <v/>
      </c>
      <c r="AH21" s="115"/>
      <c r="AI21" s="114"/>
      <c r="AJ21" s="116"/>
      <c r="AK21" s="116"/>
      <c r="AL21" s="116" t="str">
        <f>IF(AND(AJ21&lt;&gt;"",AK21&lt;&gt;""),SUM(AJ21:AK21),"")</f>
        <v/>
      </c>
      <c r="AM21" s="116"/>
      <c r="AN21" s="116"/>
      <c r="AO21" s="116" t="str">
        <f>IF(AND(AM21&lt;&gt;"",AN21&lt;&gt;""),SUM(AM21:AN21),"")</f>
        <v/>
      </c>
      <c r="AP21" s="115"/>
      <c r="AQ21" s="114"/>
      <c r="AR21" s="116"/>
      <c r="AS21" s="116"/>
      <c r="AT21" s="116" t="str">
        <f>IF(AND(AR21&lt;&gt;"",AS21&lt;&gt;""),SUM(AR21:AS21),"")</f>
        <v/>
      </c>
      <c r="AU21" s="116"/>
      <c r="AV21" s="116"/>
      <c r="AW21" s="116" t="str">
        <f>IF(AND(AU21&lt;&gt;"",AV21&lt;&gt;""),SUM(AU21:AV21),"")</f>
        <v/>
      </c>
      <c r="AX21" s="115"/>
      <c r="AY21" s="114"/>
      <c r="AZ21" s="116"/>
      <c r="BA21" s="116"/>
      <c r="BB21" s="116" t="str">
        <f>IF(AND(AZ21&lt;&gt;"",BA21&lt;&gt;""),SUM(AZ21:BA21),"")</f>
        <v/>
      </c>
      <c r="BC21" s="116"/>
      <c r="BD21" s="116"/>
      <c r="BE21" s="116" t="str">
        <f>IF(AND(BC21&lt;&gt;"",BD21&lt;&gt;""),SUM(BC21:BD21),"")</f>
        <v/>
      </c>
    </row>
    <row r="22" spans="1:57" ht="13.5" customHeight="1" x14ac:dyDescent="0.2">
      <c r="A22" s="114" t="s">
        <v>25</v>
      </c>
      <c r="B22" s="115" t="s">
        <v>364</v>
      </c>
      <c r="C22" s="114" t="s">
        <v>365</v>
      </c>
      <c r="D22" s="116">
        <f>SUM(L22,T22,AB22,AJ22,AR22,AZ22)</f>
        <v>0</v>
      </c>
      <c r="E22" s="116">
        <f>SUM(M22,U22,AC22,AK22,AS22,BA22)</f>
        <v>0</v>
      </c>
      <c r="F22" s="116">
        <f>SUM(D22:E22)</f>
        <v>0</v>
      </c>
      <c r="G22" s="116">
        <f>SUM(O22,W22,AE22,AM22,AU22,BC22)</f>
        <v>0</v>
      </c>
      <c r="H22" s="116">
        <f>SUM(P22,X22,AF22,AN22,AV22,BD22)</f>
        <v>82084</v>
      </c>
      <c r="I22" s="116">
        <f>SUM(G22:H22)</f>
        <v>82084</v>
      </c>
      <c r="J22" s="115" t="s">
        <v>366</v>
      </c>
      <c r="K22" s="114" t="s">
        <v>367</v>
      </c>
      <c r="L22" s="116">
        <v>0</v>
      </c>
      <c r="M22" s="116">
        <v>0</v>
      </c>
      <c r="N22" s="116">
        <f>IF(AND(L22&lt;&gt;"",M22&lt;&gt;""),SUM(L22:M22),"")</f>
        <v>0</v>
      </c>
      <c r="O22" s="116">
        <v>0</v>
      </c>
      <c r="P22" s="116">
        <v>82084</v>
      </c>
      <c r="Q22" s="116">
        <f>IF(AND(O22&lt;&gt;"",P22&lt;&gt;""),SUM(O22:P22),"")</f>
        <v>82084</v>
      </c>
      <c r="R22" s="115"/>
      <c r="S22" s="114"/>
      <c r="T22" s="116"/>
      <c r="U22" s="116"/>
      <c r="V22" s="116" t="str">
        <f>IF(AND(T22&lt;&gt;"",U22&lt;&gt;""),SUM(T22:U22),"")</f>
        <v/>
      </c>
      <c r="W22" s="116"/>
      <c r="X22" s="116"/>
      <c r="Y22" s="116" t="str">
        <f>IF(AND(W22&lt;&gt;"",X22&lt;&gt;""),SUM(W22:X22),"")</f>
        <v/>
      </c>
      <c r="Z22" s="115"/>
      <c r="AA22" s="114"/>
      <c r="AB22" s="116"/>
      <c r="AC22" s="116"/>
      <c r="AD22" s="116" t="str">
        <f>IF(AND(AB22&lt;&gt;"",AC22&lt;&gt;""),SUM(AB22:AC22),"")</f>
        <v/>
      </c>
      <c r="AE22" s="116"/>
      <c r="AF22" s="116"/>
      <c r="AG22" s="116" t="str">
        <f>IF(AND(AE22&lt;&gt;"",AF22&lt;&gt;""),SUM(AE22:AF22),"")</f>
        <v/>
      </c>
      <c r="AH22" s="115"/>
      <c r="AI22" s="114"/>
      <c r="AJ22" s="116"/>
      <c r="AK22" s="116"/>
      <c r="AL22" s="116" t="str">
        <f>IF(AND(AJ22&lt;&gt;"",AK22&lt;&gt;""),SUM(AJ22:AK22),"")</f>
        <v/>
      </c>
      <c r="AM22" s="116"/>
      <c r="AN22" s="116"/>
      <c r="AO22" s="116" t="str">
        <f>IF(AND(AM22&lt;&gt;"",AN22&lt;&gt;""),SUM(AM22:AN22),"")</f>
        <v/>
      </c>
      <c r="AP22" s="115"/>
      <c r="AQ22" s="114"/>
      <c r="AR22" s="116"/>
      <c r="AS22" s="116"/>
      <c r="AT22" s="116" t="str">
        <f>IF(AND(AR22&lt;&gt;"",AS22&lt;&gt;""),SUM(AR22:AS22),"")</f>
        <v/>
      </c>
      <c r="AU22" s="116"/>
      <c r="AV22" s="116"/>
      <c r="AW22" s="116" t="str">
        <f>IF(AND(AU22&lt;&gt;"",AV22&lt;&gt;""),SUM(AU22:AV22),"")</f>
        <v/>
      </c>
      <c r="AX22" s="115"/>
      <c r="AY22" s="114"/>
      <c r="AZ22" s="116"/>
      <c r="BA22" s="116"/>
      <c r="BB22" s="116" t="str">
        <f>IF(AND(AZ22&lt;&gt;"",BA22&lt;&gt;""),SUM(AZ22:BA22),"")</f>
        <v/>
      </c>
      <c r="BC22" s="116"/>
      <c r="BD22" s="116"/>
      <c r="BE22" s="116" t="str">
        <f>IF(AND(BC22&lt;&gt;"",BD22&lt;&gt;""),SUM(BC22:BD22),"")</f>
        <v/>
      </c>
    </row>
    <row r="23" spans="1:57" ht="13.5" customHeight="1" x14ac:dyDescent="0.2">
      <c r="A23" s="114" t="s">
        <v>25</v>
      </c>
      <c r="B23" s="115" t="s">
        <v>368</v>
      </c>
      <c r="C23" s="114" t="s">
        <v>369</v>
      </c>
      <c r="D23" s="116">
        <f>SUM(L23,T23,AB23,AJ23,AR23,AZ23)</f>
        <v>0</v>
      </c>
      <c r="E23" s="116">
        <f>SUM(M23,U23,AC23,AK23,AS23,BA23)</f>
        <v>24198</v>
      </c>
      <c r="F23" s="116">
        <f>SUM(D23:E23)</f>
        <v>24198</v>
      </c>
      <c r="G23" s="116">
        <f>SUM(O23,W23,AE23,AM23,AU23,BC23)</f>
        <v>0</v>
      </c>
      <c r="H23" s="116">
        <f>SUM(P23,X23,AF23,AN23,AV23,BD23)</f>
        <v>65442</v>
      </c>
      <c r="I23" s="116">
        <f>SUM(G23:H23)</f>
        <v>65442</v>
      </c>
      <c r="J23" s="115" t="s">
        <v>370</v>
      </c>
      <c r="K23" s="114" t="s">
        <v>371</v>
      </c>
      <c r="L23" s="116">
        <v>0</v>
      </c>
      <c r="M23" s="116">
        <v>0</v>
      </c>
      <c r="N23" s="116">
        <f>IF(AND(L23&lt;&gt;"",M23&lt;&gt;""),SUM(L23:M23),"")</f>
        <v>0</v>
      </c>
      <c r="O23" s="116">
        <v>0</v>
      </c>
      <c r="P23" s="116">
        <v>65442</v>
      </c>
      <c r="Q23" s="116">
        <f>IF(AND(O23&lt;&gt;"",P23&lt;&gt;""),SUM(O23:P23),"")</f>
        <v>65442</v>
      </c>
      <c r="R23" s="115" t="s">
        <v>372</v>
      </c>
      <c r="S23" s="114" t="s">
        <v>373</v>
      </c>
      <c r="T23" s="116">
        <v>0</v>
      </c>
      <c r="U23" s="116">
        <v>24198</v>
      </c>
      <c r="V23" s="116">
        <f>IF(AND(T23&lt;&gt;"",U23&lt;&gt;""),SUM(T23:U23),"")</f>
        <v>24198</v>
      </c>
      <c r="W23" s="116">
        <v>0</v>
      </c>
      <c r="X23" s="116">
        <v>0</v>
      </c>
      <c r="Y23" s="116">
        <f>IF(AND(W23&lt;&gt;"",X23&lt;&gt;""),SUM(W23:X23),"")</f>
        <v>0</v>
      </c>
      <c r="Z23" s="115"/>
      <c r="AA23" s="114"/>
      <c r="AB23" s="116"/>
      <c r="AC23" s="116"/>
      <c r="AD23" s="116" t="str">
        <f>IF(AND(AB23&lt;&gt;"",AC23&lt;&gt;""),SUM(AB23:AC23),"")</f>
        <v/>
      </c>
      <c r="AE23" s="116"/>
      <c r="AF23" s="116"/>
      <c r="AG23" s="116" t="str">
        <f>IF(AND(AE23&lt;&gt;"",AF23&lt;&gt;""),SUM(AE23:AF23),"")</f>
        <v/>
      </c>
      <c r="AH23" s="115"/>
      <c r="AI23" s="114"/>
      <c r="AJ23" s="116"/>
      <c r="AK23" s="116"/>
      <c r="AL23" s="116" t="str">
        <f>IF(AND(AJ23&lt;&gt;"",AK23&lt;&gt;""),SUM(AJ23:AK23),"")</f>
        <v/>
      </c>
      <c r="AM23" s="116"/>
      <c r="AN23" s="116"/>
      <c r="AO23" s="116" t="str">
        <f>IF(AND(AM23&lt;&gt;"",AN23&lt;&gt;""),SUM(AM23:AN23),"")</f>
        <v/>
      </c>
      <c r="AP23" s="115"/>
      <c r="AQ23" s="114"/>
      <c r="AR23" s="116"/>
      <c r="AS23" s="116"/>
      <c r="AT23" s="116" t="str">
        <f>IF(AND(AR23&lt;&gt;"",AS23&lt;&gt;""),SUM(AR23:AS23),"")</f>
        <v/>
      </c>
      <c r="AU23" s="116"/>
      <c r="AV23" s="116"/>
      <c r="AW23" s="116" t="str">
        <f>IF(AND(AU23&lt;&gt;"",AV23&lt;&gt;""),SUM(AU23:AV23),"")</f>
        <v/>
      </c>
      <c r="AX23" s="115"/>
      <c r="AY23" s="114"/>
      <c r="AZ23" s="116"/>
      <c r="BA23" s="116"/>
      <c r="BB23" s="116" t="str">
        <f>IF(AND(AZ23&lt;&gt;"",BA23&lt;&gt;""),SUM(AZ23:BA23),"")</f>
        <v/>
      </c>
      <c r="BC23" s="116"/>
      <c r="BD23" s="116"/>
      <c r="BE23" s="116" t="str">
        <f>IF(AND(BC23&lt;&gt;"",BD23&lt;&gt;""),SUM(BC23:BD23),"")</f>
        <v/>
      </c>
    </row>
    <row r="24" spans="1:57" ht="13.5" customHeight="1" x14ac:dyDescent="0.2">
      <c r="A24" s="114" t="s">
        <v>25</v>
      </c>
      <c r="B24" s="115" t="s">
        <v>374</v>
      </c>
      <c r="C24" s="114" t="s">
        <v>375</v>
      </c>
      <c r="D24" s="116">
        <f>SUM(L24,T24,AB24,AJ24,AR24,AZ24)</f>
        <v>49865</v>
      </c>
      <c r="E24" s="116">
        <f>SUM(M24,U24,AC24,AK24,AS24,BA24)</f>
        <v>84286</v>
      </c>
      <c r="F24" s="116">
        <f>SUM(D24:E24)</f>
        <v>134151</v>
      </c>
      <c r="G24" s="116">
        <f>SUM(O24,W24,AE24,AM24,AU24,BC24)</f>
        <v>0</v>
      </c>
      <c r="H24" s="116">
        <f>SUM(P24,X24,AF24,AN24,AV24,BD24)</f>
        <v>111095</v>
      </c>
      <c r="I24" s="116">
        <f>SUM(G24:H24)</f>
        <v>111095</v>
      </c>
      <c r="J24" s="115" t="s">
        <v>376</v>
      </c>
      <c r="K24" s="114" t="s">
        <v>377</v>
      </c>
      <c r="L24" s="116">
        <v>49621</v>
      </c>
      <c r="M24" s="116">
        <v>0</v>
      </c>
      <c r="N24" s="116">
        <f>IF(AND(L24&lt;&gt;"",M24&lt;&gt;""),SUM(L24:M24),"")</f>
        <v>49621</v>
      </c>
      <c r="O24" s="116">
        <v>0</v>
      </c>
      <c r="P24" s="116">
        <v>0</v>
      </c>
      <c r="Q24" s="116">
        <f>IF(AND(O24&lt;&gt;"",P24&lt;&gt;""),SUM(O24:P24),"")</f>
        <v>0</v>
      </c>
      <c r="R24" s="115" t="s">
        <v>338</v>
      </c>
      <c r="S24" s="114" t="s">
        <v>339</v>
      </c>
      <c r="T24" s="116">
        <v>0</v>
      </c>
      <c r="U24" s="116">
        <v>0</v>
      </c>
      <c r="V24" s="116">
        <f>IF(AND(T24&lt;&gt;"",U24&lt;&gt;""),SUM(T24:U24),"")</f>
        <v>0</v>
      </c>
      <c r="W24" s="116">
        <v>0</v>
      </c>
      <c r="X24" s="116">
        <v>111095</v>
      </c>
      <c r="Y24" s="116">
        <f>IF(AND(W24&lt;&gt;"",X24&lt;&gt;""),SUM(W24:X24),"")</f>
        <v>111095</v>
      </c>
      <c r="Z24" s="115" t="s">
        <v>340</v>
      </c>
      <c r="AA24" s="114" t="s">
        <v>341</v>
      </c>
      <c r="AB24" s="116">
        <v>244</v>
      </c>
      <c r="AC24" s="116">
        <v>84286</v>
      </c>
      <c r="AD24" s="116">
        <f>IF(AND(AB24&lt;&gt;"",AC24&lt;&gt;""),SUM(AB24:AC24),"")</f>
        <v>84530</v>
      </c>
      <c r="AE24" s="116">
        <v>0</v>
      </c>
      <c r="AF24" s="116">
        <v>0</v>
      </c>
      <c r="AG24" s="116">
        <f>IF(AND(AE24&lt;&gt;"",AF24&lt;&gt;""),SUM(AE24:AF24),"")</f>
        <v>0</v>
      </c>
      <c r="AH24" s="115"/>
      <c r="AI24" s="114"/>
      <c r="AJ24" s="116"/>
      <c r="AK24" s="116"/>
      <c r="AL24" s="116" t="str">
        <f>IF(AND(AJ24&lt;&gt;"",AK24&lt;&gt;""),SUM(AJ24:AK24),"")</f>
        <v/>
      </c>
      <c r="AM24" s="116"/>
      <c r="AN24" s="116"/>
      <c r="AO24" s="116" t="str">
        <f>IF(AND(AM24&lt;&gt;"",AN24&lt;&gt;""),SUM(AM24:AN24),"")</f>
        <v/>
      </c>
      <c r="AP24" s="115"/>
      <c r="AQ24" s="114"/>
      <c r="AR24" s="116"/>
      <c r="AS24" s="116"/>
      <c r="AT24" s="116" t="str">
        <f>IF(AND(AR24&lt;&gt;"",AS24&lt;&gt;""),SUM(AR24:AS24),"")</f>
        <v/>
      </c>
      <c r="AU24" s="116"/>
      <c r="AV24" s="116"/>
      <c r="AW24" s="116" t="str">
        <f>IF(AND(AU24&lt;&gt;"",AV24&lt;&gt;""),SUM(AU24:AV24),"")</f>
        <v/>
      </c>
      <c r="AX24" s="115"/>
      <c r="AY24" s="114"/>
      <c r="AZ24" s="116"/>
      <c r="BA24" s="116"/>
      <c r="BB24" s="116" t="str">
        <f>IF(AND(AZ24&lt;&gt;"",BA24&lt;&gt;""),SUM(AZ24:BA24),"")</f>
        <v/>
      </c>
      <c r="BC24" s="116"/>
      <c r="BD24" s="116"/>
      <c r="BE24" s="116" t="str">
        <f>IF(AND(BC24&lt;&gt;"",BD24&lt;&gt;""),SUM(BC24:BD24),"")</f>
        <v/>
      </c>
    </row>
    <row r="25" spans="1:57" ht="13.5" customHeight="1" x14ac:dyDescent="0.2">
      <c r="A25" s="114" t="s">
        <v>25</v>
      </c>
      <c r="B25" s="115" t="s">
        <v>378</v>
      </c>
      <c r="C25" s="114" t="s">
        <v>379</v>
      </c>
      <c r="D25" s="116">
        <f>SUM(L25,T25,AB25,AJ25,AR25,AZ25)</f>
        <v>31869</v>
      </c>
      <c r="E25" s="116">
        <f>SUM(M25,U25,AC25,AK25,AS25,BA25)</f>
        <v>537396</v>
      </c>
      <c r="F25" s="116">
        <f>SUM(D25:E25)</f>
        <v>569265</v>
      </c>
      <c r="G25" s="116">
        <f>SUM(O25,W25,AE25,AM25,AU25,BC25)</f>
        <v>0</v>
      </c>
      <c r="H25" s="116">
        <f>SUM(P25,X25,AF25,AN25,AV25,BD25)</f>
        <v>149670</v>
      </c>
      <c r="I25" s="116">
        <f>SUM(G25:H25)</f>
        <v>149670</v>
      </c>
      <c r="J25" s="115" t="s">
        <v>380</v>
      </c>
      <c r="K25" s="114" t="s">
        <v>381</v>
      </c>
      <c r="L25" s="116">
        <v>0</v>
      </c>
      <c r="M25" s="116">
        <v>537396</v>
      </c>
      <c r="N25" s="116">
        <f>IF(AND(L25&lt;&gt;"",M25&lt;&gt;""),SUM(L25:M25),"")</f>
        <v>537396</v>
      </c>
      <c r="O25" s="116">
        <v>0</v>
      </c>
      <c r="P25" s="116">
        <v>0</v>
      </c>
      <c r="Q25" s="116">
        <f>IF(AND(O25&lt;&gt;"",P25&lt;&gt;""),SUM(O25:P25),"")</f>
        <v>0</v>
      </c>
      <c r="R25" s="115" t="s">
        <v>370</v>
      </c>
      <c r="S25" s="114" t="s">
        <v>371</v>
      </c>
      <c r="T25" s="116">
        <v>0</v>
      </c>
      <c r="U25" s="116">
        <v>0</v>
      </c>
      <c r="V25" s="116">
        <f>IF(AND(T25&lt;&gt;"",U25&lt;&gt;""),SUM(T25:U25),"")</f>
        <v>0</v>
      </c>
      <c r="W25" s="116">
        <v>0</v>
      </c>
      <c r="X25" s="116">
        <v>149670</v>
      </c>
      <c r="Y25" s="116">
        <f>IF(AND(W25&lt;&gt;"",X25&lt;&gt;""),SUM(W25:X25),"")</f>
        <v>149670</v>
      </c>
      <c r="Z25" s="115" t="s">
        <v>372</v>
      </c>
      <c r="AA25" s="114" t="s">
        <v>373</v>
      </c>
      <c r="AB25" s="116">
        <v>31869</v>
      </c>
      <c r="AC25" s="116">
        <v>0</v>
      </c>
      <c r="AD25" s="116">
        <f>IF(AND(AB25&lt;&gt;"",AC25&lt;&gt;""),SUM(AB25:AC25),"")</f>
        <v>31869</v>
      </c>
      <c r="AE25" s="116">
        <v>0</v>
      </c>
      <c r="AF25" s="116">
        <v>0</v>
      </c>
      <c r="AG25" s="116">
        <f>IF(AND(AE25&lt;&gt;"",AF25&lt;&gt;""),SUM(AE25:AF25),"")</f>
        <v>0</v>
      </c>
      <c r="AH25" s="115"/>
      <c r="AI25" s="114"/>
      <c r="AJ25" s="116"/>
      <c r="AK25" s="116"/>
      <c r="AL25" s="116" t="str">
        <f>IF(AND(AJ25&lt;&gt;"",AK25&lt;&gt;""),SUM(AJ25:AK25),"")</f>
        <v/>
      </c>
      <c r="AM25" s="116"/>
      <c r="AN25" s="116"/>
      <c r="AO25" s="116" t="str">
        <f>IF(AND(AM25&lt;&gt;"",AN25&lt;&gt;""),SUM(AM25:AN25),"")</f>
        <v/>
      </c>
      <c r="AP25" s="115"/>
      <c r="AQ25" s="114"/>
      <c r="AR25" s="116"/>
      <c r="AS25" s="116"/>
      <c r="AT25" s="116" t="str">
        <f>IF(AND(AR25&lt;&gt;"",AS25&lt;&gt;""),SUM(AR25:AS25),"")</f>
        <v/>
      </c>
      <c r="AU25" s="116"/>
      <c r="AV25" s="116"/>
      <c r="AW25" s="116" t="str">
        <f>IF(AND(AU25&lt;&gt;"",AV25&lt;&gt;""),SUM(AU25:AV25),"")</f>
        <v/>
      </c>
      <c r="AX25" s="115"/>
      <c r="AY25" s="114"/>
      <c r="AZ25" s="116"/>
      <c r="BA25" s="116"/>
      <c r="BB25" s="116" t="str">
        <f>IF(AND(AZ25&lt;&gt;"",BA25&lt;&gt;""),SUM(AZ25:BA25),"")</f>
        <v/>
      </c>
      <c r="BC25" s="116"/>
      <c r="BD25" s="116"/>
      <c r="BE25" s="116" t="str">
        <f>IF(AND(BC25&lt;&gt;"",BD25&lt;&gt;""),SUM(BC25:BD25),"")</f>
        <v/>
      </c>
    </row>
    <row r="26" spans="1:57" ht="13.5" customHeight="1" x14ac:dyDescent="0.2">
      <c r="A26" s="114" t="s">
        <v>25</v>
      </c>
      <c r="B26" s="115" t="s">
        <v>382</v>
      </c>
      <c r="C26" s="114" t="s">
        <v>383</v>
      </c>
      <c r="D26" s="116">
        <f>SUM(L26,T26,AB26,AJ26,AR26,AZ26)</f>
        <v>13231</v>
      </c>
      <c r="E26" s="116">
        <f>SUM(M26,U26,AC26,AK26,AS26,BA26)</f>
        <v>983294</v>
      </c>
      <c r="F26" s="116">
        <f>SUM(D26:E26)</f>
        <v>996525</v>
      </c>
      <c r="G26" s="116">
        <f>SUM(O26,W26,AE26,AM26,AU26,BC26)</f>
        <v>0</v>
      </c>
      <c r="H26" s="116">
        <f>SUM(P26,X26,AF26,AN26,AV26,BD26)</f>
        <v>0</v>
      </c>
      <c r="I26" s="116">
        <f>SUM(G26:H26)</f>
        <v>0</v>
      </c>
      <c r="J26" s="115" t="s">
        <v>384</v>
      </c>
      <c r="K26" s="114" t="s">
        <v>385</v>
      </c>
      <c r="L26" s="116">
        <v>13231</v>
      </c>
      <c r="M26" s="116">
        <v>983294</v>
      </c>
      <c r="N26" s="116">
        <f>IF(AND(L26&lt;&gt;"",M26&lt;&gt;""),SUM(L26:M26),"")</f>
        <v>996525</v>
      </c>
      <c r="O26" s="116">
        <v>0</v>
      </c>
      <c r="P26" s="116">
        <v>0</v>
      </c>
      <c r="Q26" s="116">
        <f>IF(AND(O26&lt;&gt;"",P26&lt;&gt;""),SUM(O26:P26),"")</f>
        <v>0</v>
      </c>
      <c r="R26" s="115"/>
      <c r="S26" s="114"/>
      <c r="T26" s="116"/>
      <c r="U26" s="116"/>
      <c r="V26" s="116" t="str">
        <f>IF(AND(T26&lt;&gt;"",U26&lt;&gt;""),SUM(T26:U26),"")</f>
        <v/>
      </c>
      <c r="W26" s="116"/>
      <c r="X26" s="116"/>
      <c r="Y26" s="116" t="str">
        <f>IF(AND(W26&lt;&gt;"",X26&lt;&gt;""),SUM(W26:X26),"")</f>
        <v/>
      </c>
      <c r="Z26" s="115"/>
      <c r="AA26" s="114"/>
      <c r="AB26" s="116"/>
      <c r="AC26" s="116"/>
      <c r="AD26" s="116" t="str">
        <f>IF(AND(AB26&lt;&gt;"",AC26&lt;&gt;""),SUM(AB26:AC26),"")</f>
        <v/>
      </c>
      <c r="AE26" s="116"/>
      <c r="AF26" s="116"/>
      <c r="AG26" s="116" t="str">
        <f>IF(AND(AE26&lt;&gt;"",AF26&lt;&gt;""),SUM(AE26:AF26),"")</f>
        <v/>
      </c>
      <c r="AH26" s="115"/>
      <c r="AI26" s="114"/>
      <c r="AJ26" s="116"/>
      <c r="AK26" s="116"/>
      <c r="AL26" s="116" t="str">
        <f>IF(AND(AJ26&lt;&gt;"",AK26&lt;&gt;""),SUM(AJ26:AK26),"")</f>
        <v/>
      </c>
      <c r="AM26" s="116"/>
      <c r="AN26" s="116"/>
      <c r="AO26" s="116" t="str">
        <f>IF(AND(AM26&lt;&gt;"",AN26&lt;&gt;""),SUM(AM26:AN26),"")</f>
        <v/>
      </c>
      <c r="AP26" s="115"/>
      <c r="AQ26" s="114"/>
      <c r="AR26" s="116"/>
      <c r="AS26" s="116"/>
      <c r="AT26" s="116" t="str">
        <f>IF(AND(AR26&lt;&gt;"",AS26&lt;&gt;""),SUM(AR26:AS26),"")</f>
        <v/>
      </c>
      <c r="AU26" s="116"/>
      <c r="AV26" s="116"/>
      <c r="AW26" s="116" t="str">
        <f>IF(AND(AU26&lt;&gt;"",AV26&lt;&gt;""),SUM(AU26:AV26),"")</f>
        <v/>
      </c>
      <c r="AX26" s="115"/>
      <c r="AY26" s="114"/>
      <c r="AZ26" s="116"/>
      <c r="BA26" s="116"/>
      <c r="BB26" s="116" t="str">
        <f>IF(AND(AZ26&lt;&gt;"",BA26&lt;&gt;""),SUM(AZ26:BA26),"")</f>
        <v/>
      </c>
      <c r="BC26" s="116"/>
      <c r="BD26" s="116"/>
      <c r="BE26" s="116" t="str">
        <f>IF(AND(BC26&lt;&gt;"",BD26&lt;&gt;""),SUM(BC26:BD26),"")</f>
        <v/>
      </c>
    </row>
    <row r="27" spans="1:57" ht="13.5" customHeight="1" x14ac:dyDescent="0.2">
      <c r="A27" s="114" t="s">
        <v>25</v>
      </c>
      <c r="B27" s="115" t="s">
        <v>386</v>
      </c>
      <c r="C27" s="114" t="s">
        <v>387</v>
      </c>
      <c r="D27" s="116">
        <f>SUM(L27,T27,AB27,AJ27,AR27,AZ27)</f>
        <v>0</v>
      </c>
      <c r="E27" s="116">
        <f>SUM(M27,U27,AC27,AK27,AS27,BA27)</f>
        <v>0</v>
      </c>
      <c r="F27" s="116">
        <f>SUM(D27:E27)</f>
        <v>0</v>
      </c>
      <c r="G27" s="116">
        <f>SUM(O27,W27,AE27,AM27,AU27,BC27)</f>
        <v>0</v>
      </c>
      <c r="H27" s="116">
        <f>SUM(P27,X27,AF27,AN27,AV27,BD27)</f>
        <v>0</v>
      </c>
      <c r="I27" s="116">
        <f>SUM(G27:H27)</f>
        <v>0</v>
      </c>
      <c r="J27" s="115"/>
      <c r="K27" s="114"/>
      <c r="L27" s="116"/>
      <c r="M27" s="116"/>
      <c r="N27" s="116" t="str">
        <f>IF(AND(L27&lt;&gt;"",M27&lt;&gt;""),SUM(L27:M27),"")</f>
        <v/>
      </c>
      <c r="O27" s="116"/>
      <c r="P27" s="116"/>
      <c r="Q27" s="116" t="str">
        <f>IF(AND(O27&lt;&gt;"",P27&lt;&gt;""),SUM(O27:P27),"")</f>
        <v/>
      </c>
      <c r="R27" s="115"/>
      <c r="S27" s="114"/>
      <c r="T27" s="116"/>
      <c r="U27" s="116"/>
      <c r="V27" s="116" t="str">
        <f>IF(AND(T27&lt;&gt;"",U27&lt;&gt;""),SUM(T27:U27),"")</f>
        <v/>
      </c>
      <c r="W27" s="116"/>
      <c r="X27" s="116"/>
      <c r="Y27" s="116" t="str">
        <f>IF(AND(W27&lt;&gt;"",X27&lt;&gt;""),SUM(W27:X27),"")</f>
        <v/>
      </c>
      <c r="Z27" s="115"/>
      <c r="AA27" s="114"/>
      <c r="AB27" s="116"/>
      <c r="AC27" s="116"/>
      <c r="AD27" s="116" t="str">
        <f>IF(AND(AB27&lt;&gt;"",AC27&lt;&gt;""),SUM(AB27:AC27),"")</f>
        <v/>
      </c>
      <c r="AE27" s="116"/>
      <c r="AF27" s="116"/>
      <c r="AG27" s="116" t="str">
        <f>IF(AND(AE27&lt;&gt;"",AF27&lt;&gt;""),SUM(AE27:AF27),"")</f>
        <v/>
      </c>
      <c r="AH27" s="115"/>
      <c r="AI27" s="114"/>
      <c r="AJ27" s="116"/>
      <c r="AK27" s="116"/>
      <c r="AL27" s="116" t="str">
        <f>IF(AND(AJ27&lt;&gt;"",AK27&lt;&gt;""),SUM(AJ27:AK27),"")</f>
        <v/>
      </c>
      <c r="AM27" s="116"/>
      <c r="AN27" s="116"/>
      <c r="AO27" s="116" t="str">
        <f>IF(AND(AM27&lt;&gt;"",AN27&lt;&gt;""),SUM(AM27:AN27),"")</f>
        <v/>
      </c>
      <c r="AP27" s="115"/>
      <c r="AQ27" s="114"/>
      <c r="AR27" s="116"/>
      <c r="AS27" s="116"/>
      <c r="AT27" s="116" t="str">
        <f>IF(AND(AR27&lt;&gt;"",AS27&lt;&gt;""),SUM(AR27:AS27),"")</f>
        <v/>
      </c>
      <c r="AU27" s="116"/>
      <c r="AV27" s="116"/>
      <c r="AW27" s="116" t="str">
        <f>IF(AND(AU27&lt;&gt;"",AV27&lt;&gt;""),SUM(AU27:AV27),"")</f>
        <v/>
      </c>
      <c r="AX27" s="115"/>
      <c r="AY27" s="114"/>
      <c r="AZ27" s="116"/>
      <c r="BA27" s="116"/>
      <c r="BB27" s="116" t="str">
        <f>IF(AND(AZ27&lt;&gt;"",BA27&lt;&gt;""),SUM(AZ27:BA27),"")</f>
        <v/>
      </c>
      <c r="BC27" s="116"/>
      <c r="BD27" s="116"/>
      <c r="BE27" s="116" t="str">
        <f>IF(AND(BC27&lt;&gt;"",BD27&lt;&gt;""),SUM(BC27:BD27),"")</f>
        <v/>
      </c>
    </row>
    <row r="28" spans="1:57" ht="13.5" customHeight="1" x14ac:dyDescent="0.2">
      <c r="A28" s="114" t="s">
        <v>25</v>
      </c>
      <c r="B28" s="115" t="s">
        <v>388</v>
      </c>
      <c r="C28" s="114" t="s">
        <v>389</v>
      </c>
      <c r="D28" s="116">
        <f>SUM(L28,T28,AB28,AJ28,AR28,AZ28)</f>
        <v>0</v>
      </c>
      <c r="E28" s="116">
        <f>SUM(M28,U28,AC28,AK28,AS28,BA28)</f>
        <v>0</v>
      </c>
      <c r="F28" s="116">
        <f>SUM(D28:E28)</f>
        <v>0</v>
      </c>
      <c r="G28" s="116">
        <f>SUM(O28,W28,AE28,AM28,AU28,BC28)</f>
        <v>0</v>
      </c>
      <c r="H28" s="116">
        <f>SUM(P28,X28,AF28,AN28,AV28,BD28)</f>
        <v>0</v>
      </c>
      <c r="I28" s="116">
        <f>SUM(G28:H28)</f>
        <v>0</v>
      </c>
      <c r="J28" s="115"/>
      <c r="K28" s="114"/>
      <c r="L28" s="116"/>
      <c r="M28" s="116"/>
      <c r="N28" s="116" t="str">
        <f>IF(AND(L28&lt;&gt;"",M28&lt;&gt;""),SUM(L28:M28),"")</f>
        <v/>
      </c>
      <c r="O28" s="116"/>
      <c r="P28" s="116"/>
      <c r="Q28" s="116" t="str">
        <f>IF(AND(O28&lt;&gt;"",P28&lt;&gt;""),SUM(O28:P28),"")</f>
        <v/>
      </c>
      <c r="R28" s="115"/>
      <c r="S28" s="114"/>
      <c r="T28" s="116"/>
      <c r="U28" s="116"/>
      <c r="V28" s="116" t="str">
        <f>IF(AND(T28&lt;&gt;"",U28&lt;&gt;""),SUM(T28:U28),"")</f>
        <v/>
      </c>
      <c r="W28" s="116"/>
      <c r="X28" s="116"/>
      <c r="Y28" s="116" t="str">
        <f>IF(AND(W28&lt;&gt;"",X28&lt;&gt;""),SUM(W28:X28),"")</f>
        <v/>
      </c>
      <c r="Z28" s="115"/>
      <c r="AA28" s="114"/>
      <c r="AB28" s="116"/>
      <c r="AC28" s="116"/>
      <c r="AD28" s="116" t="str">
        <f>IF(AND(AB28&lt;&gt;"",AC28&lt;&gt;""),SUM(AB28:AC28),"")</f>
        <v/>
      </c>
      <c r="AE28" s="116"/>
      <c r="AF28" s="116"/>
      <c r="AG28" s="116" t="str">
        <f>IF(AND(AE28&lt;&gt;"",AF28&lt;&gt;""),SUM(AE28:AF28),"")</f>
        <v/>
      </c>
      <c r="AH28" s="115"/>
      <c r="AI28" s="114"/>
      <c r="AJ28" s="116"/>
      <c r="AK28" s="116"/>
      <c r="AL28" s="116" t="str">
        <f>IF(AND(AJ28&lt;&gt;"",AK28&lt;&gt;""),SUM(AJ28:AK28),"")</f>
        <v/>
      </c>
      <c r="AM28" s="116"/>
      <c r="AN28" s="116"/>
      <c r="AO28" s="116" t="str">
        <f>IF(AND(AM28&lt;&gt;"",AN28&lt;&gt;""),SUM(AM28:AN28),"")</f>
        <v/>
      </c>
      <c r="AP28" s="115"/>
      <c r="AQ28" s="114"/>
      <c r="AR28" s="116"/>
      <c r="AS28" s="116"/>
      <c r="AT28" s="116" t="str">
        <f>IF(AND(AR28&lt;&gt;"",AS28&lt;&gt;""),SUM(AR28:AS28),"")</f>
        <v/>
      </c>
      <c r="AU28" s="116"/>
      <c r="AV28" s="116"/>
      <c r="AW28" s="116" t="str">
        <f>IF(AND(AU28&lt;&gt;"",AV28&lt;&gt;""),SUM(AU28:AV28),"")</f>
        <v/>
      </c>
      <c r="AX28" s="115"/>
      <c r="AY28" s="114"/>
      <c r="AZ28" s="116"/>
      <c r="BA28" s="116"/>
      <c r="BB28" s="116" t="str">
        <f>IF(AND(AZ28&lt;&gt;"",BA28&lt;&gt;""),SUM(AZ28:BA28),"")</f>
        <v/>
      </c>
      <c r="BC28" s="116"/>
      <c r="BD28" s="116"/>
      <c r="BE28" s="116" t="str">
        <f>IF(AND(BC28&lt;&gt;"",BD28&lt;&gt;""),SUM(BC28:BD28),"")</f>
        <v/>
      </c>
    </row>
    <row r="29" spans="1:57" ht="13.5" customHeight="1" x14ac:dyDescent="0.2">
      <c r="A29" s="114" t="s">
        <v>25</v>
      </c>
      <c r="B29" s="115" t="s">
        <v>390</v>
      </c>
      <c r="C29" s="114" t="s">
        <v>391</v>
      </c>
      <c r="D29" s="116">
        <f>SUM(L29,T29,AB29,AJ29,AR29,AZ29)</f>
        <v>8829</v>
      </c>
      <c r="E29" s="116">
        <f>SUM(M29,U29,AC29,AK29,AS29,BA29)</f>
        <v>0</v>
      </c>
      <c r="F29" s="116">
        <f>SUM(D29:E29)</f>
        <v>8829</v>
      </c>
      <c r="G29" s="116">
        <f>SUM(O29,W29,AE29,AM29,AU29,BC29)</f>
        <v>0</v>
      </c>
      <c r="H29" s="116">
        <f>SUM(P29,X29,AF29,AN29,AV29,BD29)</f>
        <v>180243</v>
      </c>
      <c r="I29" s="116">
        <f>SUM(G29:H29)</f>
        <v>180243</v>
      </c>
      <c r="J29" s="115" t="s">
        <v>392</v>
      </c>
      <c r="K29" s="114" t="s">
        <v>393</v>
      </c>
      <c r="L29" s="116">
        <v>8829</v>
      </c>
      <c r="M29" s="116">
        <v>0</v>
      </c>
      <c r="N29" s="116">
        <f>IF(AND(L29&lt;&gt;"",M29&lt;&gt;""),SUM(L29:M29),"")</f>
        <v>8829</v>
      </c>
      <c r="O29" s="116">
        <v>0</v>
      </c>
      <c r="P29" s="116">
        <v>180243</v>
      </c>
      <c r="Q29" s="116">
        <f>IF(AND(O29&lt;&gt;"",P29&lt;&gt;""),SUM(O29:P29),"")</f>
        <v>180243</v>
      </c>
      <c r="R29" s="115"/>
      <c r="S29" s="114"/>
      <c r="T29" s="116"/>
      <c r="U29" s="116"/>
      <c r="V29" s="116" t="str">
        <f>IF(AND(T29&lt;&gt;"",U29&lt;&gt;""),SUM(T29:U29),"")</f>
        <v/>
      </c>
      <c r="W29" s="116"/>
      <c r="X29" s="116"/>
      <c r="Y29" s="116" t="str">
        <f>IF(AND(W29&lt;&gt;"",X29&lt;&gt;""),SUM(W29:X29),"")</f>
        <v/>
      </c>
      <c r="Z29" s="115"/>
      <c r="AA29" s="114"/>
      <c r="AB29" s="116"/>
      <c r="AC29" s="116"/>
      <c r="AD29" s="116" t="str">
        <f>IF(AND(AB29&lt;&gt;"",AC29&lt;&gt;""),SUM(AB29:AC29),"")</f>
        <v/>
      </c>
      <c r="AE29" s="116"/>
      <c r="AF29" s="116"/>
      <c r="AG29" s="116" t="str">
        <f>IF(AND(AE29&lt;&gt;"",AF29&lt;&gt;""),SUM(AE29:AF29),"")</f>
        <v/>
      </c>
      <c r="AH29" s="115"/>
      <c r="AI29" s="114"/>
      <c r="AJ29" s="116"/>
      <c r="AK29" s="116"/>
      <c r="AL29" s="116" t="str">
        <f>IF(AND(AJ29&lt;&gt;"",AK29&lt;&gt;""),SUM(AJ29:AK29),"")</f>
        <v/>
      </c>
      <c r="AM29" s="116"/>
      <c r="AN29" s="116"/>
      <c r="AO29" s="116" t="str">
        <f>IF(AND(AM29&lt;&gt;"",AN29&lt;&gt;""),SUM(AM29:AN29),"")</f>
        <v/>
      </c>
      <c r="AP29" s="115"/>
      <c r="AQ29" s="114"/>
      <c r="AR29" s="116"/>
      <c r="AS29" s="116"/>
      <c r="AT29" s="116" t="str">
        <f>IF(AND(AR29&lt;&gt;"",AS29&lt;&gt;""),SUM(AR29:AS29),"")</f>
        <v/>
      </c>
      <c r="AU29" s="116"/>
      <c r="AV29" s="116"/>
      <c r="AW29" s="116" t="str">
        <f>IF(AND(AU29&lt;&gt;"",AV29&lt;&gt;""),SUM(AU29:AV29),"")</f>
        <v/>
      </c>
      <c r="AX29" s="115"/>
      <c r="AY29" s="114"/>
      <c r="AZ29" s="116"/>
      <c r="BA29" s="116"/>
      <c r="BB29" s="116" t="str">
        <f>IF(AND(AZ29&lt;&gt;"",BA29&lt;&gt;""),SUM(AZ29:BA29),"")</f>
        <v/>
      </c>
      <c r="BC29" s="116"/>
      <c r="BD29" s="116"/>
      <c r="BE29" s="116" t="str">
        <f>IF(AND(BC29&lt;&gt;"",BD29&lt;&gt;""),SUM(BC29:BD29),"")</f>
        <v/>
      </c>
    </row>
    <row r="30" spans="1:57" ht="13.5" customHeight="1" x14ac:dyDescent="0.2">
      <c r="A30" s="114" t="s">
        <v>25</v>
      </c>
      <c r="B30" s="115" t="s">
        <v>394</v>
      </c>
      <c r="C30" s="114" t="s">
        <v>395</v>
      </c>
      <c r="D30" s="116">
        <f>SUM(L30,T30,AB30,AJ30,AR30,AZ30)</f>
        <v>0</v>
      </c>
      <c r="E30" s="116">
        <f>SUM(M30,U30,AC30,AK30,AS30,BA30)</f>
        <v>425224</v>
      </c>
      <c r="F30" s="116">
        <f>SUM(D30:E30)</f>
        <v>425224</v>
      </c>
      <c r="G30" s="116">
        <f>SUM(O30,W30,AE30,AM30,AU30,BC30)</f>
        <v>0</v>
      </c>
      <c r="H30" s="116">
        <f>SUM(P30,X30,AF30,AN30,AV30,BD30)</f>
        <v>34677</v>
      </c>
      <c r="I30" s="116">
        <f>SUM(G30:H30)</f>
        <v>34677</v>
      </c>
      <c r="J30" s="115" t="s">
        <v>396</v>
      </c>
      <c r="K30" s="114" t="s">
        <v>397</v>
      </c>
      <c r="L30" s="116">
        <v>0</v>
      </c>
      <c r="M30" s="116">
        <v>425224</v>
      </c>
      <c r="N30" s="116">
        <f>IF(AND(L30&lt;&gt;"",M30&lt;&gt;""),SUM(L30:M30),"")</f>
        <v>425224</v>
      </c>
      <c r="O30" s="116">
        <v>0</v>
      </c>
      <c r="P30" s="116">
        <v>34677</v>
      </c>
      <c r="Q30" s="116">
        <f>IF(AND(O30&lt;&gt;"",P30&lt;&gt;""),SUM(O30:P30),"")</f>
        <v>34677</v>
      </c>
      <c r="R30" s="115"/>
      <c r="S30" s="114"/>
      <c r="T30" s="116"/>
      <c r="U30" s="116"/>
      <c r="V30" s="116" t="str">
        <f>IF(AND(T30&lt;&gt;"",U30&lt;&gt;""),SUM(T30:U30),"")</f>
        <v/>
      </c>
      <c r="W30" s="116"/>
      <c r="X30" s="116"/>
      <c r="Y30" s="116" t="str">
        <f>IF(AND(W30&lt;&gt;"",X30&lt;&gt;""),SUM(W30:X30),"")</f>
        <v/>
      </c>
      <c r="Z30" s="115"/>
      <c r="AA30" s="114"/>
      <c r="AB30" s="116"/>
      <c r="AC30" s="116"/>
      <c r="AD30" s="116" t="str">
        <f>IF(AND(AB30&lt;&gt;"",AC30&lt;&gt;""),SUM(AB30:AC30),"")</f>
        <v/>
      </c>
      <c r="AE30" s="116"/>
      <c r="AF30" s="116"/>
      <c r="AG30" s="116" t="str">
        <f>IF(AND(AE30&lt;&gt;"",AF30&lt;&gt;""),SUM(AE30:AF30),"")</f>
        <v/>
      </c>
      <c r="AH30" s="115"/>
      <c r="AI30" s="114"/>
      <c r="AJ30" s="116"/>
      <c r="AK30" s="116"/>
      <c r="AL30" s="116" t="str">
        <f>IF(AND(AJ30&lt;&gt;"",AK30&lt;&gt;""),SUM(AJ30:AK30),"")</f>
        <v/>
      </c>
      <c r="AM30" s="116"/>
      <c r="AN30" s="116"/>
      <c r="AO30" s="116" t="str">
        <f>IF(AND(AM30&lt;&gt;"",AN30&lt;&gt;""),SUM(AM30:AN30),"")</f>
        <v/>
      </c>
      <c r="AP30" s="115"/>
      <c r="AQ30" s="114"/>
      <c r="AR30" s="116"/>
      <c r="AS30" s="116"/>
      <c r="AT30" s="116" t="str">
        <f>IF(AND(AR30&lt;&gt;"",AS30&lt;&gt;""),SUM(AR30:AS30),"")</f>
        <v/>
      </c>
      <c r="AU30" s="116"/>
      <c r="AV30" s="116"/>
      <c r="AW30" s="116" t="str">
        <f>IF(AND(AU30&lt;&gt;"",AV30&lt;&gt;""),SUM(AU30:AV30),"")</f>
        <v/>
      </c>
      <c r="AX30" s="115"/>
      <c r="AY30" s="114"/>
      <c r="AZ30" s="116"/>
      <c r="BA30" s="116"/>
      <c r="BB30" s="116" t="str">
        <f>IF(AND(AZ30&lt;&gt;"",BA30&lt;&gt;""),SUM(AZ30:BA30),"")</f>
        <v/>
      </c>
      <c r="BC30" s="116"/>
      <c r="BD30" s="116"/>
      <c r="BE30" s="116" t="str">
        <f>IF(AND(BC30&lt;&gt;"",BD30&lt;&gt;""),SUM(BC30:BD30),"")</f>
        <v/>
      </c>
    </row>
    <row r="31" spans="1:57" ht="13.5" customHeight="1" x14ac:dyDescent="0.2">
      <c r="A31" s="114" t="s">
        <v>25</v>
      </c>
      <c r="B31" s="115" t="s">
        <v>398</v>
      </c>
      <c r="C31" s="114" t="s">
        <v>399</v>
      </c>
      <c r="D31" s="116">
        <f>SUM(L31,T31,AB31,AJ31,AR31,AZ31)</f>
        <v>8829</v>
      </c>
      <c r="E31" s="116">
        <f>SUM(M31,U31,AC31,AK31,AS31,BA31)</f>
        <v>0</v>
      </c>
      <c r="F31" s="116">
        <f>SUM(D31:E31)</f>
        <v>8829</v>
      </c>
      <c r="G31" s="116">
        <f>SUM(O31,W31,AE31,AM31,AU31,BC31)</f>
        <v>0</v>
      </c>
      <c r="H31" s="116">
        <f>SUM(P31,X31,AF31,AN31,AV31,BD31)</f>
        <v>43024</v>
      </c>
      <c r="I31" s="116">
        <f>SUM(G31:H31)</f>
        <v>43024</v>
      </c>
      <c r="J31" s="115" t="s">
        <v>392</v>
      </c>
      <c r="K31" s="114" t="s">
        <v>393</v>
      </c>
      <c r="L31" s="116">
        <v>8829</v>
      </c>
      <c r="M31" s="116">
        <v>0</v>
      </c>
      <c r="N31" s="116">
        <f>IF(AND(L31&lt;&gt;"",M31&lt;&gt;""),SUM(L31:M31),"")</f>
        <v>8829</v>
      </c>
      <c r="O31" s="116">
        <v>0</v>
      </c>
      <c r="P31" s="116">
        <v>43024</v>
      </c>
      <c r="Q31" s="116">
        <f>IF(AND(O31&lt;&gt;"",P31&lt;&gt;""),SUM(O31:P31),"")</f>
        <v>43024</v>
      </c>
      <c r="R31" s="115"/>
      <c r="S31" s="114"/>
      <c r="T31" s="116"/>
      <c r="U31" s="116"/>
      <c r="V31" s="116" t="str">
        <f>IF(AND(T31&lt;&gt;"",U31&lt;&gt;""),SUM(T31:U31),"")</f>
        <v/>
      </c>
      <c r="W31" s="116"/>
      <c r="X31" s="116"/>
      <c r="Y31" s="116" t="str">
        <f>IF(AND(W31&lt;&gt;"",X31&lt;&gt;""),SUM(W31:X31),"")</f>
        <v/>
      </c>
      <c r="Z31" s="115"/>
      <c r="AA31" s="114"/>
      <c r="AB31" s="116"/>
      <c r="AC31" s="116"/>
      <c r="AD31" s="116" t="str">
        <f>IF(AND(AB31&lt;&gt;"",AC31&lt;&gt;""),SUM(AB31:AC31),"")</f>
        <v/>
      </c>
      <c r="AE31" s="116"/>
      <c r="AF31" s="116"/>
      <c r="AG31" s="116" t="str">
        <f>IF(AND(AE31&lt;&gt;"",AF31&lt;&gt;""),SUM(AE31:AF31),"")</f>
        <v/>
      </c>
      <c r="AH31" s="115"/>
      <c r="AI31" s="114"/>
      <c r="AJ31" s="116"/>
      <c r="AK31" s="116"/>
      <c r="AL31" s="116" t="str">
        <f>IF(AND(AJ31&lt;&gt;"",AK31&lt;&gt;""),SUM(AJ31:AK31),"")</f>
        <v/>
      </c>
      <c r="AM31" s="116"/>
      <c r="AN31" s="116"/>
      <c r="AO31" s="116" t="str">
        <f>IF(AND(AM31&lt;&gt;"",AN31&lt;&gt;""),SUM(AM31:AN31),"")</f>
        <v/>
      </c>
      <c r="AP31" s="115"/>
      <c r="AQ31" s="114"/>
      <c r="AR31" s="116"/>
      <c r="AS31" s="116"/>
      <c r="AT31" s="116" t="str">
        <f>IF(AND(AR31&lt;&gt;"",AS31&lt;&gt;""),SUM(AR31:AS31),"")</f>
        <v/>
      </c>
      <c r="AU31" s="116"/>
      <c r="AV31" s="116"/>
      <c r="AW31" s="116" t="str">
        <f>IF(AND(AU31&lt;&gt;"",AV31&lt;&gt;""),SUM(AU31:AV31),"")</f>
        <v/>
      </c>
      <c r="AX31" s="115"/>
      <c r="AY31" s="114"/>
      <c r="AZ31" s="116"/>
      <c r="BA31" s="116"/>
      <c r="BB31" s="116" t="str">
        <f>IF(AND(AZ31&lt;&gt;"",BA31&lt;&gt;""),SUM(AZ31:BA31),"")</f>
        <v/>
      </c>
      <c r="BC31" s="116"/>
      <c r="BD31" s="116"/>
      <c r="BE31" s="116" t="str">
        <f>IF(AND(BC31&lt;&gt;"",BD31&lt;&gt;""),SUM(BC31:BD31),"")</f>
        <v/>
      </c>
    </row>
    <row r="32" spans="1:57" ht="13.5" customHeight="1" x14ac:dyDescent="0.2">
      <c r="A32" s="114" t="s">
        <v>25</v>
      </c>
      <c r="B32" s="115" t="s">
        <v>400</v>
      </c>
      <c r="C32" s="114" t="s">
        <v>401</v>
      </c>
      <c r="D32" s="116">
        <f>SUM(L32,T32,AB32,AJ32,AR32,AZ32)</f>
        <v>240649</v>
      </c>
      <c r="E32" s="116">
        <f>SUM(M32,U32,AC32,AK32,AS32,BA32)</f>
        <v>155430</v>
      </c>
      <c r="F32" s="116">
        <f>SUM(D32:E32)</f>
        <v>396079</v>
      </c>
      <c r="G32" s="116">
        <f>SUM(O32,W32,AE32,AM32,AU32,BC32)</f>
        <v>0</v>
      </c>
      <c r="H32" s="116">
        <f>SUM(P32,X32,AF32,AN32,AV32,BD32)</f>
        <v>0</v>
      </c>
      <c r="I32" s="116">
        <f>SUM(G32:H32)</f>
        <v>0</v>
      </c>
      <c r="J32" s="115" t="s">
        <v>356</v>
      </c>
      <c r="K32" s="114" t="s">
        <v>357</v>
      </c>
      <c r="L32" s="116">
        <v>240649</v>
      </c>
      <c r="M32" s="116">
        <v>155430</v>
      </c>
      <c r="N32" s="116">
        <f>IF(AND(L32&lt;&gt;"",M32&lt;&gt;""),SUM(L32:M32),"")</f>
        <v>396079</v>
      </c>
      <c r="O32" s="116">
        <v>0</v>
      </c>
      <c r="P32" s="116">
        <v>0</v>
      </c>
      <c r="Q32" s="116">
        <f>IF(AND(O32&lt;&gt;"",P32&lt;&gt;""),SUM(O32:P32),"")</f>
        <v>0</v>
      </c>
      <c r="R32" s="115"/>
      <c r="S32" s="114"/>
      <c r="T32" s="116"/>
      <c r="U32" s="116"/>
      <c r="V32" s="116" t="str">
        <f>IF(AND(T32&lt;&gt;"",U32&lt;&gt;""),SUM(T32:U32),"")</f>
        <v/>
      </c>
      <c r="W32" s="116"/>
      <c r="X32" s="116"/>
      <c r="Y32" s="116" t="str">
        <f>IF(AND(W32&lt;&gt;"",X32&lt;&gt;""),SUM(W32:X32),"")</f>
        <v/>
      </c>
      <c r="Z32" s="115"/>
      <c r="AA32" s="114"/>
      <c r="AB32" s="116"/>
      <c r="AC32" s="116"/>
      <c r="AD32" s="116" t="str">
        <f>IF(AND(AB32&lt;&gt;"",AC32&lt;&gt;""),SUM(AB32:AC32),"")</f>
        <v/>
      </c>
      <c r="AE32" s="116"/>
      <c r="AF32" s="116"/>
      <c r="AG32" s="116" t="str">
        <f>IF(AND(AE32&lt;&gt;"",AF32&lt;&gt;""),SUM(AE32:AF32),"")</f>
        <v/>
      </c>
      <c r="AH32" s="115"/>
      <c r="AI32" s="114"/>
      <c r="AJ32" s="116"/>
      <c r="AK32" s="116"/>
      <c r="AL32" s="116" t="str">
        <f>IF(AND(AJ32&lt;&gt;"",AK32&lt;&gt;""),SUM(AJ32:AK32),"")</f>
        <v/>
      </c>
      <c r="AM32" s="116"/>
      <c r="AN32" s="116"/>
      <c r="AO32" s="116" t="str">
        <f>IF(AND(AM32&lt;&gt;"",AN32&lt;&gt;""),SUM(AM32:AN32),"")</f>
        <v/>
      </c>
      <c r="AP32" s="115"/>
      <c r="AQ32" s="114"/>
      <c r="AR32" s="116"/>
      <c r="AS32" s="116"/>
      <c r="AT32" s="116" t="str">
        <f>IF(AND(AR32&lt;&gt;"",AS32&lt;&gt;""),SUM(AR32:AS32),"")</f>
        <v/>
      </c>
      <c r="AU32" s="116"/>
      <c r="AV32" s="116"/>
      <c r="AW32" s="116" t="str">
        <f>IF(AND(AU32&lt;&gt;"",AV32&lt;&gt;""),SUM(AU32:AV32),"")</f>
        <v/>
      </c>
      <c r="AX32" s="115"/>
      <c r="AY32" s="114"/>
      <c r="AZ32" s="116"/>
      <c r="BA32" s="116"/>
      <c r="BB32" s="116" t="str">
        <f>IF(AND(AZ32&lt;&gt;"",BA32&lt;&gt;""),SUM(AZ32:BA32),"")</f>
        <v/>
      </c>
      <c r="BC32" s="116"/>
      <c r="BD32" s="116"/>
      <c r="BE32" s="116" t="str">
        <f>IF(AND(BC32&lt;&gt;"",BD32&lt;&gt;""),SUM(BC32:BD32),"")</f>
        <v/>
      </c>
    </row>
    <row r="33" spans="1:57" ht="13.5" customHeight="1" x14ac:dyDescent="0.2">
      <c r="A33" s="114" t="s">
        <v>25</v>
      </c>
      <c r="B33" s="115" t="s">
        <v>402</v>
      </c>
      <c r="C33" s="114" t="s">
        <v>403</v>
      </c>
      <c r="D33" s="116">
        <f>SUM(L33,T33,AB33,AJ33,AR33,AZ33)</f>
        <v>2103</v>
      </c>
      <c r="E33" s="116">
        <f>SUM(M33,U33,AC33,AK33,AS33,BA33)</f>
        <v>177021</v>
      </c>
      <c r="F33" s="116">
        <f>SUM(D33:E33)</f>
        <v>179124</v>
      </c>
      <c r="G33" s="116">
        <f>SUM(O33,W33,AE33,AM33,AU33,BC33)</f>
        <v>0</v>
      </c>
      <c r="H33" s="116">
        <f>SUM(P33,X33,AF33,AN33,AV33,BD33)</f>
        <v>0</v>
      </c>
      <c r="I33" s="116">
        <f>SUM(G33:H33)</f>
        <v>0</v>
      </c>
      <c r="J33" s="115" t="s">
        <v>334</v>
      </c>
      <c r="K33" s="114" t="s">
        <v>335</v>
      </c>
      <c r="L33" s="116">
        <v>2103</v>
      </c>
      <c r="M33" s="116">
        <v>177021</v>
      </c>
      <c r="N33" s="116">
        <f>IF(AND(L33&lt;&gt;"",M33&lt;&gt;""),SUM(L33:M33),"")</f>
        <v>179124</v>
      </c>
      <c r="O33" s="116">
        <v>0</v>
      </c>
      <c r="P33" s="116">
        <v>0</v>
      </c>
      <c r="Q33" s="116">
        <f>IF(AND(O33&lt;&gt;"",P33&lt;&gt;""),SUM(O33:P33),"")</f>
        <v>0</v>
      </c>
      <c r="R33" s="115"/>
      <c r="S33" s="114"/>
      <c r="T33" s="116"/>
      <c r="U33" s="116"/>
      <c r="V33" s="116" t="str">
        <f>IF(AND(T33&lt;&gt;"",U33&lt;&gt;""),SUM(T33:U33),"")</f>
        <v/>
      </c>
      <c r="W33" s="116"/>
      <c r="X33" s="116"/>
      <c r="Y33" s="116" t="str">
        <f>IF(AND(W33&lt;&gt;"",X33&lt;&gt;""),SUM(W33:X33),"")</f>
        <v/>
      </c>
      <c r="Z33" s="115"/>
      <c r="AA33" s="114"/>
      <c r="AB33" s="116"/>
      <c r="AC33" s="116"/>
      <c r="AD33" s="116" t="str">
        <f>IF(AND(AB33&lt;&gt;"",AC33&lt;&gt;""),SUM(AB33:AC33),"")</f>
        <v/>
      </c>
      <c r="AE33" s="116"/>
      <c r="AF33" s="116"/>
      <c r="AG33" s="116" t="str">
        <f>IF(AND(AE33&lt;&gt;"",AF33&lt;&gt;""),SUM(AE33:AF33),"")</f>
        <v/>
      </c>
      <c r="AH33" s="115"/>
      <c r="AI33" s="114"/>
      <c r="AJ33" s="116"/>
      <c r="AK33" s="116"/>
      <c r="AL33" s="116" t="str">
        <f>IF(AND(AJ33&lt;&gt;"",AK33&lt;&gt;""),SUM(AJ33:AK33),"")</f>
        <v/>
      </c>
      <c r="AM33" s="116"/>
      <c r="AN33" s="116"/>
      <c r="AO33" s="116" t="str">
        <f>IF(AND(AM33&lt;&gt;"",AN33&lt;&gt;""),SUM(AM33:AN33),"")</f>
        <v/>
      </c>
      <c r="AP33" s="115"/>
      <c r="AQ33" s="114"/>
      <c r="AR33" s="116"/>
      <c r="AS33" s="116"/>
      <c r="AT33" s="116" t="str">
        <f>IF(AND(AR33&lt;&gt;"",AS33&lt;&gt;""),SUM(AR33:AS33),"")</f>
        <v/>
      </c>
      <c r="AU33" s="116"/>
      <c r="AV33" s="116"/>
      <c r="AW33" s="116" t="str">
        <f>IF(AND(AU33&lt;&gt;"",AV33&lt;&gt;""),SUM(AU33:AV33),"")</f>
        <v/>
      </c>
      <c r="AX33" s="115"/>
      <c r="AY33" s="114"/>
      <c r="AZ33" s="116"/>
      <c r="BA33" s="116"/>
      <c r="BB33" s="116" t="str">
        <f>IF(AND(AZ33&lt;&gt;"",BA33&lt;&gt;""),SUM(AZ33:BA33),"")</f>
        <v/>
      </c>
      <c r="BC33" s="116"/>
      <c r="BD33" s="116"/>
      <c r="BE33" s="116" t="str">
        <f>IF(AND(BC33&lt;&gt;"",BD33&lt;&gt;""),SUM(BC33:BD33),"")</f>
        <v/>
      </c>
    </row>
    <row r="34" spans="1:57" ht="13.5" customHeight="1" x14ac:dyDescent="0.2">
      <c r="A34" s="114" t="s">
        <v>25</v>
      </c>
      <c r="B34" s="115" t="s">
        <v>404</v>
      </c>
      <c r="C34" s="114" t="s">
        <v>405</v>
      </c>
      <c r="D34" s="116">
        <f>SUM(L34,T34,AB34,AJ34,AR34,AZ34)</f>
        <v>77695</v>
      </c>
      <c r="E34" s="116">
        <f>SUM(M34,U34,AC34,AK34,AS34,BA34)</f>
        <v>441061</v>
      </c>
      <c r="F34" s="116">
        <f>SUM(D34:E34)</f>
        <v>518756</v>
      </c>
      <c r="G34" s="116">
        <f>SUM(O34,W34,AE34,AM34,AU34,BC34)</f>
        <v>0</v>
      </c>
      <c r="H34" s="116">
        <f>SUM(P34,X34,AF34,AN34,AV34,BD34)</f>
        <v>0</v>
      </c>
      <c r="I34" s="116">
        <f>SUM(G34:H34)</f>
        <v>0</v>
      </c>
      <c r="J34" s="115" t="s">
        <v>352</v>
      </c>
      <c r="K34" s="114" t="s">
        <v>353</v>
      </c>
      <c r="L34" s="116">
        <v>77695</v>
      </c>
      <c r="M34" s="116">
        <v>441061</v>
      </c>
      <c r="N34" s="116">
        <f>IF(AND(L34&lt;&gt;"",M34&lt;&gt;""),SUM(L34:M34),"")</f>
        <v>518756</v>
      </c>
      <c r="O34" s="116">
        <v>0</v>
      </c>
      <c r="P34" s="116">
        <v>0</v>
      </c>
      <c r="Q34" s="116">
        <f>IF(AND(O34&lt;&gt;"",P34&lt;&gt;""),SUM(O34:P34),"")</f>
        <v>0</v>
      </c>
      <c r="R34" s="115"/>
      <c r="S34" s="114"/>
      <c r="T34" s="116"/>
      <c r="U34" s="116"/>
      <c r="V34" s="116" t="str">
        <f>IF(AND(T34&lt;&gt;"",U34&lt;&gt;""),SUM(T34:U34),"")</f>
        <v/>
      </c>
      <c r="W34" s="116"/>
      <c r="X34" s="116"/>
      <c r="Y34" s="116" t="str">
        <f>IF(AND(W34&lt;&gt;"",X34&lt;&gt;""),SUM(W34:X34),"")</f>
        <v/>
      </c>
      <c r="Z34" s="115"/>
      <c r="AA34" s="114"/>
      <c r="AB34" s="116"/>
      <c r="AC34" s="116"/>
      <c r="AD34" s="116" t="str">
        <f>IF(AND(AB34&lt;&gt;"",AC34&lt;&gt;""),SUM(AB34:AC34),"")</f>
        <v/>
      </c>
      <c r="AE34" s="116"/>
      <c r="AF34" s="116"/>
      <c r="AG34" s="116" t="str">
        <f>IF(AND(AE34&lt;&gt;"",AF34&lt;&gt;""),SUM(AE34:AF34),"")</f>
        <v/>
      </c>
      <c r="AH34" s="115"/>
      <c r="AI34" s="114"/>
      <c r="AJ34" s="116"/>
      <c r="AK34" s="116"/>
      <c r="AL34" s="116" t="str">
        <f>IF(AND(AJ34&lt;&gt;"",AK34&lt;&gt;""),SUM(AJ34:AK34),"")</f>
        <v/>
      </c>
      <c r="AM34" s="116"/>
      <c r="AN34" s="116"/>
      <c r="AO34" s="116" t="str">
        <f>IF(AND(AM34&lt;&gt;"",AN34&lt;&gt;""),SUM(AM34:AN34),"")</f>
        <v/>
      </c>
      <c r="AP34" s="115"/>
      <c r="AQ34" s="114"/>
      <c r="AR34" s="116"/>
      <c r="AS34" s="116"/>
      <c r="AT34" s="116" t="str">
        <f>IF(AND(AR34&lt;&gt;"",AS34&lt;&gt;""),SUM(AR34:AS34),"")</f>
        <v/>
      </c>
      <c r="AU34" s="116"/>
      <c r="AV34" s="116"/>
      <c r="AW34" s="116" t="str">
        <f>IF(AND(AU34&lt;&gt;"",AV34&lt;&gt;""),SUM(AU34:AV34),"")</f>
        <v/>
      </c>
      <c r="AX34" s="115"/>
      <c r="AY34" s="114"/>
      <c r="AZ34" s="116"/>
      <c r="BA34" s="116"/>
      <c r="BB34" s="116" t="str">
        <f>IF(AND(AZ34&lt;&gt;"",BA34&lt;&gt;""),SUM(AZ34:BA34),"")</f>
        <v/>
      </c>
      <c r="BC34" s="116"/>
      <c r="BD34" s="116"/>
      <c r="BE34" s="116" t="str">
        <f>IF(AND(BC34&lt;&gt;"",BD34&lt;&gt;""),SUM(BC34:BD34),"")</f>
        <v/>
      </c>
    </row>
    <row r="35" spans="1:57" ht="13.5" customHeight="1" x14ac:dyDescent="0.2">
      <c r="A35" s="114" t="s">
        <v>25</v>
      </c>
      <c r="B35" s="115" t="s">
        <v>406</v>
      </c>
      <c r="C35" s="114" t="s">
        <v>407</v>
      </c>
      <c r="D35" s="116">
        <f>SUM(L35,T35,AB35,AJ35,AR35,AZ35)</f>
        <v>4878</v>
      </c>
      <c r="E35" s="116">
        <f>SUM(M35,U35,AC35,AK35,AS35,BA35)</f>
        <v>362641</v>
      </c>
      <c r="F35" s="116">
        <f>SUM(D35:E35)</f>
        <v>367519</v>
      </c>
      <c r="G35" s="116">
        <f>SUM(O35,W35,AE35,AM35,AU35,BC35)</f>
        <v>0</v>
      </c>
      <c r="H35" s="116">
        <f>SUM(P35,X35,AF35,AN35,AV35,BD35)</f>
        <v>42323</v>
      </c>
      <c r="I35" s="116">
        <f>SUM(G35:H35)</f>
        <v>42323</v>
      </c>
      <c r="J35" s="115" t="s">
        <v>384</v>
      </c>
      <c r="K35" s="114" t="s">
        <v>385</v>
      </c>
      <c r="L35" s="116">
        <v>4878</v>
      </c>
      <c r="M35" s="116">
        <v>362641</v>
      </c>
      <c r="N35" s="116">
        <f>IF(AND(L35&lt;&gt;"",M35&lt;&gt;""),SUM(L35:M35),"")</f>
        <v>367519</v>
      </c>
      <c r="O35" s="116">
        <v>0</v>
      </c>
      <c r="P35" s="116">
        <v>0</v>
      </c>
      <c r="Q35" s="116">
        <f>IF(AND(O35&lt;&gt;"",P35&lt;&gt;""),SUM(O35:P35),"")</f>
        <v>0</v>
      </c>
      <c r="R35" s="115" t="s">
        <v>370</v>
      </c>
      <c r="S35" s="114" t="s">
        <v>371</v>
      </c>
      <c r="T35" s="116">
        <v>0</v>
      </c>
      <c r="U35" s="116">
        <v>0</v>
      </c>
      <c r="V35" s="116">
        <f>IF(AND(T35&lt;&gt;"",U35&lt;&gt;""),SUM(T35:U35),"")</f>
        <v>0</v>
      </c>
      <c r="W35" s="116">
        <v>0</v>
      </c>
      <c r="X35" s="116">
        <v>42323</v>
      </c>
      <c r="Y35" s="116">
        <f>IF(AND(W35&lt;&gt;"",X35&lt;&gt;""),SUM(W35:X35),"")</f>
        <v>42323</v>
      </c>
      <c r="Z35" s="115"/>
      <c r="AA35" s="114"/>
      <c r="AB35" s="116"/>
      <c r="AC35" s="116"/>
      <c r="AD35" s="116" t="str">
        <f>IF(AND(AB35&lt;&gt;"",AC35&lt;&gt;""),SUM(AB35:AC35),"")</f>
        <v/>
      </c>
      <c r="AE35" s="116"/>
      <c r="AF35" s="116"/>
      <c r="AG35" s="116" t="str">
        <f>IF(AND(AE35&lt;&gt;"",AF35&lt;&gt;""),SUM(AE35:AF35),"")</f>
        <v/>
      </c>
      <c r="AH35" s="115"/>
      <c r="AI35" s="114"/>
      <c r="AJ35" s="116"/>
      <c r="AK35" s="116"/>
      <c r="AL35" s="116" t="str">
        <f>IF(AND(AJ35&lt;&gt;"",AK35&lt;&gt;""),SUM(AJ35:AK35),"")</f>
        <v/>
      </c>
      <c r="AM35" s="116"/>
      <c r="AN35" s="116"/>
      <c r="AO35" s="116" t="str">
        <f>IF(AND(AM35&lt;&gt;"",AN35&lt;&gt;""),SUM(AM35:AN35),"")</f>
        <v/>
      </c>
      <c r="AP35" s="115"/>
      <c r="AQ35" s="114"/>
      <c r="AR35" s="116"/>
      <c r="AS35" s="116"/>
      <c r="AT35" s="116" t="str">
        <f>IF(AND(AR35&lt;&gt;"",AS35&lt;&gt;""),SUM(AR35:AS35),"")</f>
        <v/>
      </c>
      <c r="AU35" s="116"/>
      <c r="AV35" s="116"/>
      <c r="AW35" s="116" t="str">
        <f>IF(AND(AU35&lt;&gt;"",AV35&lt;&gt;""),SUM(AU35:AV35),"")</f>
        <v/>
      </c>
      <c r="AX35" s="115"/>
      <c r="AY35" s="114"/>
      <c r="AZ35" s="116"/>
      <c r="BA35" s="116"/>
      <c r="BB35" s="116" t="str">
        <f>IF(AND(AZ35&lt;&gt;"",BA35&lt;&gt;""),SUM(AZ35:BA35),"")</f>
        <v/>
      </c>
      <c r="BC35" s="116"/>
      <c r="BD35" s="116"/>
      <c r="BE35" s="116" t="str">
        <f>IF(AND(BC35&lt;&gt;"",BD35&lt;&gt;""),SUM(BC35:BD35),"")</f>
        <v/>
      </c>
    </row>
    <row r="36" spans="1:57" ht="13.5" customHeight="1" x14ac:dyDescent="0.2">
      <c r="A36" s="114" t="s">
        <v>25</v>
      </c>
      <c r="B36" s="115" t="s">
        <v>408</v>
      </c>
      <c r="C36" s="114" t="s">
        <v>409</v>
      </c>
      <c r="D36" s="116">
        <f>SUM(L36,T36,AB36,AJ36,AR36,AZ36)</f>
        <v>0</v>
      </c>
      <c r="E36" s="116">
        <f>SUM(M36,U36,AC36,AK36,AS36,BA36)</f>
        <v>290670</v>
      </c>
      <c r="F36" s="116">
        <f>SUM(D36:E36)</f>
        <v>290670</v>
      </c>
      <c r="G36" s="116">
        <f>SUM(O36,W36,AE36,AM36,AU36,BC36)</f>
        <v>0</v>
      </c>
      <c r="H36" s="116">
        <f>SUM(P36,X36,AF36,AN36,AV36,BD36)</f>
        <v>18751</v>
      </c>
      <c r="I36" s="116">
        <f>SUM(G36:H36)</f>
        <v>18751</v>
      </c>
      <c r="J36" s="115" t="s">
        <v>396</v>
      </c>
      <c r="K36" s="114" t="s">
        <v>397</v>
      </c>
      <c r="L36" s="116">
        <v>0</v>
      </c>
      <c r="M36" s="116">
        <v>290670</v>
      </c>
      <c r="N36" s="116">
        <f>IF(AND(L36&lt;&gt;"",M36&lt;&gt;""),SUM(L36:M36),"")</f>
        <v>290670</v>
      </c>
      <c r="O36" s="116">
        <v>0</v>
      </c>
      <c r="P36" s="116">
        <v>18751</v>
      </c>
      <c r="Q36" s="116">
        <f>IF(AND(O36&lt;&gt;"",P36&lt;&gt;""),SUM(O36:P36),"")</f>
        <v>18751</v>
      </c>
      <c r="R36" s="115"/>
      <c r="S36" s="114"/>
      <c r="T36" s="116"/>
      <c r="U36" s="116"/>
      <c r="V36" s="116" t="str">
        <f>IF(AND(T36&lt;&gt;"",U36&lt;&gt;""),SUM(T36:U36),"")</f>
        <v/>
      </c>
      <c r="W36" s="116"/>
      <c r="X36" s="116"/>
      <c r="Y36" s="116" t="str">
        <f>IF(AND(W36&lt;&gt;"",X36&lt;&gt;""),SUM(W36:X36),"")</f>
        <v/>
      </c>
      <c r="Z36" s="115"/>
      <c r="AA36" s="114"/>
      <c r="AB36" s="116"/>
      <c r="AC36" s="116"/>
      <c r="AD36" s="116" t="str">
        <f>IF(AND(AB36&lt;&gt;"",AC36&lt;&gt;""),SUM(AB36:AC36),"")</f>
        <v/>
      </c>
      <c r="AE36" s="116"/>
      <c r="AF36" s="116"/>
      <c r="AG36" s="116" t="str">
        <f>IF(AND(AE36&lt;&gt;"",AF36&lt;&gt;""),SUM(AE36:AF36),"")</f>
        <v/>
      </c>
      <c r="AH36" s="115"/>
      <c r="AI36" s="114"/>
      <c r="AJ36" s="116"/>
      <c r="AK36" s="116"/>
      <c r="AL36" s="116" t="str">
        <f>IF(AND(AJ36&lt;&gt;"",AK36&lt;&gt;""),SUM(AJ36:AK36),"")</f>
        <v/>
      </c>
      <c r="AM36" s="116"/>
      <c r="AN36" s="116"/>
      <c r="AO36" s="116" t="str">
        <f>IF(AND(AM36&lt;&gt;"",AN36&lt;&gt;""),SUM(AM36:AN36),"")</f>
        <v/>
      </c>
      <c r="AP36" s="115"/>
      <c r="AQ36" s="114"/>
      <c r="AR36" s="116"/>
      <c r="AS36" s="116"/>
      <c r="AT36" s="116" t="str">
        <f>IF(AND(AR36&lt;&gt;"",AS36&lt;&gt;""),SUM(AR36:AS36),"")</f>
        <v/>
      </c>
      <c r="AU36" s="116"/>
      <c r="AV36" s="116"/>
      <c r="AW36" s="116" t="str">
        <f>IF(AND(AU36&lt;&gt;"",AV36&lt;&gt;""),SUM(AU36:AV36),"")</f>
        <v/>
      </c>
      <c r="AX36" s="115"/>
      <c r="AY36" s="114"/>
      <c r="AZ36" s="116"/>
      <c r="BA36" s="116"/>
      <c r="BB36" s="116" t="str">
        <f>IF(AND(AZ36&lt;&gt;"",BA36&lt;&gt;""),SUM(AZ36:BA36),"")</f>
        <v/>
      </c>
      <c r="BC36" s="116"/>
      <c r="BD36" s="116"/>
      <c r="BE36" s="116" t="str">
        <f>IF(AND(BC36&lt;&gt;"",BD36&lt;&gt;""),SUM(BC36:BD36),"")</f>
        <v/>
      </c>
    </row>
    <row r="37" spans="1:57" ht="13.5" customHeight="1" x14ac:dyDescent="0.2">
      <c r="A37" s="114" t="s">
        <v>25</v>
      </c>
      <c r="B37" s="115" t="s">
        <v>410</v>
      </c>
      <c r="C37" s="114" t="s">
        <v>411</v>
      </c>
      <c r="D37" s="116">
        <f>SUM(L37,T37,AB37,AJ37,AR37,AZ37)</f>
        <v>0</v>
      </c>
      <c r="E37" s="116">
        <f>SUM(M37,U37,AC37,AK37,AS37,BA37)</f>
        <v>410308</v>
      </c>
      <c r="F37" s="116">
        <f>SUM(D37:E37)</f>
        <v>410308</v>
      </c>
      <c r="G37" s="116">
        <f>SUM(O37,W37,AE37,AM37,AU37,BC37)</f>
        <v>0</v>
      </c>
      <c r="H37" s="116">
        <f>SUM(P37,X37,AF37,AN37,AV37,BD37)</f>
        <v>0</v>
      </c>
      <c r="I37" s="116">
        <f>SUM(G37:H37)</f>
        <v>0</v>
      </c>
      <c r="J37" s="115" t="s">
        <v>412</v>
      </c>
      <c r="K37" s="114" t="s">
        <v>413</v>
      </c>
      <c r="L37" s="116">
        <v>0</v>
      </c>
      <c r="M37" s="116">
        <v>410308</v>
      </c>
      <c r="N37" s="116">
        <f>IF(AND(L37&lt;&gt;"",M37&lt;&gt;""),SUM(L37:M37),"")</f>
        <v>410308</v>
      </c>
      <c r="O37" s="116">
        <v>0</v>
      </c>
      <c r="P37" s="116">
        <v>0</v>
      </c>
      <c r="Q37" s="116">
        <f>IF(AND(O37&lt;&gt;"",P37&lt;&gt;""),SUM(O37:P37),"")</f>
        <v>0</v>
      </c>
      <c r="R37" s="115"/>
      <c r="S37" s="114"/>
      <c r="T37" s="116"/>
      <c r="U37" s="116"/>
      <c r="V37" s="116" t="str">
        <f>IF(AND(T37&lt;&gt;"",U37&lt;&gt;""),SUM(T37:U37),"")</f>
        <v/>
      </c>
      <c r="W37" s="116"/>
      <c r="X37" s="116"/>
      <c r="Y37" s="116" t="str">
        <f>IF(AND(W37&lt;&gt;"",X37&lt;&gt;""),SUM(W37:X37),"")</f>
        <v/>
      </c>
      <c r="Z37" s="115"/>
      <c r="AA37" s="114"/>
      <c r="AB37" s="116"/>
      <c r="AC37" s="116"/>
      <c r="AD37" s="116" t="str">
        <f>IF(AND(AB37&lt;&gt;"",AC37&lt;&gt;""),SUM(AB37:AC37),"")</f>
        <v/>
      </c>
      <c r="AE37" s="116"/>
      <c r="AF37" s="116"/>
      <c r="AG37" s="116" t="str">
        <f>IF(AND(AE37&lt;&gt;"",AF37&lt;&gt;""),SUM(AE37:AF37),"")</f>
        <v/>
      </c>
      <c r="AH37" s="115"/>
      <c r="AI37" s="114"/>
      <c r="AJ37" s="116"/>
      <c r="AK37" s="116"/>
      <c r="AL37" s="116" t="str">
        <f>IF(AND(AJ37&lt;&gt;"",AK37&lt;&gt;""),SUM(AJ37:AK37),"")</f>
        <v/>
      </c>
      <c r="AM37" s="116"/>
      <c r="AN37" s="116"/>
      <c r="AO37" s="116" t="str">
        <f>IF(AND(AM37&lt;&gt;"",AN37&lt;&gt;""),SUM(AM37:AN37),"")</f>
        <v/>
      </c>
      <c r="AP37" s="115"/>
      <c r="AQ37" s="114"/>
      <c r="AR37" s="116"/>
      <c r="AS37" s="116"/>
      <c r="AT37" s="116" t="str">
        <f>IF(AND(AR37&lt;&gt;"",AS37&lt;&gt;""),SUM(AR37:AS37),"")</f>
        <v/>
      </c>
      <c r="AU37" s="116"/>
      <c r="AV37" s="116"/>
      <c r="AW37" s="116" t="str">
        <f>IF(AND(AU37&lt;&gt;"",AV37&lt;&gt;""),SUM(AU37:AV37),"")</f>
        <v/>
      </c>
      <c r="AX37" s="115"/>
      <c r="AY37" s="114"/>
      <c r="AZ37" s="116"/>
      <c r="BA37" s="116"/>
      <c r="BB37" s="116" t="str">
        <f>IF(AND(AZ37&lt;&gt;"",BA37&lt;&gt;""),SUM(AZ37:BA37),"")</f>
        <v/>
      </c>
      <c r="BC37" s="116"/>
      <c r="BD37" s="116"/>
      <c r="BE37" s="116" t="str">
        <f>IF(AND(BC37&lt;&gt;"",BD37&lt;&gt;""),SUM(BC37:BD37),"")</f>
        <v/>
      </c>
    </row>
    <row r="38" spans="1:57" ht="13.5" customHeight="1" x14ac:dyDescent="0.2">
      <c r="A38" s="114" t="s">
        <v>25</v>
      </c>
      <c r="B38" s="115" t="s">
        <v>414</v>
      </c>
      <c r="C38" s="114" t="s">
        <v>415</v>
      </c>
      <c r="D38" s="116">
        <f>SUM(L38,T38,AB38,AJ38,AR38,AZ38)</f>
        <v>0</v>
      </c>
      <c r="E38" s="116">
        <f>SUM(M38,U38,AC38,AK38,AS38,BA38)</f>
        <v>0</v>
      </c>
      <c r="F38" s="116">
        <f>SUM(D38:E38)</f>
        <v>0</v>
      </c>
      <c r="G38" s="116">
        <f>SUM(O38,W38,AE38,AM38,AU38,BC38)</f>
        <v>0</v>
      </c>
      <c r="H38" s="116">
        <f>SUM(P38,X38,AF38,AN38,AV38,BD38)</f>
        <v>0</v>
      </c>
      <c r="I38" s="116">
        <f>SUM(G38:H38)</f>
        <v>0</v>
      </c>
      <c r="J38" s="115"/>
      <c r="K38" s="114"/>
      <c r="L38" s="116"/>
      <c r="M38" s="116"/>
      <c r="N38" s="116" t="str">
        <f>IF(AND(L38&lt;&gt;"",M38&lt;&gt;""),SUM(L38:M38),"")</f>
        <v/>
      </c>
      <c r="O38" s="116"/>
      <c r="P38" s="116"/>
      <c r="Q38" s="116" t="str">
        <f>IF(AND(O38&lt;&gt;"",P38&lt;&gt;""),SUM(O38:P38),"")</f>
        <v/>
      </c>
      <c r="R38" s="115"/>
      <c r="S38" s="114"/>
      <c r="T38" s="116"/>
      <c r="U38" s="116"/>
      <c r="V38" s="116" t="str">
        <f>IF(AND(T38&lt;&gt;"",U38&lt;&gt;""),SUM(T38:U38),"")</f>
        <v/>
      </c>
      <c r="W38" s="116"/>
      <c r="X38" s="116"/>
      <c r="Y38" s="116" t="str">
        <f>IF(AND(W38&lt;&gt;"",X38&lt;&gt;""),SUM(W38:X38),"")</f>
        <v/>
      </c>
      <c r="Z38" s="115"/>
      <c r="AA38" s="114"/>
      <c r="AB38" s="116"/>
      <c r="AC38" s="116"/>
      <c r="AD38" s="116" t="str">
        <f>IF(AND(AB38&lt;&gt;"",AC38&lt;&gt;""),SUM(AB38:AC38),"")</f>
        <v/>
      </c>
      <c r="AE38" s="116"/>
      <c r="AF38" s="116"/>
      <c r="AG38" s="116" t="str">
        <f>IF(AND(AE38&lt;&gt;"",AF38&lt;&gt;""),SUM(AE38:AF38),"")</f>
        <v/>
      </c>
      <c r="AH38" s="115"/>
      <c r="AI38" s="114"/>
      <c r="AJ38" s="116"/>
      <c r="AK38" s="116"/>
      <c r="AL38" s="116" t="str">
        <f>IF(AND(AJ38&lt;&gt;"",AK38&lt;&gt;""),SUM(AJ38:AK38),"")</f>
        <v/>
      </c>
      <c r="AM38" s="116"/>
      <c r="AN38" s="116"/>
      <c r="AO38" s="116" t="str">
        <f>IF(AND(AM38&lt;&gt;"",AN38&lt;&gt;""),SUM(AM38:AN38),"")</f>
        <v/>
      </c>
      <c r="AP38" s="115"/>
      <c r="AQ38" s="114"/>
      <c r="AR38" s="116"/>
      <c r="AS38" s="116"/>
      <c r="AT38" s="116" t="str">
        <f>IF(AND(AR38&lt;&gt;"",AS38&lt;&gt;""),SUM(AR38:AS38),"")</f>
        <v/>
      </c>
      <c r="AU38" s="116"/>
      <c r="AV38" s="116"/>
      <c r="AW38" s="116" t="str">
        <f>IF(AND(AU38&lt;&gt;"",AV38&lt;&gt;""),SUM(AU38:AV38),"")</f>
        <v/>
      </c>
      <c r="AX38" s="115"/>
      <c r="AY38" s="114"/>
      <c r="AZ38" s="116"/>
      <c r="BA38" s="116"/>
      <c r="BB38" s="116" t="str">
        <f>IF(AND(AZ38&lt;&gt;"",BA38&lt;&gt;""),SUM(AZ38:BA38),"")</f>
        <v/>
      </c>
      <c r="BC38" s="116"/>
      <c r="BD38" s="116"/>
      <c r="BE38" s="116" t="str">
        <f>IF(AND(BC38&lt;&gt;"",BD38&lt;&gt;""),SUM(BC38:BD38),"")</f>
        <v/>
      </c>
    </row>
    <row r="39" spans="1:57" ht="13.5" customHeight="1" x14ac:dyDescent="0.2">
      <c r="A39" s="114" t="s">
        <v>25</v>
      </c>
      <c r="B39" s="115" t="s">
        <v>416</v>
      </c>
      <c r="C39" s="114" t="s">
        <v>417</v>
      </c>
      <c r="D39" s="116">
        <f>SUM(L39,T39,AB39,AJ39,AR39,AZ39)</f>
        <v>0</v>
      </c>
      <c r="E39" s="116">
        <f>SUM(M39,U39,AC39,AK39,AS39,BA39)</f>
        <v>286377</v>
      </c>
      <c r="F39" s="116">
        <f>SUM(D39:E39)</f>
        <v>286377</v>
      </c>
      <c r="G39" s="116">
        <f>SUM(O39,W39,AE39,AM39,AU39,BC39)</f>
        <v>0</v>
      </c>
      <c r="H39" s="116">
        <f>SUM(P39,X39,AF39,AN39,AV39,BD39)</f>
        <v>67049</v>
      </c>
      <c r="I39" s="116">
        <f>SUM(G39:H39)</f>
        <v>67049</v>
      </c>
      <c r="J39" s="115" t="s">
        <v>348</v>
      </c>
      <c r="K39" s="114" t="s">
        <v>349</v>
      </c>
      <c r="L39" s="116">
        <v>0</v>
      </c>
      <c r="M39" s="116">
        <v>286377</v>
      </c>
      <c r="N39" s="116">
        <f>IF(AND(L39&lt;&gt;"",M39&lt;&gt;""),SUM(L39:M39),"")</f>
        <v>286377</v>
      </c>
      <c r="O39" s="116">
        <v>0</v>
      </c>
      <c r="P39" s="116">
        <v>67049</v>
      </c>
      <c r="Q39" s="116">
        <f>IF(AND(O39&lt;&gt;"",P39&lt;&gt;""),SUM(O39:P39),"")</f>
        <v>67049</v>
      </c>
      <c r="R39" s="115"/>
      <c r="S39" s="114"/>
      <c r="T39" s="116"/>
      <c r="U39" s="116"/>
      <c r="V39" s="116" t="str">
        <f>IF(AND(T39&lt;&gt;"",U39&lt;&gt;""),SUM(T39:U39),"")</f>
        <v/>
      </c>
      <c r="W39" s="116"/>
      <c r="X39" s="116"/>
      <c r="Y39" s="116" t="str">
        <f>IF(AND(W39&lt;&gt;"",X39&lt;&gt;""),SUM(W39:X39),"")</f>
        <v/>
      </c>
      <c r="Z39" s="115"/>
      <c r="AA39" s="114"/>
      <c r="AB39" s="116"/>
      <c r="AC39" s="116"/>
      <c r="AD39" s="116" t="str">
        <f>IF(AND(AB39&lt;&gt;"",AC39&lt;&gt;""),SUM(AB39:AC39),"")</f>
        <v/>
      </c>
      <c r="AE39" s="116"/>
      <c r="AF39" s="116"/>
      <c r="AG39" s="116" t="str">
        <f>IF(AND(AE39&lt;&gt;"",AF39&lt;&gt;""),SUM(AE39:AF39),"")</f>
        <v/>
      </c>
      <c r="AH39" s="115"/>
      <c r="AI39" s="114"/>
      <c r="AJ39" s="116"/>
      <c r="AK39" s="116"/>
      <c r="AL39" s="116" t="str">
        <f>IF(AND(AJ39&lt;&gt;"",AK39&lt;&gt;""),SUM(AJ39:AK39),"")</f>
        <v/>
      </c>
      <c r="AM39" s="116"/>
      <c r="AN39" s="116"/>
      <c r="AO39" s="116" t="str">
        <f>IF(AND(AM39&lt;&gt;"",AN39&lt;&gt;""),SUM(AM39:AN39),"")</f>
        <v/>
      </c>
      <c r="AP39" s="115"/>
      <c r="AQ39" s="114"/>
      <c r="AR39" s="116"/>
      <c r="AS39" s="116"/>
      <c r="AT39" s="116" t="str">
        <f>IF(AND(AR39&lt;&gt;"",AS39&lt;&gt;""),SUM(AR39:AS39),"")</f>
        <v/>
      </c>
      <c r="AU39" s="116"/>
      <c r="AV39" s="116"/>
      <c r="AW39" s="116" t="str">
        <f>IF(AND(AU39&lt;&gt;"",AV39&lt;&gt;""),SUM(AU39:AV39),"")</f>
        <v/>
      </c>
      <c r="AX39" s="115"/>
      <c r="AY39" s="114"/>
      <c r="AZ39" s="116"/>
      <c r="BA39" s="116"/>
      <c r="BB39" s="116" t="str">
        <f>IF(AND(AZ39&lt;&gt;"",BA39&lt;&gt;""),SUM(AZ39:BA39),"")</f>
        <v/>
      </c>
      <c r="BC39" s="116"/>
      <c r="BD39" s="116"/>
      <c r="BE39" s="116" t="str">
        <f>IF(AND(BC39&lt;&gt;"",BD39&lt;&gt;""),SUM(BC39:BD39),"")</f>
        <v/>
      </c>
    </row>
    <row r="40" spans="1:57" ht="13.5" customHeight="1" x14ac:dyDescent="0.2">
      <c r="A40" s="114" t="s">
        <v>25</v>
      </c>
      <c r="B40" s="115" t="s">
        <v>418</v>
      </c>
      <c r="C40" s="114" t="s">
        <v>419</v>
      </c>
      <c r="D40" s="116">
        <f>SUM(L40,T40,AB40,AJ40,AR40,AZ40)</f>
        <v>0</v>
      </c>
      <c r="E40" s="116">
        <f>SUM(M40,U40,AC40,AK40,AS40,BA40)</f>
        <v>0</v>
      </c>
      <c r="F40" s="116">
        <f>SUM(D40:E40)</f>
        <v>0</v>
      </c>
      <c r="G40" s="116">
        <f>SUM(O40,W40,AE40,AM40,AU40,BC40)</f>
        <v>0</v>
      </c>
      <c r="H40" s="116">
        <f>SUM(P40,X40,AF40,AN40,AV40,BD40)</f>
        <v>169114</v>
      </c>
      <c r="I40" s="116">
        <f>SUM(G40:H40)</f>
        <v>169114</v>
      </c>
      <c r="J40" s="115" t="s">
        <v>420</v>
      </c>
      <c r="K40" s="114" t="s">
        <v>421</v>
      </c>
      <c r="L40" s="116">
        <v>0</v>
      </c>
      <c r="M40" s="116">
        <v>0</v>
      </c>
      <c r="N40" s="116">
        <f>IF(AND(L40&lt;&gt;"",M40&lt;&gt;""),SUM(L40:M40),"")</f>
        <v>0</v>
      </c>
      <c r="O40" s="116">
        <v>0</v>
      </c>
      <c r="P40" s="116">
        <v>169114</v>
      </c>
      <c r="Q40" s="116">
        <f>IF(AND(O40&lt;&gt;"",P40&lt;&gt;""),SUM(O40:P40),"")</f>
        <v>169114</v>
      </c>
      <c r="R40" s="115"/>
      <c r="S40" s="114"/>
      <c r="T40" s="116"/>
      <c r="U40" s="116"/>
      <c r="V40" s="116" t="str">
        <f>IF(AND(T40&lt;&gt;"",U40&lt;&gt;""),SUM(T40:U40),"")</f>
        <v/>
      </c>
      <c r="W40" s="116"/>
      <c r="X40" s="116"/>
      <c r="Y40" s="116" t="str">
        <f>IF(AND(W40&lt;&gt;"",X40&lt;&gt;""),SUM(W40:X40),"")</f>
        <v/>
      </c>
      <c r="Z40" s="115"/>
      <c r="AA40" s="114"/>
      <c r="AB40" s="116"/>
      <c r="AC40" s="116"/>
      <c r="AD40" s="116" t="str">
        <f>IF(AND(AB40&lt;&gt;"",AC40&lt;&gt;""),SUM(AB40:AC40),"")</f>
        <v/>
      </c>
      <c r="AE40" s="116"/>
      <c r="AF40" s="116"/>
      <c r="AG40" s="116" t="str">
        <f>IF(AND(AE40&lt;&gt;"",AF40&lt;&gt;""),SUM(AE40:AF40),"")</f>
        <v/>
      </c>
      <c r="AH40" s="115"/>
      <c r="AI40" s="114"/>
      <c r="AJ40" s="116"/>
      <c r="AK40" s="116"/>
      <c r="AL40" s="116" t="str">
        <f>IF(AND(AJ40&lt;&gt;"",AK40&lt;&gt;""),SUM(AJ40:AK40),"")</f>
        <v/>
      </c>
      <c r="AM40" s="116"/>
      <c r="AN40" s="116"/>
      <c r="AO40" s="116" t="str">
        <f>IF(AND(AM40&lt;&gt;"",AN40&lt;&gt;""),SUM(AM40:AN40),"")</f>
        <v/>
      </c>
      <c r="AP40" s="115"/>
      <c r="AQ40" s="114"/>
      <c r="AR40" s="116"/>
      <c r="AS40" s="116"/>
      <c r="AT40" s="116" t="str">
        <f>IF(AND(AR40&lt;&gt;"",AS40&lt;&gt;""),SUM(AR40:AS40),"")</f>
        <v/>
      </c>
      <c r="AU40" s="116"/>
      <c r="AV40" s="116"/>
      <c r="AW40" s="116" t="str">
        <f>IF(AND(AU40&lt;&gt;"",AV40&lt;&gt;""),SUM(AU40:AV40),"")</f>
        <v/>
      </c>
      <c r="AX40" s="115"/>
      <c r="AY40" s="114"/>
      <c r="AZ40" s="116"/>
      <c r="BA40" s="116"/>
      <c r="BB40" s="116" t="str">
        <f>IF(AND(AZ40&lt;&gt;"",BA40&lt;&gt;""),SUM(AZ40:BA40),"")</f>
        <v/>
      </c>
      <c r="BC40" s="116"/>
      <c r="BD40" s="116"/>
      <c r="BE40" s="116" t="str">
        <f>IF(AND(BC40&lt;&gt;"",BD40&lt;&gt;""),SUM(BC40:BD40),"")</f>
        <v/>
      </c>
    </row>
    <row r="41" spans="1:57" ht="13.5" customHeight="1" x14ac:dyDescent="0.2">
      <c r="A41" s="114" t="s">
        <v>25</v>
      </c>
      <c r="B41" s="115" t="s">
        <v>422</v>
      </c>
      <c r="C41" s="114" t="s">
        <v>423</v>
      </c>
      <c r="D41" s="116">
        <f>SUM(L41,T41,AB41,AJ41,AR41,AZ41)</f>
        <v>0</v>
      </c>
      <c r="E41" s="116">
        <f>SUM(M41,U41,AC41,AK41,AS41,BA41)</f>
        <v>291409</v>
      </c>
      <c r="F41" s="116">
        <f>SUM(D41:E41)</f>
        <v>291409</v>
      </c>
      <c r="G41" s="116">
        <f>SUM(O41,W41,AE41,AM41,AU41,BC41)</f>
        <v>0</v>
      </c>
      <c r="H41" s="116">
        <f>SUM(P41,X41,AF41,AN41,AV41,BD41)</f>
        <v>139731</v>
      </c>
      <c r="I41" s="116">
        <f>SUM(G41:H41)</f>
        <v>139731</v>
      </c>
      <c r="J41" s="115" t="s">
        <v>424</v>
      </c>
      <c r="K41" s="114" t="s">
        <v>425</v>
      </c>
      <c r="L41" s="116">
        <v>0</v>
      </c>
      <c r="M41" s="116">
        <v>291409</v>
      </c>
      <c r="N41" s="116">
        <f>IF(AND(L41&lt;&gt;"",M41&lt;&gt;""),SUM(L41:M41),"")</f>
        <v>291409</v>
      </c>
      <c r="O41" s="116">
        <v>0</v>
      </c>
      <c r="P41" s="116">
        <v>139731</v>
      </c>
      <c r="Q41" s="116">
        <f>IF(AND(O41&lt;&gt;"",P41&lt;&gt;""),SUM(O41:P41),"")</f>
        <v>139731</v>
      </c>
      <c r="R41" s="115"/>
      <c r="S41" s="114"/>
      <c r="T41" s="116"/>
      <c r="U41" s="116"/>
      <c r="V41" s="116" t="str">
        <f>IF(AND(T41&lt;&gt;"",U41&lt;&gt;""),SUM(T41:U41),"")</f>
        <v/>
      </c>
      <c r="W41" s="116"/>
      <c r="X41" s="116"/>
      <c r="Y41" s="116" t="str">
        <f>IF(AND(W41&lt;&gt;"",X41&lt;&gt;""),SUM(W41:X41),"")</f>
        <v/>
      </c>
      <c r="Z41" s="115"/>
      <c r="AA41" s="114"/>
      <c r="AB41" s="116"/>
      <c r="AC41" s="116"/>
      <c r="AD41" s="116" t="str">
        <f>IF(AND(AB41&lt;&gt;"",AC41&lt;&gt;""),SUM(AB41:AC41),"")</f>
        <v/>
      </c>
      <c r="AE41" s="116"/>
      <c r="AF41" s="116"/>
      <c r="AG41" s="116" t="str">
        <f>IF(AND(AE41&lt;&gt;"",AF41&lt;&gt;""),SUM(AE41:AF41),"")</f>
        <v/>
      </c>
      <c r="AH41" s="115"/>
      <c r="AI41" s="114"/>
      <c r="AJ41" s="116"/>
      <c r="AK41" s="116"/>
      <c r="AL41" s="116" t="str">
        <f>IF(AND(AJ41&lt;&gt;"",AK41&lt;&gt;""),SUM(AJ41:AK41),"")</f>
        <v/>
      </c>
      <c r="AM41" s="116"/>
      <c r="AN41" s="116"/>
      <c r="AO41" s="116" t="str">
        <f>IF(AND(AM41&lt;&gt;"",AN41&lt;&gt;""),SUM(AM41:AN41),"")</f>
        <v/>
      </c>
      <c r="AP41" s="115"/>
      <c r="AQ41" s="114"/>
      <c r="AR41" s="116"/>
      <c r="AS41" s="116"/>
      <c r="AT41" s="116" t="str">
        <f>IF(AND(AR41&lt;&gt;"",AS41&lt;&gt;""),SUM(AR41:AS41),"")</f>
        <v/>
      </c>
      <c r="AU41" s="116"/>
      <c r="AV41" s="116"/>
      <c r="AW41" s="116" t="str">
        <f>IF(AND(AU41&lt;&gt;"",AV41&lt;&gt;""),SUM(AU41:AV41),"")</f>
        <v/>
      </c>
      <c r="AX41" s="115"/>
      <c r="AY41" s="114"/>
      <c r="AZ41" s="116"/>
      <c r="BA41" s="116"/>
      <c r="BB41" s="116" t="str">
        <f>IF(AND(AZ41&lt;&gt;"",BA41&lt;&gt;""),SUM(AZ41:BA41),"")</f>
        <v/>
      </c>
      <c r="BC41" s="116"/>
      <c r="BD41" s="116"/>
      <c r="BE41" s="116" t="str">
        <f>IF(AND(BC41&lt;&gt;"",BD41&lt;&gt;""),SUM(BC41:BD41),"")</f>
        <v/>
      </c>
    </row>
    <row r="42" spans="1:57" ht="13.5" customHeight="1" x14ac:dyDescent="0.2">
      <c r="A42" s="114" t="s">
        <v>25</v>
      </c>
      <c r="B42" s="115" t="s">
        <v>426</v>
      </c>
      <c r="C42" s="114" t="s">
        <v>427</v>
      </c>
      <c r="D42" s="116">
        <f>SUM(L42,T42,AB42,AJ42,AR42,AZ42)</f>
        <v>0</v>
      </c>
      <c r="E42" s="116">
        <f>SUM(M42,U42,AC42,AK42,AS42,BA42)</f>
        <v>206111</v>
      </c>
      <c r="F42" s="116">
        <f>SUM(D42:E42)</f>
        <v>206111</v>
      </c>
      <c r="G42" s="116">
        <f>SUM(O42,W42,AE42,AM42,AU42,BC42)</f>
        <v>0</v>
      </c>
      <c r="H42" s="116">
        <f>SUM(P42,X42,AF42,AN42,AV42,BD42)</f>
        <v>60924</v>
      </c>
      <c r="I42" s="116">
        <f>SUM(G42:H42)</f>
        <v>60924</v>
      </c>
      <c r="J42" s="115" t="s">
        <v>348</v>
      </c>
      <c r="K42" s="114" t="s">
        <v>349</v>
      </c>
      <c r="L42" s="116">
        <v>0</v>
      </c>
      <c r="M42" s="116">
        <v>206111</v>
      </c>
      <c r="N42" s="116">
        <f>IF(AND(L42&lt;&gt;"",M42&lt;&gt;""),SUM(L42:M42),"")</f>
        <v>206111</v>
      </c>
      <c r="O42" s="116">
        <v>0</v>
      </c>
      <c r="P42" s="116">
        <v>60924</v>
      </c>
      <c r="Q42" s="116">
        <f>IF(AND(O42&lt;&gt;"",P42&lt;&gt;""),SUM(O42:P42),"")</f>
        <v>60924</v>
      </c>
      <c r="R42" s="115"/>
      <c r="S42" s="114"/>
      <c r="T42" s="116"/>
      <c r="U42" s="116"/>
      <c r="V42" s="116" t="str">
        <f>IF(AND(T42&lt;&gt;"",U42&lt;&gt;""),SUM(T42:U42),"")</f>
        <v/>
      </c>
      <c r="W42" s="116"/>
      <c r="X42" s="116"/>
      <c r="Y42" s="116" t="str">
        <f>IF(AND(W42&lt;&gt;"",X42&lt;&gt;""),SUM(W42:X42),"")</f>
        <v/>
      </c>
      <c r="Z42" s="115"/>
      <c r="AA42" s="114"/>
      <c r="AB42" s="116"/>
      <c r="AC42" s="116"/>
      <c r="AD42" s="116" t="str">
        <f>IF(AND(AB42&lt;&gt;"",AC42&lt;&gt;""),SUM(AB42:AC42),"")</f>
        <v/>
      </c>
      <c r="AE42" s="116"/>
      <c r="AF42" s="116"/>
      <c r="AG42" s="116" t="str">
        <f>IF(AND(AE42&lt;&gt;"",AF42&lt;&gt;""),SUM(AE42:AF42),"")</f>
        <v/>
      </c>
      <c r="AH42" s="115"/>
      <c r="AI42" s="114"/>
      <c r="AJ42" s="116"/>
      <c r="AK42" s="116"/>
      <c r="AL42" s="116" t="str">
        <f>IF(AND(AJ42&lt;&gt;"",AK42&lt;&gt;""),SUM(AJ42:AK42),"")</f>
        <v/>
      </c>
      <c r="AM42" s="116"/>
      <c r="AN42" s="116"/>
      <c r="AO42" s="116" t="str">
        <f>IF(AND(AM42&lt;&gt;"",AN42&lt;&gt;""),SUM(AM42:AN42),"")</f>
        <v/>
      </c>
      <c r="AP42" s="115"/>
      <c r="AQ42" s="114"/>
      <c r="AR42" s="116"/>
      <c r="AS42" s="116"/>
      <c r="AT42" s="116" t="str">
        <f>IF(AND(AR42&lt;&gt;"",AS42&lt;&gt;""),SUM(AR42:AS42),"")</f>
        <v/>
      </c>
      <c r="AU42" s="116"/>
      <c r="AV42" s="116"/>
      <c r="AW42" s="116" t="str">
        <f>IF(AND(AU42&lt;&gt;"",AV42&lt;&gt;""),SUM(AU42:AV42),"")</f>
        <v/>
      </c>
      <c r="AX42" s="115"/>
      <c r="AY42" s="114"/>
      <c r="AZ42" s="116"/>
      <c r="BA42" s="116"/>
      <c r="BB42" s="116" t="str">
        <f>IF(AND(AZ42&lt;&gt;"",BA42&lt;&gt;""),SUM(AZ42:BA42),"")</f>
        <v/>
      </c>
      <c r="BC42" s="116"/>
      <c r="BD42" s="116"/>
      <c r="BE42" s="116" t="str">
        <f>IF(AND(BC42&lt;&gt;"",BD42&lt;&gt;""),SUM(BC42:BD42),"")</f>
        <v/>
      </c>
    </row>
    <row r="43" spans="1:57" ht="13.5" customHeight="1" x14ac:dyDescent="0.2">
      <c r="A43" s="114" t="s">
        <v>25</v>
      </c>
      <c r="B43" s="115" t="s">
        <v>428</v>
      </c>
      <c r="C43" s="114" t="s">
        <v>429</v>
      </c>
      <c r="D43" s="116">
        <f>SUM(L43,T43,AB43,AJ43,AR43,AZ43)</f>
        <v>0</v>
      </c>
      <c r="E43" s="116">
        <f>SUM(M43,U43,AC43,AK43,AS43,BA43)</f>
        <v>288541</v>
      </c>
      <c r="F43" s="116">
        <f>SUM(D43:E43)</f>
        <v>288541</v>
      </c>
      <c r="G43" s="116">
        <f>SUM(O43,W43,AE43,AM43,AU43,BC43)</f>
        <v>0</v>
      </c>
      <c r="H43" s="116">
        <f>SUM(P43,X43,AF43,AN43,AV43,BD43)</f>
        <v>0</v>
      </c>
      <c r="I43" s="116">
        <f>SUM(G43:H43)</f>
        <v>0</v>
      </c>
      <c r="J43" s="115" t="s">
        <v>412</v>
      </c>
      <c r="K43" s="114" t="s">
        <v>413</v>
      </c>
      <c r="L43" s="116">
        <v>0</v>
      </c>
      <c r="M43" s="116">
        <v>288541</v>
      </c>
      <c r="N43" s="116">
        <f>IF(AND(L43&lt;&gt;"",M43&lt;&gt;""),SUM(L43:M43),"")</f>
        <v>288541</v>
      </c>
      <c r="O43" s="116">
        <v>0</v>
      </c>
      <c r="P43" s="116">
        <v>0</v>
      </c>
      <c r="Q43" s="116">
        <f>IF(AND(O43&lt;&gt;"",P43&lt;&gt;""),SUM(O43:P43),"")</f>
        <v>0</v>
      </c>
      <c r="R43" s="115"/>
      <c r="S43" s="114"/>
      <c r="T43" s="116"/>
      <c r="U43" s="116"/>
      <c r="V43" s="116" t="str">
        <f>IF(AND(T43&lt;&gt;"",U43&lt;&gt;""),SUM(T43:U43),"")</f>
        <v/>
      </c>
      <c r="W43" s="116"/>
      <c r="X43" s="116"/>
      <c r="Y43" s="116" t="str">
        <f>IF(AND(W43&lt;&gt;"",X43&lt;&gt;""),SUM(W43:X43),"")</f>
        <v/>
      </c>
      <c r="Z43" s="115"/>
      <c r="AA43" s="114"/>
      <c r="AB43" s="116"/>
      <c r="AC43" s="116"/>
      <c r="AD43" s="116" t="str">
        <f>IF(AND(AB43&lt;&gt;"",AC43&lt;&gt;""),SUM(AB43:AC43),"")</f>
        <v/>
      </c>
      <c r="AE43" s="116"/>
      <c r="AF43" s="116"/>
      <c r="AG43" s="116" t="str">
        <f>IF(AND(AE43&lt;&gt;"",AF43&lt;&gt;""),SUM(AE43:AF43),"")</f>
        <v/>
      </c>
      <c r="AH43" s="115"/>
      <c r="AI43" s="114"/>
      <c r="AJ43" s="116"/>
      <c r="AK43" s="116"/>
      <c r="AL43" s="116" t="str">
        <f>IF(AND(AJ43&lt;&gt;"",AK43&lt;&gt;""),SUM(AJ43:AK43),"")</f>
        <v/>
      </c>
      <c r="AM43" s="116"/>
      <c r="AN43" s="116"/>
      <c r="AO43" s="116" t="str">
        <f>IF(AND(AM43&lt;&gt;"",AN43&lt;&gt;""),SUM(AM43:AN43),"")</f>
        <v/>
      </c>
      <c r="AP43" s="115"/>
      <c r="AQ43" s="114"/>
      <c r="AR43" s="116"/>
      <c r="AS43" s="116"/>
      <c r="AT43" s="116" t="str">
        <f>IF(AND(AR43&lt;&gt;"",AS43&lt;&gt;""),SUM(AR43:AS43),"")</f>
        <v/>
      </c>
      <c r="AU43" s="116"/>
      <c r="AV43" s="116"/>
      <c r="AW43" s="116" t="str">
        <f>IF(AND(AU43&lt;&gt;"",AV43&lt;&gt;""),SUM(AU43:AV43),"")</f>
        <v/>
      </c>
      <c r="AX43" s="115"/>
      <c r="AY43" s="114"/>
      <c r="AZ43" s="116"/>
      <c r="BA43" s="116"/>
      <c r="BB43" s="116" t="str">
        <f>IF(AND(AZ43&lt;&gt;"",BA43&lt;&gt;""),SUM(AZ43:BA43),"")</f>
        <v/>
      </c>
      <c r="BC43" s="116"/>
      <c r="BD43" s="116"/>
      <c r="BE43" s="116" t="str">
        <f>IF(AND(BC43&lt;&gt;"",BD43&lt;&gt;""),SUM(BC43:BD43),"")</f>
        <v/>
      </c>
    </row>
    <row r="44" spans="1:57" ht="13.5" customHeight="1" x14ac:dyDescent="0.2">
      <c r="A44" s="114" t="s">
        <v>25</v>
      </c>
      <c r="B44" s="115" t="s">
        <v>430</v>
      </c>
      <c r="C44" s="114" t="s">
        <v>431</v>
      </c>
      <c r="D44" s="116">
        <f>SUM(L44,T44,AB44,AJ44,AR44,AZ44)</f>
        <v>0</v>
      </c>
      <c r="E44" s="116">
        <f>SUM(M44,U44,AC44,AK44,AS44,BA44)</f>
        <v>216177</v>
      </c>
      <c r="F44" s="116">
        <f>SUM(D44:E44)</f>
        <v>216177</v>
      </c>
      <c r="G44" s="116">
        <f>SUM(O44,W44,AE44,AM44,AU44,BC44)</f>
        <v>0</v>
      </c>
      <c r="H44" s="116">
        <f>SUM(P44,X44,AF44,AN44,AV44,BD44)</f>
        <v>144510</v>
      </c>
      <c r="I44" s="116">
        <f>SUM(G44:H44)</f>
        <v>144510</v>
      </c>
      <c r="J44" s="115" t="s">
        <v>420</v>
      </c>
      <c r="K44" s="114" t="s">
        <v>421</v>
      </c>
      <c r="L44" s="116">
        <v>0</v>
      </c>
      <c r="M44" s="116">
        <v>0</v>
      </c>
      <c r="N44" s="116">
        <f>IF(AND(L44&lt;&gt;"",M44&lt;&gt;""),SUM(L44:M44),"")</f>
        <v>0</v>
      </c>
      <c r="O44" s="116">
        <v>0</v>
      </c>
      <c r="P44" s="116">
        <v>90822</v>
      </c>
      <c r="Q44" s="116">
        <f>IF(AND(O44&lt;&gt;"",P44&lt;&gt;""),SUM(O44:P44),"")</f>
        <v>90822</v>
      </c>
      <c r="R44" s="115" t="s">
        <v>348</v>
      </c>
      <c r="S44" s="114" t="s">
        <v>349</v>
      </c>
      <c r="T44" s="116">
        <v>0</v>
      </c>
      <c r="U44" s="116">
        <v>216177</v>
      </c>
      <c r="V44" s="116">
        <f>IF(AND(T44&lt;&gt;"",U44&lt;&gt;""),SUM(T44:U44),"")</f>
        <v>216177</v>
      </c>
      <c r="W44" s="116">
        <v>0</v>
      </c>
      <c r="X44" s="116">
        <v>53688</v>
      </c>
      <c r="Y44" s="116">
        <f>IF(AND(W44&lt;&gt;"",X44&lt;&gt;""),SUM(W44:X44),"")</f>
        <v>53688</v>
      </c>
      <c r="Z44" s="115"/>
      <c r="AA44" s="114"/>
      <c r="AB44" s="116"/>
      <c r="AC44" s="116"/>
      <c r="AD44" s="116" t="str">
        <f>IF(AND(AB44&lt;&gt;"",AC44&lt;&gt;""),SUM(AB44:AC44),"")</f>
        <v/>
      </c>
      <c r="AE44" s="116"/>
      <c r="AF44" s="116"/>
      <c r="AG44" s="116" t="str">
        <f>IF(AND(AE44&lt;&gt;"",AF44&lt;&gt;""),SUM(AE44:AF44),"")</f>
        <v/>
      </c>
      <c r="AH44" s="115"/>
      <c r="AI44" s="114"/>
      <c r="AJ44" s="116"/>
      <c r="AK44" s="116"/>
      <c r="AL44" s="116" t="str">
        <f>IF(AND(AJ44&lt;&gt;"",AK44&lt;&gt;""),SUM(AJ44:AK44),"")</f>
        <v/>
      </c>
      <c r="AM44" s="116"/>
      <c r="AN44" s="116"/>
      <c r="AO44" s="116" t="str">
        <f>IF(AND(AM44&lt;&gt;"",AN44&lt;&gt;""),SUM(AM44:AN44),"")</f>
        <v/>
      </c>
      <c r="AP44" s="115"/>
      <c r="AQ44" s="114"/>
      <c r="AR44" s="116"/>
      <c r="AS44" s="116"/>
      <c r="AT44" s="116" t="str">
        <f>IF(AND(AR44&lt;&gt;"",AS44&lt;&gt;""),SUM(AR44:AS44),"")</f>
        <v/>
      </c>
      <c r="AU44" s="116"/>
      <c r="AV44" s="116"/>
      <c r="AW44" s="116" t="str">
        <f>IF(AND(AU44&lt;&gt;"",AV44&lt;&gt;""),SUM(AU44:AV44),"")</f>
        <v/>
      </c>
      <c r="AX44" s="115"/>
      <c r="AY44" s="114"/>
      <c r="AZ44" s="116"/>
      <c r="BA44" s="116"/>
      <c r="BB44" s="116" t="str">
        <f>IF(AND(AZ44&lt;&gt;"",BA44&lt;&gt;""),SUM(AZ44:BA44),"")</f>
        <v/>
      </c>
      <c r="BC44" s="116"/>
      <c r="BD44" s="116"/>
      <c r="BE44" s="116" t="str">
        <f>IF(AND(BC44&lt;&gt;"",BD44&lt;&gt;""),SUM(BC44:BD44),"")</f>
        <v/>
      </c>
    </row>
    <row r="45" spans="1:57" ht="13.5" customHeight="1" x14ac:dyDescent="0.2">
      <c r="A45" s="114" t="s">
        <v>25</v>
      </c>
      <c r="B45" s="115" t="s">
        <v>432</v>
      </c>
      <c r="C45" s="114" t="s">
        <v>433</v>
      </c>
      <c r="D45" s="116">
        <f>SUM(L45,T45,AB45,AJ45,AR45,AZ45)</f>
        <v>1676</v>
      </c>
      <c r="E45" s="116">
        <f>SUM(M45,U45,AC45,AK45,AS45,BA45)</f>
        <v>133873</v>
      </c>
      <c r="F45" s="116">
        <f>SUM(D45:E45)</f>
        <v>135549</v>
      </c>
      <c r="G45" s="116">
        <f>SUM(O45,W45,AE45,AM45,AU45,BC45)</f>
        <v>0</v>
      </c>
      <c r="H45" s="116">
        <f>SUM(P45,X45,AF45,AN45,AV45,BD45)</f>
        <v>0</v>
      </c>
      <c r="I45" s="116">
        <f>SUM(G45:H45)</f>
        <v>0</v>
      </c>
      <c r="J45" s="115" t="s">
        <v>334</v>
      </c>
      <c r="K45" s="114" t="s">
        <v>335</v>
      </c>
      <c r="L45" s="116">
        <v>1676</v>
      </c>
      <c r="M45" s="116">
        <v>133873</v>
      </c>
      <c r="N45" s="116">
        <f>IF(AND(L45&lt;&gt;"",M45&lt;&gt;""),SUM(L45:M45),"")</f>
        <v>135549</v>
      </c>
      <c r="O45" s="116">
        <v>0</v>
      </c>
      <c r="P45" s="116">
        <v>0</v>
      </c>
      <c r="Q45" s="116">
        <f>IF(AND(O45&lt;&gt;"",P45&lt;&gt;""),SUM(O45:P45),"")</f>
        <v>0</v>
      </c>
      <c r="R45" s="115"/>
      <c r="S45" s="114"/>
      <c r="T45" s="116"/>
      <c r="U45" s="116"/>
      <c r="V45" s="116" t="str">
        <f>IF(AND(T45&lt;&gt;"",U45&lt;&gt;""),SUM(T45:U45),"")</f>
        <v/>
      </c>
      <c r="W45" s="116"/>
      <c r="X45" s="116"/>
      <c r="Y45" s="116" t="str">
        <f>IF(AND(W45&lt;&gt;"",X45&lt;&gt;""),SUM(W45:X45),"")</f>
        <v/>
      </c>
      <c r="Z45" s="115"/>
      <c r="AA45" s="114"/>
      <c r="AB45" s="116"/>
      <c r="AC45" s="116"/>
      <c r="AD45" s="116" t="str">
        <f>IF(AND(AB45&lt;&gt;"",AC45&lt;&gt;""),SUM(AB45:AC45),"")</f>
        <v/>
      </c>
      <c r="AE45" s="116"/>
      <c r="AF45" s="116"/>
      <c r="AG45" s="116" t="str">
        <f>IF(AND(AE45&lt;&gt;"",AF45&lt;&gt;""),SUM(AE45:AF45),"")</f>
        <v/>
      </c>
      <c r="AH45" s="115"/>
      <c r="AI45" s="114"/>
      <c r="AJ45" s="116"/>
      <c r="AK45" s="116"/>
      <c r="AL45" s="116" t="str">
        <f>IF(AND(AJ45&lt;&gt;"",AK45&lt;&gt;""),SUM(AJ45:AK45),"")</f>
        <v/>
      </c>
      <c r="AM45" s="116"/>
      <c r="AN45" s="116"/>
      <c r="AO45" s="116" t="str">
        <f>IF(AND(AM45&lt;&gt;"",AN45&lt;&gt;""),SUM(AM45:AN45),"")</f>
        <v/>
      </c>
      <c r="AP45" s="115"/>
      <c r="AQ45" s="114"/>
      <c r="AR45" s="116"/>
      <c r="AS45" s="116"/>
      <c r="AT45" s="116" t="str">
        <f>IF(AND(AR45&lt;&gt;"",AS45&lt;&gt;""),SUM(AR45:AS45),"")</f>
        <v/>
      </c>
      <c r="AU45" s="116"/>
      <c r="AV45" s="116"/>
      <c r="AW45" s="116" t="str">
        <f>IF(AND(AU45&lt;&gt;"",AV45&lt;&gt;""),SUM(AU45:AV45),"")</f>
        <v/>
      </c>
      <c r="AX45" s="115"/>
      <c r="AY45" s="114"/>
      <c r="AZ45" s="116"/>
      <c r="BA45" s="116"/>
      <c r="BB45" s="116" t="str">
        <f>IF(AND(AZ45&lt;&gt;"",BA45&lt;&gt;""),SUM(AZ45:BA45),"")</f>
        <v/>
      </c>
      <c r="BC45" s="116"/>
      <c r="BD45" s="116"/>
      <c r="BE45" s="116" t="str">
        <f>IF(AND(BC45&lt;&gt;"",BD45&lt;&gt;""),SUM(BC45:BD45),"")</f>
        <v/>
      </c>
    </row>
    <row r="46" spans="1:57" ht="13.5" customHeight="1" x14ac:dyDescent="0.2">
      <c r="A46" s="114" t="s">
        <v>25</v>
      </c>
      <c r="B46" s="115" t="s">
        <v>434</v>
      </c>
      <c r="C46" s="114" t="s">
        <v>435</v>
      </c>
      <c r="D46" s="116">
        <f>SUM(L46,T46,AB46,AJ46,AR46,AZ46)</f>
        <v>0</v>
      </c>
      <c r="E46" s="116">
        <f>SUM(M46,U46,AC46,AK46,AS46,BA46)</f>
        <v>210890</v>
      </c>
      <c r="F46" s="116">
        <f>SUM(D46:E46)</f>
        <v>210890</v>
      </c>
      <c r="G46" s="116">
        <f>SUM(O46,W46,AE46,AM46,AU46,BC46)</f>
        <v>0</v>
      </c>
      <c r="H46" s="116">
        <f>SUM(P46,X46,AF46,AN46,AV46,BD46)</f>
        <v>0</v>
      </c>
      <c r="I46" s="116">
        <f>SUM(G46:H46)</f>
        <v>0</v>
      </c>
      <c r="J46" s="115" t="s">
        <v>412</v>
      </c>
      <c r="K46" s="114" t="s">
        <v>413</v>
      </c>
      <c r="L46" s="116">
        <v>0</v>
      </c>
      <c r="M46" s="116">
        <v>210890</v>
      </c>
      <c r="N46" s="116">
        <f>IF(AND(L46&lt;&gt;"",M46&lt;&gt;""),SUM(L46:M46),"")</f>
        <v>210890</v>
      </c>
      <c r="O46" s="116">
        <v>0</v>
      </c>
      <c r="P46" s="116">
        <v>0</v>
      </c>
      <c r="Q46" s="116">
        <f>IF(AND(O46&lt;&gt;"",P46&lt;&gt;""),SUM(O46:P46),"")</f>
        <v>0</v>
      </c>
      <c r="R46" s="115"/>
      <c r="S46" s="114"/>
      <c r="T46" s="116"/>
      <c r="U46" s="116"/>
      <c r="V46" s="116" t="str">
        <f>IF(AND(T46&lt;&gt;"",U46&lt;&gt;""),SUM(T46:U46),"")</f>
        <v/>
      </c>
      <c r="W46" s="116"/>
      <c r="X46" s="116"/>
      <c r="Y46" s="116" t="str">
        <f>IF(AND(W46&lt;&gt;"",X46&lt;&gt;""),SUM(W46:X46),"")</f>
        <v/>
      </c>
      <c r="Z46" s="115"/>
      <c r="AA46" s="114"/>
      <c r="AB46" s="116"/>
      <c r="AC46" s="116"/>
      <c r="AD46" s="116" t="str">
        <f>IF(AND(AB46&lt;&gt;"",AC46&lt;&gt;""),SUM(AB46:AC46),"")</f>
        <v/>
      </c>
      <c r="AE46" s="116"/>
      <c r="AF46" s="116"/>
      <c r="AG46" s="116" t="str">
        <f>IF(AND(AE46&lt;&gt;"",AF46&lt;&gt;""),SUM(AE46:AF46),"")</f>
        <v/>
      </c>
      <c r="AH46" s="115"/>
      <c r="AI46" s="114"/>
      <c r="AJ46" s="116"/>
      <c r="AK46" s="116"/>
      <c r="AL46" s="116" t="str">
        <f>IF(AND(AJ46&lt;&gt;"",AK46&lt;&gt;""),SUM(AJ46:AK46),"")</f>
        <v/>
      </c>
      <c r="AM46" s="116"/>
      <c r="AN46" s="116"/>
      <c r="AO46" s="116" t="str">
        <f>IF(AND(AM46&lt;&gt;"",AN46&lt;&gt;""),SUM(AM46:AN46),"")</f>
        <v/>
      </c>
      <c r="AP46" s="115"/>
      <c r="AQ46" s="114"/>
      <c r="AR46" s="116"/>
      <c r="AS46" s="116"/>
      <c r="AT46" s="116" t="str">
        <f>IF(AND(AR46&lt;&gt;"",AS46&lt;&gt;""),SUM(AR46:AS46),"")</f>
        <v/>
      </c>
      <c r="AU46" s="116"/>
      <c r="AV46" s="116"/>
      <c r="AW46" s="116" t="str">
        <f>IF(AND(AU46&lt;&gt;"",AV46&lt;&gt;""),SUM(AU46:AV46),"")</f>
        <v/>
      </c>
      <c r="AX46" s="115"/>
      <c r="AY46" s="114"/>
      <c r="AZ46" s="116"/>
      <c r="BA46" s="116"/>
      <c r="BB46" s="116" t="str">
        <f>IF(AND(AZ46&lt;&gt;"",BA46&lt;&gt;""),SUM(AZ46:BA46),"")</f>
        <v/>
      </c>
      <c r="BC46" s="116"/>
      <c r="BD46" s="116"/>
      <c r="BE46" s="116" t="str">
        <f>IF(AND(BC46&lt;&gt;"",BD46&lt;&gt;""),SUM(BC46:BD46),"")</f>
        <v/>
      </c>
    </row>
    <row r="47" spans="1:57" ht="13.5" customHeight="1" x14ac:dyDescent="0.2">
      <c r="A47" s="114" t="s">
        <v>25</v>
      </c>
      <c r="B47" s="115" t="s">
        <v>436</v>
      </c>
      <c r="C47" s="114" t="s">
        <v>437</v>
      </c>
      <c r="D47" s="116">
        <f>SUM(L47,T47,AB47,AJ47,AR47,AZ47)</f>
        <v>0</v>
      </c>
      <c r="E47" s="116">
        <f>SUM(M47,U47,AC47,AK47,AS47,BA47)</f>
        <v>79081</v>
      </c>
      <c r="F47" s="116">
        <f>SUM(D47:E47)</f>
        <v>79081</v>
      </c>
      <c r="G47" s="116">
        <f>SUM(O47,W47,AE47,AM47,AU47,BC47)</f>
        <v>0</v>
      </c>
      <c r="H47" s="116">
        <f>SUM(P47,X47,AF47,AN47,AV47,BD47)</f>
        <v>42189</v>
      </c>
      <c r="I47" s="116">
        <f>SUM(G47:H47)</f>
        <v>42189</v>
      </c>
      <c r="J47" s="115" t="s">
        <v>424</v>
      </c>
      <c r="K47" s="114" t="s">
        <v>425</v>
      </c>
      <c r="L47" s="116">
        <v>0</v>
      </c>
      <c r="M47" s="116">
        <v>79081</v>
      </c>
      <c r="N47" s="116">
        <f>IF(AND(L47&lt;&gt;"",M47&lt;&gt;""),SUM(L47:M47),"")</f>
        <v>79081</v>
      </c>
      <c r="O47" s="116">
        <v>0</v>
      </c>
      <c r="P47" s="116">
        <v>42189</v>
      </c>
      <c r="Q47" s="116">
        <f>IF(AND(O47&lt;&gt;"",P47&lt;&gt;""),SUM(O47:P47),"")</f>
        <v>42189</v>
      </c>
      <c r="R47" s="115"/>
      <c r="S47" s="114"/>
      <c r="T47" s="116"/>
      <c r="U47" s="116"/>
      <c r="V47" s="116" t="str">
        <f>IF(AND(T47&lt;&gt;"",U47&lt;&gt;""),SUM(T47:U47),"")</f>
        <v/>
      </c>
      <c r="W47" s="116"/>
      <c r="X47" s="116"/>
      <c r="Y47" s="116" t="str">
        <f>IF(AND(W47&lt;&gt;"",X47&lt;&gt;""),SUM(W47:X47),"")</f>
        <v/>
      </c>
      <c r="Z47" s="115"/>
      <c r="AA47" s="114"/>
      <c r="AB47" s="116"/>
      <c r="AC47" s="116"/>
      <c r="AD47" s="116" t="str">
        <f>IF(AND(AB47&lt;&gt;"",AC47&lt;&gt;""),SUM(AB47:AC47),"")</f>
        <v/>
      </c>
      <c r="AE47" s="116"/>
      <c r="AF47" s="116"/>
      <c r="AG47" s="116" t="str">
        <f>IF(AND(AE47&lt;&gt;"",AF47&lt;&gt;""),SUM(AE47:AF47),"")</f>
        <v/>
      </c>
      <c r="AH47" s="115"/>
      <c r="AI47" s="114"/>
      <c r="AJ47" s="116"/>
      <c r="AK47" s="116"/>
      <c r="AL47" s="116" t="str">
        <f>IF(AND(AJ47&lt;&gt;"",AK47&lt;&gt;""),SUM(AJ47:AK47),"")</f>
        <v/>
      </c>
      <c r="AM47" s="116"/>
      <c r="AN47" s="116"/>
      <c r="AO47" s="116" t="str">
        <f>IF(AND(AM47&lt;&gt;"",AN47&lt;&gt;""),SUM(AM47:AN47),"")</f>
        <v/>
      </c>
      <c r="AP47" s="115"/>
      <c r="AQ47" s="114"/>
      <c r="AR47" s="116"/>
      <c r="AS47" s="116"/>
      <c r="AT47" s="116" t="str">
        <f>IF(AND(AR47&lt;&gt;"",AS47&lt;&gt;""),SUM(AR47:AS47),"")</f>
        <v/>
      </c>
      <c r="AU47" s="116"/>
      <c r="AV47" s="116"/>
      <c r="AW47" s="116" t="str">
        <f>IF(AND(AU47&lt;&gt;"",AV47&lt;&gt;""),SUM(AU47:AV47),"")</f>
        <v/>
      </c>
      <c r="AX47" s="115"/>
      <c r="AY47" s="114"/>
      <c r="AZ47" s="116"/>
      <c r="BA47" s="116"/>
      <c r="BB47" s="116" t="str">
        <f>IF(AND(AZ47&lt;&gt;"",BA47&lt;&gt;""),SUM(AZ47:BA47),"")</f>
        <v/>
      </c>
      <c r="BC47" s="116"/>
      <c r="BD47" s="116"/>
      <c r="BE47" s="116" t="str">
        <f>IF(AND(BC47&lt;&gt;"",BD47&lt;&gt;""),SUM(BC47:BD47),"")</f>
        <v/>
      </c>
    </row>
    <row r="48" spans="1:57" ht="13.5" customHeight="1" x14ac:dyDescent="0.2">
      <c r="A48" s="114" t="s">
        <v>25</v>
      </c>
      <c r="B48" s="115" t="s">
        <v>438</v>
      </c>
      <c r="C48" s="114" t="s">
        <v>439</v>
      </c>
      <c r="D48" s="116">
        <f>SUM(L48,T48,AB48,AJ48,AR48,AZ48)</f>
        <v>10053</v>
      </c>
      <c r="E48" s="116">
        <f>SUM(M48,U48,AC48,AK48,AS48,BA48)</f>
        <v>143037</v>
      </c>
      <c r="F48" s="116">
        <f>SUM(D48:E48)</f>
        <v>153090</v>
      </c>
      <c r="G48" s="116">
        <f>SUM(O48,W48,AE48,AM48,AU48,BC48)</f>
        <v>0</v>
      </c>
      <c r="H48" s="116">
        <f>SUM(P48,X48,AF48,AN48,AV48,BD48)</f>
        <v>18842</v>
      </c>
      <c r="I48" s="116">
        <f>SUM(G48:H48)</f>
        <v>18842</v>
      </c>
      <c r="J48" s="115" t="s">
        <v>380</v>
      </c>
      <c r="K48" s="114" t="s">
        <v>381</v>
      </c>
      <c r="L48" s="116">
        <v>0</v>
      </c>
      <c r="M48" s="116">
        <v>143037</v>
      </c>
      <c r="N48" s="116">
        <f>IF(AND(L48&lt;&gt;"",M48&lt;&gt;""),SUM(L48:M48),"")</f>
        <v>143037</v>
      </c>
      <c r="O48" s="116">
        <v>0</v>
      </c>
      <c r="P48" s="116">
        <v>0</v>
      </c>
      <c r="Q48" s="116">
        <f>IF(AND(O48&lt;&gt;"",P48&lt;&gt;""),SUM(O48:P48),"")</f>
        <v>0</v>
      </c>
      <c r="R48" s="115" t="s">
        <v>370</v>
      </c>
      <c r="S48" s="114" t="s">
        <v>371</v>
      </c>
      <c r="T48" s="116">
        <v>0</v>
      </c>
      <c r="U48" s="116">
        <v>0</v>
      </c>
      <c r="V48" s="116">
        <f>IF(AND(T48&lt;&gt;"",U48&lt;&gt;""),SUM(T48:U48),"")</f>
        <v>0</v>
      </c>
      <c r="W48" s="116">
        <v>0</v>
      </c>
      <c r="X48" s="116">
        <v>18842</v>
      </c>
      <c r="Y48" s="116">
        <f>IF(AND(W48&lt;&gt;"",X48&lt;&gt;""),SUM(W48:X48),"")</f>
        <v>18842</v>
      </c>
      <c r="Z48" s="115" t="s">
        <v>372</v>
      </c>
      <c r="AA48" s="114" t="s">
        <v>373</v>
      </c>
      <c r="AB48" s="116">
        <v>10053</v>
      </c>
      <c r="AC48" s="116">
        <v>0</v>
      </c>
      <c r="AD48" s="116">
        <f>IF(AND(AB48&lt;&gt;"",AC48&lt;&gt;""),SUM(AB48:AC48),"")</f>
        <v>10053</v>
      </c>
      <c r="AE48" s="116">
        <v>0</v>
      </c>
      <c r="AF48" s="116">
        <v>0</v>
      </c>
      <c r="AG48" s="116">
        <f>IF(AND(AE48&lt;&gt;"",AF48&lt;&gt;""),SUM(AE48:AF48),"")</f>
        <v>0</v>
      </c>
      <c r="AH48" s="115"/>
      <c r="AI48" s="114"/>
      <c r="AJ48" s="116"/>
      <c r="AK48" s="116"/>
      <c r="AL48" s="116" t="str">
        <f>IF(AND(AJ48&lt;&gt;"",AK48&lt;&gt;""),SUM(AJ48:AK48),"")</f>
        <v/>
      </c>
      <c r="AM48" s="116"/>
      <c r="AN48" s="116"/>
      <c r="AO48" s="116" t="str">
        <f>IF(AND(AM48&lt;&gt;"",AN48&lt;&gt;""),SUM(AM48:AN48),"")</f>
        <v/>
      </c>
      <c r="AP48" s="115"/>
      <c r="AQ48" s="114"/>
      <c r="AR48" s="116"/>
      <c r="AS48" s="116"/>
      <c r="AT48" s="116" t="str">
        <f>IF(AND(AR48&lt;&gt;"",AS48&lt;&gt;""),SUM(AR48:AS48),"")</f>
        <v/>
      </c>
      <c r="AU48" s="116"/>
      <c r="AV48" s="116"/>
      <c r="AW48" s="116" t="str">
        <f>IF(AND(AU48&lt;&gt;"",AV48&lt;&gt;""),SUM(AU48:AV48),"")</f>
        <v/>
      </c>
      <c r="AX48" s="115"/>
      <c r="AY48" s="114"/>
      <c r="AZ48" s="116"/>
      <c r="BA48" s="116"/>
      <c r="BB48" s="116" t="str">
        <f>IF(AND(AZ48&lt;&gt;"",BA48&lt;&gt;""),SUM(AZ48:BA48),"")</f>
        <v/>
      </c>
      <c r="BC48" s="116"/>
      <c r="BD48" s="116"/>
      <c r="BE48" s="116" t="str">
        <f>IF(AND(BC48&lt;&gt;"",BD48&lt;&gt;""),SUM(BC48:BD48),"")</f>
        <v/>
      </c>
    </row>
    <row r="49" spans="1:57" ht="13.5" customHeight="1" x14ac:dyDescent="0.2">
      <c r="A49" s="114" t="s">
        <v>25</v>
      </c>
      <c r="B49" s="115" t="s">
        <v>440</v>
      </c>
      <c r="C49" s="114" t="s">
        <v>441</v>
      </c>
      <c r="D49" s="116">
        <f>SUM(L49,T49,AB49,AJ49,AR49,AZ49)</f>
        <v>13134</v>
      </c>
      <c r="E49" s="116">
        <f>SUM(M49,U49,AC49,AK49,AS49,BA49)</f>
        <v>198728</v>
      </c>
      <c r="F49" s="116">
        <f>SUM(D49:E49)</f>
        <v>211862</v>
      </c>
      <c r="G49" s="116">
        <f>SUM(O49,W49,AE49,AM49,AU49,BC49)</f>
        <v>0</v>
      </c>
      <c r="H49" s="116">
        <f>SUM(P49,X49,AF49,AN49,AV49,BD49)</f>
        <v>57654</v>
      </c>
      <c r="I49" s="116">
        <f>SUM(G49:H49)</f>
        <v>57654</v>
      </c>
      <c r="J49" s="115" t="s">
        <v>370</v>
      </c>
      <c r="K49" s="114" t="s">
        <v>371</v>
      </c>
      <c r="L49" s="116">
        <v>0</v>
      </c>
      <c r="M49" s="116">
        <v>0</v>
      </c>
      <c r="N49" s="116">
        <f>IF(AND(L49&lt;&gt;"",M49&lt;&gt;""),SUM(L49:M49),"")</f>
        <v>0</v>
      </c>
      <c r="O49" s="116">
        <v>0</v>
      </c>
      <c r="P49" s="116">
        <v>57654</v>
      </c>
      <c r="Q49" s="116">
        <f>IF(AND(O49&lt;&gt;"",P49&lt;&gt;""),SUM(O49:P49),"")</f>
        <v>57654</v>
      </c>
      <c r="R49" s="115" t="s">
        <v>380</v>
      </c>
      <c r="S49" s="114" t="s">
        <v>381</v>
      </c>
      <c r="T49" s="116">
        <v>0</v>
      </c>
      <c r="U49" s="116">
        <v>198728</v>
      </c>
      <c r="V49" s="116">
        <f>IF(AND(T49&lt;&gt;"",U49&lt;&gt;""),SUM(T49:U49),"")</f>
        <v>198728</v>
      </c>
      <c r="W49" s="116">
        <v>0</v>
      </c>
      <c r="X49" s="116">
        <v>0</v>
      </c>
      <c r="Y49" s="116">
        <f>IF(AND(W49&lt;&gt;"",X49&lt;&gt;""),SUM(W49:X49),"")</f>
        <v>0</v>
      </c>
      <c r="Z49" s="115" t="s">
        <v>372</v>
      </c>
      <c r="AA49" s="114" t="s">
        <v>373</v>
      </c>
      <c r="AB49" s="116">
        <v>13134</v>
      </c>
      <c r="AC49" s="116">
        <v>0</v>
      </c>
      <c r="AD49" s="116">
        <f>IF(AND(AB49&lt;&gt;"",AC49&lt;&gt;""),SUM(AB49:AC49),"")</f>
        <v>13134</v>
      </c>
      <c r="AE49" s="116">
        <v>0</v>
      </c>
      <c r="AF49" s="116">
        <v>0</v>
      </c>
      <c r="AG49" s="116">
        <f>IF(AND(AE49&lt;&gt;"",AF49&lt;&gt;""),SUM(AE49:AF49),"")</f>
        <v>0</v>
      </c>
      <c r="AH49" s="115"/>
      <c r="AI49" s="114"/>
      <c r="AJ49" s="116"/>
      <c r="AK49" s="116"/>
      <c r="AL49" s="116" t="str">
        <f>IF(AND(AJ49&lt;&gt;"",AK49&lt;&gt;""),SUM(AJ49:AK49),"")</f>
        <v/>
      </c>
      <c r="AM49" s="116"/>
      <c r="AN49" s="116"/>
      <c r="AO49" s="116" t="str">
        <f>IF(AND(AM49&lt;&gt;"",AN49&lt;&gt;""),SUM(AM49:AN49),"")</f>
        <v/>
      </c>
      <c r="AP49" s="115"/>
      <c r="AQ49" s="114"/>
      <c r="AR49" s="116"/>
      <c r="AS49" s="116"/>
      <c r="AT49" s="116" t="str">
        <f>IF(AND(AR49&lt;&gt;"",AS49&lt;&gt;""),SUM(AR49:AS49),"")</f>
        <v/>
      </c>
      <c r="AU49" s="116"/>
      <c r="AV49" s="116"/>
      <c r="AW49" s="116" t="str">
        <f>IF(AND(AU49&lt;&gt;"",AV49&lt;&gt;""),SUM(AU49:AV49),"")</f>
        <v/>
      </c>
      <c r="AX49" s="115"/>
      <c r="AY49" s="114"/>
      <c r="AZ49" s="116"/>
      <c r="BA49" s="116"/>
      <c r="BB49" s="116" t="str">
        <f>IF(AND(AZ49&lt;&gt;"",BA49&lt;&gt;""),SUM(AZ49:BA49),"")</f>
        <v/>
      </c>
      <c r="BC49" s="116"/>
      <c r="BD49" s="116"/>
      <c r="BE49" s="116" t="str">
        <f>IF(AND(BC49&lt;&gt;"",BD49&lt;&gt;""),SUM(BC49:BD49),"")</f>
        <v/>
      </c>
    </row>
    <row r="50" spans="1:57" ht="13.5" customHeight="1" x14ac:dyDescent="0.2">
      <c r="A50" s="114" t="s">
        <v>25</v>
      </c>
      <c r="B50" s="115" t="s">
        <v>442</v>
      </c>
      <c r="C50" s="114" t="s">
        <v>443</v>
      </c>
      <c r="D50" s="116">
        <f>SUM(L50,T50,AB50,AJ50,AR50,AZ50)</f>
        <v>0</v>
      </c>
      <c r="E50" s="116">
        <f>SUM(M50,U50,AC50,AK50,AS50,BA50)</f>
        <v>151010</v>
      </c>
      <c r="F50" s="116">
        <f>SUM(D50:E50)</f>
        <v>151010</v>
      </c>
      <c r="G50" s="116">
        <f>SUM(O50,W50,AE50,AM50,AU50,BC50)</f>
        <v>0</v>
      </c>
      <c r="H50" s="116">
        <f>SUM(P50,X50,AF50,AN50,AV50,BD50)</f>
        <v>42445</v>
      </c>
      <c r="I50" s="116">
        <f>SUM(G50:H50)</f>
        <v>42445</v>
      </c>
      <c r="J50" s="115" t="s">
        <v>348</v>
      </c>
      <c r="K50" s="114" t="s">
        <v>349</v>
      </c>
      <c r="L50" s="116">
        <v>0</v>
      </c>
      <c r="M50" s="116">
        <v>151010</v>
      </c>
      <c r="N50" s="116">
        <f>IF(AND(L50&lt;&gt;"",M50&lt;&gt;""),SUM(L50:M50),"")</f>
        <v>151010</v>
      </c>
      <c r="O50" s="116">
        <v>0</v>
      </c>
      <c r="P50" s="116">
        <v>42445</v>
      </c>
      <c r="Q50" s="116">
        <f>IF(AND(O50&lt;&gt;"",P50&lt;&gt;""),SUM(O50:P50),"")</f>
        <v>42445</v>
      </c>
      <c r="R50" s="115"/>
      <c r="S50" s="114"/>
      <c r="T50" s="116"/>
      <c r="U50" s="116"/>
      <c r="V50" s="116" t="str">
        <f>IF(AND(T50&lt;&gt;"",U50&lt;&gt;""),SUM(T50:U50),"")</f>
        <v/>
      </c>
      <c r="W50" s="116"/>
      <c r="X50" s="116"/>
      <c r="Y50" s="116" t="str">
        <f>IF(AND(W50&lt;&gt;"",X50&lt;&gt;""),SUM(W50:X50),"")</f>
        <v/>
      </c>
      <c r="Z50" s="115"/>
      <c r="AA50" s="114"/>
      <c r="AB50" s="116"/>
      <c r="AC50" s="116"/>
      <c r="AD50" s="116" t="str">
        <f>IF(AND(AB50&lt;&gt;"",AC50&lt;&gt;""),SUM(AB50:AC50),"")</f>
        <v/>
      </c>
      <c r="AE50" s="116"/>
      <c r="AF50" s="116"/>
      <c r="AG50" s="116" t="str">
        <f>IF(AND(AE50&lt;&gt;"",AF50&lt;&gt;""),SUM(AE50:AF50),"")</f>
        <v/>
      </c>
      <c r="AH50" s="115"/>
      <c r="AI50" s="114"/>
      <c r="AJ50" s="116"/>
      <c r="AK50" s="116"/>
      <c r="AL50" s="116" t="str">
        <f>IF(AND(AJ50&lt;&gt;"",AK50&lt;&gt;""),SUM(AJ50:AK50),"")</f>
        <v/>
      </c>
      <c r="AM50" s="116"/>
      <c r="AN50" s="116"/>
      <c r="AO50" s="116" t="str">
        <f>IF(AND(AM50&lt;&gt;"",AN50&lt;&gt;""),SUM(AM50:AN50),"")</f>
        <v/>
      </c>
      <c r="AP50" s="115"/>
      <c r="AQ50" s="114"/>
      <c r="AR50" s="116"/>
      <c r="AS50" s="116"/>
      <c r="AT50" s="116" t="str">
        <f>IF(AND(AR50&lt;&gt;"",AS50&lt;&gt;""),SUM(AR50:AS50),"")</f>
        <v/>
      </c>
      <c r="AU50" s="116"/>
      <c r="AV50" s="116"/>
      <c r="AW50" s="116" t="str">
        <f>IF(AND(AU50&lt;&gt;"",AV50&lt;&gt;""),SUM(AU50:AV50),"")</f>
        <v/>
      </c>
      <c r="AX50" s="115"/>
      <c r="AY50" s="114"/>
      <c r="AZ50" s="116"/>
      <c r="BA50" s="116"/>
      <c r="BB50" s="116" t="str">
        <f>IF(AND(AZ50&lt;&gt;"",BA50&lt;&gt;""),SUM(AZ50:BA50),"")</f>
        <v/>
      </c>
      <c r="BC50" s="116"/>
      <c r="BD50" s="116"/>
      <c r="BE50" s="116" t="str">
        <f>IF(AND(BC50&lt;&gt;"",BD50&lt;&gt;""),SUM(BC50:BD50),"")</f>
        <v/>
      </c>
    </row>
    <row r="51" spans="1:57" ht="13.5" customHeight="1" x14ac:dyDescent="0.2">
      <c r="A51" s="114" t="s">
        <v>25</v>
      </c>
      <c r="B51" s="115" t="s">
        <v>444</v>
      </c>
      <c r="C51" s="114" t="s">
        <v>445</v>
      </c>
      <c r="D51" s="116">
        <f>SUM(L51,T51,AB51,AJ51,AR51,AZ51)</f>
        <v>0</v>
      </c>
      <c r="E51" s="116">
        <f>SUM(M51,U51,AC51,AK51,AS51,BA51)</f>
        <v>167939</v>
      </c>
      <c r="F51" s="116">
        <f>SUM(D51:E51)</f>
        <v>167939</v>
      </c>
      <c r="G51" s="116">
        <f>SUM(O51,W51,AE51,AM51,AU51,BC51)</f>
        <v>0</v>
      </c>
      <c r="H51" s="116">
        <f>SUM(P51,X51,AF51,AN51,AV51,BD51)</f>
        <v>37412</v>
      </c>
      <c r="I51" s="116">
        <f>SUM(G51:H51)</f>
        <v>37412</v>
      </c>
      <c r="J51" s="115" t="s">
        <v>348</v>
      </c>
      <c r="K51" s="114" t="s">
        <v>349</v>
      </c>
      <c r="L51" s="116">
        <v>0</v>
      </c>
      <c r="M51" s="116">
        <v>167939</v>
      </c>
      <c r="N51" s="116">
        <f>IF(AND(L51&lt;&gt;"",M51&lt;&gt;""),SUM(L51:M51),"")</f>
        <v>167939</v>
      </c>
      <c r="O51" s="116">
        <v>0</v>
      </c>
      <c r="P51" s="116">
        <v>37412</v>
      </c>
      <c r="Q51" s="116">
        <f>IF(AND(O51&lt;&gt;"",P51&lt;&gt;""),SUM(O51:P51),"")</f>
        <v>37412</v>
      </c>
      <c r="R51" s="115"/>
      <c r="S51" s="114"/>
      <c r="T51" s="116"/>
      <c r="U51" s="116"/>
      <c r="V51" s="116" t="str">
        <f>IF(AND(T51&lt;&gt;"",U51&lt;&gt;""),SUM(T51:U51),"")</f>
        <v/>
      </c>
      <c r="W51" s="116"/>
      <c r="X51" s="116"/>
      <c r="Y51" s="116" t="str">
        <f>IF(AND(W51&lt;&gt;"",X51&lt;&gt;""),SUM(W51:X51),"")</f>
        <v/>
      </c>
      <c r="Z51" s="115"/>
      <c r="AA51" s="114"/>
      <c r="AB51" s="116"/>
      <c r="AC51" s="116"/>
      <c r="AD51" s="116" t="str">
        <f>IF(AND(AB51&lt;&gt;"",AC51&lt;&gt;""),SUM(AB51:AC51),"")</f>
        <v/>
      </c>
      <c r="AE51" s="116"/>
      <c r="AF51" s="116"/>
      <c r="AG51" s="116" t="str">
        <f>IF(AND(AE51&lt;&gt;"",AF51&lt;&gt;""),SUM(AE51:AF51),"")</f>
        <v/>
      </c>
      <c r="AH51" s="115"/>
      <c r="AI51" s="114"/>
      <c r="AJ51" s="116"/>
      <c r="AK51" s="116"/>
      <c r="AL51" s="116" t="str">
        <f>IF(AND(AJ51&lt;&gt;"",AK51&lt;&gt;""),SUM(AJ51:AK51),"")</f>
        <v/>
      </c>
      <c r="AM51" s="116"/>
      <c r="AN51" s="116"/>
      <c r="AO51" s="116" t="str">
        <f>IF(AND(AM51&lt;&gt;"",AN51&lt;&gt;""),SUM(AM51:AN51),"")</f>
        <v/>
      </c>
      <c r="AP51" s="115"/>
      <c r="AQ51" s="114"/>
      <c r="AR51" s="116"/>
      <c r="AS51" s="116"/>
      <c r="AT51" s="116" t="str">
        <f>IF(AND(AR51&lt;&gt;"",AS51&lt;&gt;""),SUM(AR51:AS51),"")</f>
        <v/>
      </c>
      <c r="AU51" s="116"/>
      <c r="AV51" s="116"/>
      <c r="AW51" s="116" t="str">
        <f>IF(AND(AU51&lt;&gt;"",AV51&lt;&gt;""),SUM(AU51:AV51),"")</f>
        <v/>
      </c>
      <c r="AX51" s="115"/>
      <c r="AY51" s="114"/>
      <c r="AZ51" s="116"/>
      <c r="BA51" s="116"/>
      <c r="BB51" s="116" t="str">
        <f>IF(AND(AZ51&lt;&gt;"",BA51&lt;&gt;""),SUM(AZ51:BA51),"")</f>
        <v/>
      </c>
      <c r="BC51" s="116"/>
      <c r="BD51" s="116"/>
      <c r="BE51" s="116" t="str">
        <f>IF(AND(BC51&lt;&gt;"",BD51&lt;&gt;""),SUM(BC51:BD51),"")</f>
        <v/>
      </c>
    </row>
    <row r="52" spans="1:57" ht="13.5" customHeight="1" x14ac:dyDescent="0.2">
      <c r="A52" s="114" t="s">
        <v>25</v>
      </c>
      <c r="B52" s="115" t="s">
        <v>446</v>
      </c>
      <c r="C52" s="114" t="s">
        <v>447</v>
      </c>
      <c r="D52" s="116">
        <f>SUM(L52,T52,AB52,AJ52,AR52,AZ52)</f>
        <v>0</v>
      </c>
      <c r="E52" s="116">
        <f>SUM(M52,U52,AC52,AK52,AS52,BA52)</f>
        <v>35136</v>
      </c>
      <c r="F52" s="116">
        <f>SUM(D52:E52)</f>
        <v>35136</v>
      </c>
      <c r="G52" s="116">
        <f>SUM(O52,W52,AE52,AM52,AU52,BC52)</f>
        <v>0</v>
      </c>
      <c r="H52" s="116">
        <f>SUM(P52,X52,AF52,AN52,AV52,BD52)</f>
        <v>19735</v>
      </c>
      <c r="I52" s="116">
        <f>SUM(G52:H52)</f>
        <v>19735</v>
      </c>
      <c r="J52" s="115" t="s">
        <v>348</v>
      </c>
      <c r="K52" s="114" t="s">
        <v>349</v>
      </c>
      <c r="L52" s="116">
        <v>0</v>
      </c>
      <c r="M52" s="116">
        <v>35136</v>
      </c>
      <c r="N52" s="116">
        <f>IF(AND(L52&lt;&gt;"",M52&lt;&gt;""),SUM(L52:M52),"")</f>
        <v>35136</v>
      </c>
      <c r="O52" s="116">
        <v>0</v>
      </c>
      <c r="P52" s="116">
        <v>19735</v>
      </c>
      <c r="Q52" s="116">
        <f>IF(AND(O52&lt;&gt;"",P52&lt;&gt;""),SUM(O52:P52),"")</f>
        <v>19735</v>
      </c>
      <c r="R52" s="115"/>
      <c r="S52" s="114"/>
      <c r="T52" s="116"/>
      <c r="U52" s="116"/>
      <c r="V52" s="116" t="str">
        <f>IF(AND(T52&lt;&gt;"",U52&lt;&gt;""),SUM(T52:U52),"")</f>
        <v/>
      </c>
      <c r="W52" s="116"/>
      <c r="X52" s="116"/>
      <c r="Y52" s="116" t="str">
        <f>IF(AND(W52&lt;&gt;"",X52&lt;&gt;""),SUM(W52:X52),"")</f>
        <v/>
      </c>
      <c r="Z52" s="115"/>
      <c r="AA52" s="114"/>
      <c r="AB52" s="116"/>
      <c r="AC52" s="116"/>
      <c r="AD52" s="116" t="str">
        <f>IF(AND(AB52&lt;&gt;"",AC52&lt;&gt;""),SUM(AB52:AC52),"")</f>
        <v/>
      </c>
      <c r="AE52" s="116"/>
      <c r="AF52" s="116"/>
      <c r="AG52" s="116" t="str">
        <f>IF(AND(AE52&lt;&gt;"",AF52&lt;&gt;""),SUM(AE52:AF52),"")</f>
        <v/>
      </c>
      <c r="AH52" s="115"/>
      <c r="AI52" s="114"/>
      <c r="AJ52" s="116"/>
      <c r="AK52" s="116"/>
      <c r="AL52" s="116" t="str">
        <f>IF(AND(AJ52&lt;&gt;"",AK52&lt;&gt;""),SUM(AJ52:AK52),"")</f>
        <v/>
      </c>
      <c r="AM52" s="116"/>
      <c r="AN52" s="116"/>
      <c r="AO52" s="116" t="str">
        <f>IF(AND(AM52&lt;&gt;"",AN52&lt;&gt;""),SUM(AM52:AN52),"")</f>
        <v/>
      </c>
      <c r="AP52" s="115"/>
      <c r="AQ52" s="114"/>
      <c r="AR52" s="116"/>
      <c r="AS52" s="116"/>
      <c r="AT52" s="116" t="str">
        <f>IF(AND(AR52&lt;&gt;"",AS52&lt;&gt;""),SUM(AR52:AS52),"")</f>
        <v/>
      </c>
      <c r="AU52" s="116"/>
      <c r="AV52" s="116"/>
      <c r="AW52" s="116" t="str">
        <f>IF(AND(AU52&lt;&gt;"",AV52&lt;&gt;""),SUM(AU52:AV52),"")</f>
        <v/>
      </c>
      <c r="AX52" s="115"/>
      <c r="AY52" s="114"/>
      <c r="AZ52" s="116"/>
      <c r="BA52" s="116"/>
      <c r="BB52" s="116" t="str">
        <f>IF(AND(AZ52&lt;&gt;"",BA52&lt;&gt;""),SUM(AZ52:BA52),"")</f>
        <v/>
      </c>
      <c r="BC52" s="116"/>
      <c r="BD52" s="116"/>
      <c r="BE52" s="116" t="str">
        <f>IF(AND(BC52&lt;&gt;"",BD52&lt;&gt;""),SUM(BC52:BD52),"")</f>
        <v/>
      </c>
    </row>
    <row r="53" spans="1:57" ht="13.5" customHeight="1" x14ac:dyDescent="0.2">
      <c r="A53" s="114" t="s">
        <v>25</v>
      </c>
      <c r="B53" s="115" t="s">
        <v>448</v>
      </c>
      <c r="C53" s="114" t="s">
        <v>449</v>
      </c>
      <c r="D53" s="116">
        <f>SUM(L53,T53,AB53,AJ53,AR53,AZ53)</f>
        <v>0</v>
      </c>
      <c r="E53" s="116">
        <f>SUM(M53,U53,AC53,AK53,AS53,BA53)</f>
        <v>134000</v>
      </c>
      <c r="F53" s="116">
        <f>SUM(D53:E53)</f>
        <v>134000</v>
      </c>
      <c r="G53" s="116">
        <f>SUM(O53,W53,AE53,AM53,AU53,BC53)</f>
        <v>0</v>
      </c>
      <c r="H53" s="116">
        <f>SUM(P53,X53,AF53,AN53,AV53,BD53)</f>
        <v>14668</v>
      </c>
      <c r="I53" s="116">
        <f>SUM(G53:H53)</f>
        <v>14668</v>
      </c>
      <c r="J53" s="115" t="s">
        <v>396</v>
      </c>
      <c r="K53" s="114" t="s">
        <v>397</v>
      </c>
      <c r="L53" s="116">
        <v>0</v>
      </c>
      <c r="M53" s="116">
        <v>134000</v>
      </c>
      <c r="N53" s="116">
        <f>IF(AND(L53&lt;&gt;"",M53&lt;&gt;""),SUM(L53:M53),"")</f>
        <v>134000</v>
      </c>
      <c r="O53" s="116">
        <v>0</v>
      </c>
      <c r="P53" s="116">
        <v>14668</v>
      </c>
      <c r="Q53" s="116">
        <f>IF(AND(O53&lt;&gt;"",P53&lt;&gt;""),SUM(O53:P53),"")</f>
        <v>14668</v>
      </c>
      <c r="R53" s="115"/>
      <c r="S53" s="114"/>
      <c r="T53" s="116"/>
      <c r="U53" s="116"/>
      <c r="V53" s="116" t="str">
        <f>IF(AND(T53&lt;&gt;"",U53&lt;&gt;""),SUM(T53:U53),"")</f>
        <v/>
      </c>
      <c r="W53" s="116"/>
      <c r="X53" s="116"/>
      <c r="Y53" s="116" t="str">
        <f>IF(AND(W53&lt;&gt;"",X53&lt;&gt;""),SUM(W53:X53),"")</f>
        <v/>
      </c>
      <c r="Z53" s="115"/>
      <c r="AA53" s="114"/>
      <c r="AB53" s="116"/>
      <c r="AC53" s="116"/>
      <c r="AD53" s="116" t="str">
        <f>IF(AND(AB53&lt;&gt;"",AC53&lt;&gt;""),SUM(AB53:AC53),"")</f>
        <v/>
      </c>
      <c r="AE53" s="116"/>
      <c r="AF53" s="116"/>
      <c r="AG53" s="116" t="str">
        <f>IF(AND(AE53&lt;&gt;"",AF53&lt;&gt;""),SUM(AE53:AF53),"")</f>
        <v/>
      </c>
      <c r="AH53" s="115"/>
      <c r="AI53" s="114"/>
      <c r="AJ53" s="116"/>
      <c r="AK53" s="116"/>
      <c r="AL53" s="116" t="str">
        <f>IF(AND(AJ53&lt;&gt;"",AK53&lt;&gt;""),SUM(AJ53:AK53),"")</f>
        <v/>
      </c>
      <c r="AM53" s="116"/>
      <c r="AN53" s="116"/>
      <c r="AO53" s="116" t="str">
        <f>IF(AND(AM53&lt;&gt;"",AN53&lt;&gt;""),SUM(AM53:AN53),"")</f>
        <v/>
      </c>
      <c r="AP53" s="115"/>
      <c r="AQ53" s="114"/>
      <c r="AR53" s="116"/>
      <c r="AS53" s="116"/>
      <c r="AT53" s="116" t="str">
        <f>IF(AND(AR53&lt;&gt;"",AS53&lt;&gt;""),SUM(AR53:AS53),"")</f>
        <v/>
      </c>
      <c r="AU53" s="116"/>
      <c r="AV53" s="116"/>
      <c r="AW53" s="116" t="str">
        <f>IF(AND(AU53&lt;&gt;"",AV53&lt;&gt;""),SUM(AU53:AV53),"")</f>
        <v/>
      </c>
      <c r="AX53" s="115"/>
      <c r="AY53" s="114"/>
      <c r="AZ53" s="116"/>
      <c r="BA53" s="116"/>
      <c r="BB53" s="116" t="str">
        <f>IF(AND(AZ53&lt;&gt;"",BA53&lt;&gt;""),SUM(AZ53:BA53),"")</f>
        <v/>
      </c>
      <c r="BC53" s="116"/>
      <c r="BD53" s="116"/>
      <c r="BE53" s="116" t="str">
        <f>IF(AND(BC53&lt;&gt;"",BD53&lt;&gt;""),SUM(BC53:BD53),"")</f>
        <v/>
      </c>
    </row>
    <row r="54" spans="1:57" ht="13.5" customHeight="1" x14ac:dyDescent="0.2">
      <c r="A54" s="114" t="s">
        <v>25</v>
      </c>
      <c r="B54" s="115" t="s">
        <v>450</v>
      </c>
      <c r="C54" s="114" t="s">
        <v>451</v>
      </c>
      <c r="D54" s="116">
        <f>SUM(L54,T54,AB54,AJ54,AR54,AZ54)</f>
        <v>0</v>
      </c>
      <c r="E54" s="116">
        <f>SUM(M54,U54,AC54,AK54,AS54,BA54)</f>
        <v>216918</v>
      </c>
      <c r="F54" s="116">
        <f>SUM(D54:E54)</f>
        <v>216918</v>
      </c>
      <c r="G54" s="116">
        <f>SUM(O54,W54,AE54,AM54,AU54,BC54)</f>
        <v>0</v>
      </c>
      <c r="H54" s="116">
        <f>SUM(P54,X54,AF54,AN54,AV54,BD54)</f>
        <v>24729</v>
      </c>
      <c r="I54" s="116">
        <f>SUM(G54:H54)</f>
        <v>24729</v>
      </c>
      <c r="J54" s="115" t="s">
        <v>396</v>
      </c>
      <c r="K54" s="114" t="s">
        <v>397</v>
      </c>
      <c r="L54" s="116">
        <v>0</v>
      </c>
      <c r="M54" s="116">
        <v>216918</v>
      </c>
      <c r="N54" s="116">
        <f>IF(AND(L54&lt;&gt;"",M54&lt;&gt;""),SUM(L54:M54),"")</f>
        <v>216918</v>
      </c>
      <c r="O54" s="116">
        <v>0</v>
      </c>
      <c r="P54" s="116">
        <v>24729</v>
      </c>
      <c r="Q54" s="116">
        <f>IF(AND(O54&lt;&gt;"",P54&lt;&gt;""),SUM(O54:P54),"")</f>
        <v>24729</v>
      </c>
      <c r="R54" s="115"/>
      <c r="S54" s="114"/>
      <c r="T54" s="116"/>
      <c r="U54" s="116"/>
      <c r="V54" s="116" t="str">
        <f>IF(AND(T54&lt;&gt;"",U54&lt;&gt;""),SUM(T54:U54),"")</f>
        <v/>
      </c>
      <c r="W54" s="116"/>
      <c r="X54" s="116"/>
      <c r="Y54" s="116" t="str">
        <f>IF(AND(W54&lt;&gt;"",X54&lt;&gt;""),SUM(W54:X54),"")</f>
        <v/>
      </c>
      <c r="Z54" s="115"/>
      <c r="AA54" s="114"/>
      <c r="AB54" s="116"/>
      <c r="AC54" s="116"/>
      <c r="AD54" s="116" t="str">
        <f>IF(AND(AB54&lt;&gt;"",AC54&lt;&gt;""),SUM(AB54:AC54),"")</f>
        <v/>
      </c>
      <c r="AE54" s="116"/>
      <c r="AF54" s="116"/>
      <c r="AG54" s="116" t="str">
        <f>IF(AND(AE54&lt;&gt;"",AF54&lt;&gt;""),SUM(AE54:AF54),"")</f>
        <v/>
      </c>
      <c r="AH54" s="115"/>
      <c r="AI54" s="114"/>
      <c r="AJ54" s="116"/>
      <c r="AK54" s="116"/>
      <c r="AL54" s="116" t="str">
        <f>IF(AND(AJ54&lt;&gt;"",AK54&lt;&gt;""),SUM(AJ54:AK54),"")</f>
        <v/>
      </c>
      <c r="AM54" s="116"/>
      <c r="AN54" s="116"/>
      <c r="AO54" s="116" t="str">
        <f>IF(AND(AM54&lt;&gt;"",AN54&lt;&gt;""),SUM(AM54:AN54),"")</f>
        <v/>
      </c>
      <c r="AP54" s="115"/>
      <c r="AQ54" s="114"/>
      <c r="AR54" s="116"/>
      <c r="AS54" s="116"/>
      <c r="AT54" s="116" t="str">
        <f>IF(AND(AR54&lt;&gt;"",AS54&lt;&gt;""),SUM(AR54:AS54),"")</f>
        <v/>
      </c>
      <c r="AU54" s="116"/>
      <c r="AV54" s="116"/>
      <c r="AW54" s="116" t="str">
        <f>IF(AND(AU54&lt;&gt;"",AV54&lt;&gt;""),SUM(AU54:AV54),"")</f>
        <v/>
      </c>
      <c r="AX54" s="115"/>
      <c r="AY54" s="114"/>
      <c r="AZ54" s="116"/>
      <c r="BA54" s="116"/>
      <c r="BB54" s="116" t="str">
        <f>IF(AND(AZ54&lt;&gt;"",BA54&lt;&gt;""),SUM(AZ54:BA54),"")</f>
        <v/>
      </c>
      <c r="BC54" s="116"/>
      <c r="BD54" s="116"/>
      <c r="BE54" s="116" t="str">
        <f>IF(AND(BC54&lt;&gt;"",BD54&lt;&gt;""),SUM(BC54:BD54),"")</f>
        <v/>
      </c>
    </row>
    <row r="55" spans="1:57" ht="13.5" customHeight="1" x14ac:dyDescent="0.2">
      <c r="A55" s="114" t="s">
        <v>25</v>
      </c>
      <c r="B55" s="115" t="s">
        <v>452</v>
      </c>
      <c r="C55" s="114" t="s">
        <v>453</v>
      </c>
      <c r="D55" s="116">
        <f>SUM(L55,T55,AB55,AJ55,AR55,AZ55)</f>
        <v>65730</v>
      </c>
      <c r="E55" s="116">
        <f>SUM(M55,U55,AC55,AK55,AS55,BA55)</f>
        <v>212134</v>
      </c>
      <c r="F55" s="116">
        <f>SUM(D55:E55)</f>
        <v>277864</v>
      </c>
      <c r="G55" s="116">
        <f>SUM(O55,W55,AE55,AM55,AU55,BC55)</f>
        <v>0</v>
      </c>
      <c r="H55" s="116">
        <f>SUM(P55,X55,AF55,AN55,AV55,BD55)</f>
        <v>73819</v>
      </c>
      <c r="I55" s="116">
        <f>SUM(G55:H55)</f>
        <v>73819</v>
      </c>
      <c r="J55" s="115" t="s">
        <v>454</v>
      </c>
      <c r="K55" s="114" t="s">
        <v>455</v>
      </c>
      <c r="L55" s="116">
        <v>65644</v>
      </c>
      <c r="M55" s="116">
        <v>172198</v>
      </c>
      <c r="N55" s="116">
        <f>IF(AND(L55&lt;&gt;"",M55&lt;&gt;""),SUM(L55:M55),"")</f>
        <v>237842</v>
      </c>
      <c r="O55" s="116">
        <v>0</v>
      </c>
      <c r="P55" s="116">
        <v>73819</v>
      </c>
      <c r="Q55" s="116">
        <f>IF(AND(O55&lt;&gt;"",P55&lt;&gt;""),SUM(O55:P55),"")</f>
        <v>73819</v>
      </c>
      <c r="R55" s="115" t="s">
        <v>340</v>
      </c>
      <c r="S55" s="114" t="s">
        <v>341</v>
      </c>
      <c r="T55" s="116">
        <v>86</v>
      </c>
      <c r="U55" s="116">
        <v>39936</v>
      </c>
      <c r="V55" s="116">
        <f>IF(AND(T55&lt;&gt;"",U55&lt;&gt;""),SUM(T55:U55),"")</f>
        <v>40022</v>
      </c>
      <c r="W55" s="116">
        <v>0</v>
      </c>
      <c r="X55" s="116">
        <v>0</v>
      </c>
      <c r="Y55" s="116">
        <f>IF(AND(W55&lt;&gt;"",X55&lt;&gt;""),SUM(W55:X55),"")</f>
        <v>0</v>
      </c>
      <c r="Z55" s="115"/>
      <c r="AA55" s="114"/>
      <c r="AB55" s="116"/>
      <c r="AC55" s="116"/>
      <c r="AD55" s="116" t="str">
        <f>IF(AND(AB55&lt;&gt;"",AC55&lt;&gt;""),SUM(AB55:AC55),"")</f>
        <v/>
      </c>
      <c r="AE55" s="116"/>
      <c r="AF55" s="116"/>
      <c r="AG55" s="116" t="str">
        <f>IF(AND(AE55&lt;&gt;"",AF55&lt;&gt;""),SUM(AE55:AF55),"")</f>
        <v/>
      </c>
      <c r="AH55" s="115"/>
      <c r="AI55" s="114"/>
      <c r="AJ55" s="116"/>
      <c r="AK55" s="116"/>
      <c r="AL55" s="116" t="str">
        <f>IF(AND(AJ55&lt;&gt;"",AK55&lt;&gt;""),SUM(AJ55:AK55),"")</f>
        <v/>
      </c>
      <c r="AM55" s="116"/>
      <c r="AN55" s="116"/>
      <c r="AO55" s="116" t="str">
        <f>IF(AND(AM55&lt;&gt;"",AN55&lt;&gt;""),SUM(AM55:AN55),"")</f>
        <v/>
      </c>
      <c r="AP55" s="115"/>
      <c r="AQ55" s="114"/>
      <c r="AR55" s="116"/>
      <c r="AS55" s="116"/>
      <c r="AT55" s="116" t="str">
        <f>IF(AND(AR55&lt;&gt;"",AS55&lt;&gt;""),SUM(AR55:AS55),"")</f>
        <v/>
      </c>
      <c r="AU55" s="116"/>
      <c r="AV55" s="116"/>
      <c r="AW55" s="116" t="str">
        <f>IF(AND(AU55&lt;&gt;"",AV55&lt;&gt;""),SUM(AU55:AV55),"")</f>
        <v/>
      </c>
      <c r="AX55" s="115"/>
      <c r="AY55" s="114"/>
      <c r="AZ55" s="116"/>
      <c r="BA55" s="116"/>
      <c r="BB55" s="116" t="str">
        <f>IF(AND(AZ55&lt;&gt;"",BA55&lt;&gt;""),SUM(AZ55:BA55),"")</f>
        <v/>
      </c>
      <c r="BC55" s="116"/>
      <c r="BD55" s="116"/>
      <c r="BE55" s="116" t="str">
        <f>IF(AND(BC55&lt;&gt;"",BD55&lt;&gt;""),SUM(BC55:BD55),"")</f>
        <v/>
      </c>
    </row>
    <row r="56" spans="1:57" ht="13.5" customHeight="1" x14ac:dyDescent="0.2">
      <c r="A56" s="114" t="s">
        <v>25</v>
      </c>
      <c r="B56" s="115" t="s">
        <v>456</v>
      </c>
      <c r="C56" s="114" t="s">
        <v>457</v>
      </c>
      <c r="D56" s="116">
        <f>SUM(L56,T56,AB56,AJ56,AR56,AZ56)</f>
        <v>57409</v>
      </c>
      <c r="E56" s="116">
        <f>SUM(M56,U56,AC56,AK56,AS56,BA56)</f>
        <v>196832</v>
      </c>
      <c r="F56" s="116">
        <f>SUM(D56:E56)</f>
        <v>254241</v>
      </c>
      <c r="G56" s="116">
        <f>SUM(O56,W56,AE56,AM56,AU56,BC56)</f>
        <v>0</v>
      </c>
      <c r="H56" s="116">
        <f>SUM(P56,X56,AF56,AN56,AV56,BD56)</f>
        <v>76230</v>
      </c>
      <c r="I56" s="116">
        <f>SUM(G56:H56)</f>
        <v>76230</v>
      </c>
      <c r="J56" s="115" t="s">
        <v>454</v>
      </c>
      <c r="K56" s="114" t="s">
        <v>455</v>
      </c>
      <c r="L56" s="116">
        <v>57306</v>
      </c>
      <c r="M56" s="116">
        <v>150099</v>
      </c>
      <c r="N56" s="116">
        <f>IF(AND(L56&lt;&gt;"",M56&lt;&gt;""),SUM(L56:M56),"")</f>
        <v>207405</v>
      </c>
      <c r="O56" s="116">
        <v>0</v>
      </c>
      <c r="P56" s="116">
        <v>76230</v>
      </c>
      <c r="Q56" s="116">
        <f>IF(AND(O56&lt;&gt;"",P56&lt;&gt;""),SUM(O56:P56),"")</f>
        <v>76230</v>
      </c>
      <c r="R56" s="115" t="s">
        <v>340</v>
      </c>
      <c r="S56" s="114" t="s">
        <v>341</v>
      </c>
      <c r="T56" s="116">
        <v>103</v>
      </c>
      <c r="U56" s="116">
        <v>46733</v>
      </c>
      <c r="V56" s="116">
        <f>IF(AND(T56&lt;&gt;"",U56&lt;&gt;""),SUM(T56:U56),"")</f>
        <v>46836</v>
      </c>
      <c r="W56" s="116">
        <v>0</v>
      </c>
      <c r="X56" s="116">
        <v>0</v>
      </c>
      <c r="Y56" s="116">
        <f>IF(AND(W56&lt;&gt;"",X56&lt;&gt;""),SUM(W56:X56),"")</f>
        <v>0</v>
      </c>
      <c r="Z56" s="115"/>
      <c r="AA56" s="114"/>
      <c r="AB56" s="116"/>
      <c r="AC56" s="116"/>
      <c r="AD56" s="116" t="str">
        <f>IF(AND(AB56&lt;&gt;"",AC56&lt;&gt;""),SUM(AB56:AC56),"")</f>
        <v/>
      </c>
      <c r="AE56" s="116"/>
      <c r="AF56" s="116"/>
      <c r="AG56" s="116" t="str">
        <f>IF(AND(AE56&lt;&gt;"",AF56&lt;&gt;""),SUM(AE56:AF56),"")</f>
        <v/>
      </c>
      <c r="AH56" s="115"/>
      <c r="AI56" s="114"/>
      <c r="AJ56" s="116"/>
      <c r="AK56" s="116"/>
      <c r="AL56" s="116" t="str">
        <f>IF(AND(AJ56&lt;&gt;"",AK56&lt;&gt;""),SUM(AJ56:AK56),"")</f>
        <v/>
      </c>
      <c r="AM56" s="116"/>
      <c r="AN56" s="116"/>
      <c r="AO56" s="116" t="str">
        <f>IF(AND(AM56&lt;&gt;"",AN56&lt;&gt;""),SUM(AM56:AN56),"")</f>
        <v/>
      </c>
      <c r="AP56" s="115"/>
      <c r="AQ56" s="114"/>
      <c r="AR56" s="116"/>
      <c r="AS56" s="116"/>
      <c r="AT56" s="116" t="str">
        <f>IF(AND(AR56&lt;&gt;"",AS56&lt;&gt;""),SUM(AR56:AS56),"")</f>
        <v/>
      </c>
      <c r="AU56" s="116"/>
      <c r="AV56" s="116"/>
      <c r="AW56" s="116" t="str">
        <f>IF(AND(AU56&lt;&gt;"",AV56&lt;&gt;""),SUM(AU56:AV56),"")</f>
        <v/>
      </c>
      <c r="AX56" s="115"/>
      <c r="AY56" s="114"/>
      <c r="AZ56" s="116"/>
      <c r="BA56" s="116"/>
      <c r="BB56" s="116" t="str">
        <f>IF(AND(AZ56&lt;&gt;"",BA56&lt;&gt;""),SUM(AZ56:BA56),"")</f>
        <v/>
      </c>
      <c r="BC56" s="116"/>
      <c r="BD56" s="116"/>
      <c r="BE56" s="116" t="str">
        <f>IF(AND(BC56&lt;&gt;"",BD56&lt;&gt;""),SUM(BC56:BD56),"")</f>
        <v/>
      </c>
    </row>
    <row r="57" spans="1:57" ht="13.5" customHeight="1" x14ac:dyDescent="0.2">
      <c r="A57" s="114" t="s">
        <v>25</v>
      </c>
      <c r="B57" s="115" t="s">
        <v>458</v>
      </c>
      <c r="C57" s="114" t="s">
        <v>459</v>
      </c>
      <c r="D57" s="116">
        <f>SUM(L57,T57,AB57,AJ57,AR57,AZ57)</f>
        <v>38055</v>
      </c>
      <c r="E57" s="116">
        <f>SUM(M57,U57,AC57,AK57,AS57,BA57)</f>
        <v>64064</v>
      </c>
      <c r="F57" s="116">
        <f>SUM(D57:E57)</f>
        <v>102119</v>
      </c>
      <c r="G57" s="116">
        <f>SUM(O57,W57,AE57,AM57,AU57,BC57)</f>
        <v>0</v>
      </c>
      <c r="H57" s="116">
        <f>SUM(P57,X57,AF57,AN57,AV57,BD57)</f>
        <v>49684</v>
      </c>
      <c r="I57" s="116">
        <f>SUM(G57:H57)</f>
        <v>49684</v>
      </c>
      <c r="J57" s="115" t="s">
        <v>376</v>
      </c>
      <c r="K57" s="114" t="s">
        <v>377</v>
      </c>
      <c r="L57" s="116">
        <v>37869</v>
      </c>
      <c r="M57" s="116">
        <v>0</v>
      </c>
      <c r="N57" s="116">
        <f>IF(AND(L57&lt;&gt;"",M57&lt;&gt;""),SUM(L57:M57),"")</f>
        <v>37869</v>
      </c>
      <c r="O57" s="116">
        <v>0</v>
      </c>
      <c r="P57" s="116">
        <v>0</v>
      </c>
      <c r="Q57" s="116">
        <f>IF(AND(O57&lt;&gt;"",P57&lt;&gt;""),SUM(O57:P57),"")</f>
        <v>0</v>
      </c>
      <c r="R57" s="115" t="s">
        <v>338</v>
      </c>
      <c r="S57" s="114" t="s">
        <v>339</v>
      </c>
      <c r="T57" s="116">
        <v>0</v>
      </c>
      <c r="U57" s="116">
        <v>0</v>
      </c>
      <c r="V57" s="116">
        <f>IF(AND(T57&lt;&gt;"",U57&lt;&gt;""),SUM(T57:U57),"")</f>
        <v>0</v>
      </c>
      <c r="W57" s="116">
        <v>0</v>
      </c>
      <c r="X57" s="116">
        <v>49684</v>
      </c>
      <c r="Y57" s="116">
        <f>IF(AND(W57&lt;&gt;"",X57&lt;&gt;""),SUM(W57:X57),"")</f>
        <v>49684</v>
      </c>
      <c r="Z57" s="115" t="s">
        <v>340</v>
      </c>
      <c r="AA57" s="114" t="s">
        <v>341</v>
      </c>
      <c r="AB57" s="116">
        <v>186</v>
      </c>
      <c r="AC57" s="116">
        <v>64064</v>
      </c>
      <c r="AD57" s="116">
        <f>IF(AND(AB57&lt;&gt;"",AC57&lt;&gt;""),SUM(AB57:AC57),"")</f>
        <v>64250</v>
      </c>
      <c r="AE57" s="116">
        <v>0</v>
      </c>
      <c r="AF57" s="116">
        <v>0</v>
      </c>
      <c r="AG57" s="116">
        <f>IF(AND(AE57&lt;&gt;"",AF57&lt;&gt;""),SUM(AE57:AF57),"")</f>
        <v>0</v>
      </c>
      <c r="AH57" s="115"/>
      <c r="AI57" s="114"/>
      <c r="AJ57" s="116"/>
      <c r="AK57" s="116"/>
      <c r="AL57" s="116" t="str">
        <f>IF(AND(AJ57&lt;&gt;"",AK57&lt;&gt;""),SUM(AJ57:AK57),"")</f>
        <v/>
      </c>
      <c r="AM57" s="116"/>
      <c r="AN57" s="116"/>
      <c r="AO57" s="116" t="str">
        <f>IF(AND(AM57&lt;&gt;"",AN57&lt;&gt;""),SUM(AM57:AN57),"")</f>
        <v/>
      </c>
      <c r="AP57" s="115"/>
      <c r="AQ57" s="114"/>
      <c r="AR57" s="116"/>
      <c r="AS57" s="116"/>
      <c r="AT57" s="116" t="str">
        <f>IF(AND(AR57&lt;&gt;"",AS57&lt;&gt;""),SUM(AR57:AS57),"")</f>
        <v/>
      </c>
      <c r="AU57" s="116"/>
      <c r="AV57" s="116"/>
      <c r="AW57" s="116" t="str">
        <f>IF(AND(AU57&lt;&gt;"",AV57&lt;&gt;""),SUM(AU57:AV57),"")</f>
        <v/>
      </c>
      <c r="AX57" s="115"/>
      <c r="AY57" s="114"/>
      <c r="AZ57" s="116"/>
      <c r="BA57" s="116"/>
      <c r="BB57" s="116" t="str">
        <f>IF(AND(AZ57&lt;&gt;"",BA57&lt;&gt;""),SUM(AZ57:BA57),"")</f>
        <v/>
      </c>
      <c r="BC57" s="116"/>
      <c r="BD57" s="116"/>
      <c r="BE57" s="116" t="str">
        <f>IF(AND(BC57&lt;&gt;"",BD57&lt;&gt;""),SUM(BC57:BD57),"")</f>
        <v/>
      </c>
    </row>
    <row r="58" spans="1:57" ht="13.5" customHeight="1" x14ac:dyDescent="0.2">
      <c r="A58" s="114" t="s">
        <v>25</v>
      </c>
      <c r="B58" s="115" t="s">
        <v>460</v>
      </c>
      <c r="C58" s="114" t="s">
        <v>461</v>
      </c>
      <c r="D58" s="116">
        <f>SUM(L58,T58,AB58,AJ58,AR58,AZ58)</f>
        <v>0</v>
      </c>
      <c r="E58" s="116">
        <f>SUM(M58,U58,AC58,AK58,AS58,BA58)</f>
        <v>0</v>
      </c>
      <c r="F58" s="116">
        <f>SUM(D58:E58)</f>
        <v>0</v>
      </c>
      <c r="G58" s="116">
        <f>SUM(O58,W58,AE58,AM58,AU58,BC58)</f>
        <v>0</v>
      </c>
      <c r="H58" s="116">
        <f>SUM(P58,X58,AF58,AN58,AV58,BD58)</f>
        <v>41723</v>
      </c>
      <c r="I58" s="116">
        <f>SUM(G58:H58)</f>
        <v>41723</v>
      </c>
      <c r="J58" s="115" t="s">
        <v>366</v>
      </c>
      <c r="K58" s="114" t="s">
        <v>367</v>
      </c>
      <c r="L58" s="116">
        <v>0</v>
      </c>
      <c r="M58" s="116">
        <v>0</v>
      </c>
      <c r="N58" s="116">
        <f>IF(AND(L58&lt;&gt;"",M58&lt;&gt;""),SUM(L58:M58),"")</f>
        <v>0</v>
      </c>
      <c r="O58" s="116">
        <v>0</v>
      </c>
      <c r="P58" s="116">
        <v>41723</v>
      </c>
      <c r="Q58" s="116">
        <f>IF(AND(O58&lt;&gt;"",P58&lt;&gt;""),SUM(O58:P58),"")</f>
        <v>41723</v>
      </c>
      <c r="R58" s="115"/>
      <c r="S58" s="114"/>
      <c r="T58" s="116"/>
      <c r="U58" s="116"/>
      <c r="V58" s="116" t="str">
        <f>IF(AND(T58&lt;&gt;"",U58&lt;&gt;""),SUM(T58:U58),"")</f>
        <v/>
      </c>
      <c r="W58" s="116"/>
      <c r="X58" s="116"/>
      <c r="Y58" s="116" t="str">
        <f>IF(AND(W58&lt;&gt;"",X58&lt;&gt;""),SUM(W58:X58),"")</f>
        <v/>
      </c>
      <c r="Z58" s="115"/>
      <c r="AA58" s="114"/>
      <c r="AB58" s="116"/>
      <c r="AC58" s="116"/>
      <c r="AD58" s="116" t="str">
        <f>IF(AND(AB58&lt;&gt;"",AC58&lt;&gt;""),SUM(AB58:AC58),"")</f>
        <v/>
      </c>
      <c r="AE58" s="116"/>
      <c r="AF58" s="116"/>
      <c r="AG58" s="116" t="str">
        <f>IF(AND(AE58&lt;&gt;"",AF58&lt;&gt;""),SUM(AE58:AF58),"")</f>
        <v/>
      </c>
      <c r="AH58" s="115"/>
      <c r="AI58" s="114"/>
      <c r="AJ58" s="116"/>
      <c r="AK58" s="116"/>
      <c r="AL58" s="116" t="str">
        <f>IF(AND(AJ58&lt;&gt;"",AK58&lt;&gt;""),SUM(AJ58:AK58),"")</f>
        <v/>
      </c>
      <c r="AM58" s="116"/>
      <c r="AN58" s="116"/>
      <c r="AO58" s="116" t="str">
        <f>IF(AND(AM58&lt;&gt;"",AN58&lt;&gt;""),SUM(AM58:AN58),"")</f>
        <v/>
      </c>
      <c r="AP58" s="115"/>
      <c r="AQ58" s="114"/>
      <c r="AR58" s="116"/>
      <c r="AS58" s="116"/>
      <c r="AT58" s="116" t="str">
        <f>IF(AND(AR58&lt;&gt;"",AS58&lt;&gt;""),SUM(AR58:AS58),"")</f>
        <v/>
      </c>
      <c r="AU58" s="116"/>
      <c r="AV58" s="116"/>
      <c r="AW58" s="116" t="str">
        <f>IF(AND(AU58&lt;&gt;"",AV58&lt;&gt;""),SUM(AU58:AV58),"")</f>
        <v/>
      </c>
      <c r="AX58" s="115"/>
      <c r="AY58" s="114"/>
      <c r="AZ58" s="116"/>
      <c r="BA58" s="116"/>
      <c r="BB58" s="116" t="str">
        <f>IF(AND(AZ58&lt;&gt;"",BA58&lt;&gt;""),SUM(AZ58:BA58),"")</f>
        <v/>
      </c>
      <c r="BC58" s="116"/>
      <c r="BD58" s="116"/>
      <c r="BE58" s="116" t="str">
        <f>IF(AND(BC58&lt;&gt;"",BD58&lt;&gt;""),SUM(BC58:BD58),"")</f>
        <v/>
      </c>
    </row>
    <row r="59" spans="1:57" ht="13.5" customHeight="1" x14ac:dyDescent="0.2">
      <c r="A59" s="114" t="s">
        <v>25</v>
      </c>
      <c r="B59" s="115" t="s">
        <v>462</v>
      </c>
      <c r="C59" s="114" t="s">
        <v>463</v>
      </c>
      <c r="D59" s="116">
        <f>SUM(L59,T59,AB59,AJ59,AR59,AZ59)</f>
        <v>8918</v>
      </c>
      <c r="E59" s="116">
        <f>SUM(M59,U59,AC59,AK59,AS59,BA59)</f>
        <v>103629</v>
      </c>
      <c r="F59" s="116">
        <f>SUM(D59:E59)</f>
        <v>112547</v>
      </c>
      <c r="G59" s="116">
        <f>SUM(O59,W59,AE59,AM59,AU59,BC59)</f>
        <v>6111</v>
      </c>
      <c r="H59" s="116">
        <f>SUM(P59,X59,AF59,AN59,AV59,BD59)</f>
        <v>32925</v>
      </c>
      <c r="I59" s="116">
        <f>SUM(G59:H59)</f>
        <v>39036</v>
      </c>
      <c r="J59" s="115" t="s">
        <v>464</v>
      </c>
      <c r="K59" s="114" t="s">
        <v>465</v>
      </c>
      <c r="L59" s="116">
        <v>8918</v>
      </c>
      <c r="M59" s="116">
        <v>103629</v>
      </c>
      <c r="N59" s="116">
        <f>IF(AND(L59&lt;&gt;"",M59&lt;&gt;""),SUM(L59:M59),"")</f>
        <v>112547</v>
      </c>
      <c r="O59" s="116">
        <v>6111</v>
      </c>
      <c r="P59" s="116">
        <v>32925</v>
      </c>
      <c r="Q59" s="116">
        <f>IF(AND(O59&lt;&gt;"",P59&lt;&gt;""),SUM(O59:P59),"")</f>
        <v>39036</v>
      </c>
      <c r="R59" s="115"/>
      <c r="S59" s="114"/>
      <c r="T59" s="116"/>
      <c r="U59" s="116"/>
      <c r="V59" s="116" t="str">
        <f>IF(AND(T59&lt;&gt;"",U59&lt;&gt;""),SUM(T59:U59),"")</f>
        <v/>
      </c>
      <c r="W59" s="116"/>
      <c r="X59" s="116"/>
      <c r="Y59" s="116" t="str">
        <f>IF(AND(W59&lt;&gt;"",X59&lt;&gt;""),SUM(W59:X59),"")</f>
        <v/>
      </c>
      <c r="Z59" s="115"/>
      <c r="AA59" s="114"/>
      <c r="AB59" s="116"/>
      <c r="AC59" s="116"/>
      <c r="AD59" s="116" t="str">
        <f>IF(AND(AB59&lt;&gt;"",AC59&lt;&gt;""),SUM(AB59:AC59),"")</f>
        <v/>
      </c>
      <c r="AE59" s="116"/>
      <c r="AF59" s="116"/>
      <c r="AG59" s="116" t="str">
        <f>IF(AND(AE59&lt;&gt;"",AF59&lt;&gt;""),SUM(AE59:AF59),"")</f>
        <v/>
      </c>
      <c r="AH59" s="115"/>
      <c r="AI59" s="114"/>
      <c r="AJ59" s="116"/>
      <c r="AK59" s="116"/>
      <c r="AL59" s="116" t="str">
        <f>IF(AND(AJ59&lt;&gt;"",AK59&lt;&gt;""),SUM(AJ59:AK59),"")</f>
        <v/>
      </c>
      <c r="AM59" s="116"/>
      <c r="AN59" s="116"/>
      <c r="AO59" s="116" t="str">
        <f>IF(AND(AM59&lt;&gt;"",AN59&lt;&gt;""),SUM(AM59:AN59),"")</f>
        <v/>
      </c>
      <c r="AP59" s="115"/>
      <c r="AQ59" s="114"/>
      <c r="AR59" s="116"/>
      <c r="AS59" s="116"/>
      <c r="AT59" s="116" t="str">
        <f>IF(AND(AR59&lt;&gt;"",AS59&lt;&gt;""),SUM(AR59:AS59),"")</f>
        <v/>
      </c>
      <c r="AU59" s="116"/>
      <c r="AV59" s="116"/>
      <c r="AW59" s="116" t="str">
        <f>IF(AND(AU59&lt;&gt;"",AV59&lt;&gt;""),SUM(AU59:AV59),"")</f>
        <v/>
      </c>
      <c r="AX59" s="115"/>
      <c r="AY59" s="114"/>
      <c r="AZ59" s="116"/>
      <c r="BA59" s="116"/>
      <c r="BB59" s="116" t="str">
        <f>IF(AND(AZ59&lt;&gt;"",BA59&lt;&gt;""),SUM(AZ59:BA59),"")</f>
        <v/>
      </c>
      <c r="BC59" s="116"/>
      <c r="BD59" s="116"/>
      <c r="BE59" s="116" t="str">
        <f>IF(AND(BC59&lt;&gt;"",BD59&lt;&gt;""),SUM(BC59:BD59),"")</f>
        <v/>
      </c>
    </row>
    <row r="60" spans="1:57" ht="13.5" customHeight="1" x14ac:dyDescent="0.2">
      <c r="A60" s="114" t="s">
        <v>25</v>
      </c>
      <c r="B60" s="115" t="s">
        <v>466</v>
      </c>
      <c r="C60" s="114" t="s">
        <v>467</v>
      </c>
      <c r="D60" s="116">
        <f>SUM(L60,T60,AB60,AJ60,AR60,AZ60)</f>
        <v>5143</v>
      </c>
      <c r="E60" s="116">
        <f>SUM(M60,U60,AC60,AK60,AS60,BA60)</f>
        <v>59755</v>
      </c>
      <c r="F60" s="116">
        <f>SUM(D60:E60)</f>
        <v>64898</v>
      </c>
      <c r="G60" s="116">
        <f>SUM(O60,W60,AE60,AM60,AU60,BC60)</f>
        <v>1557</v>
      </c>
      <c r="H60" s="116">
        <f>SUM(P60,X60,AF60,AN60,AV60,BD60)</f>
        <v>8389</v>
      </c>
      <c r="I60" s="116">
        <f>SUM(G60:H60)</f>
        <v>9946</v>
      </c>
      <c r="J60" s="115" t="s">
        <v>464</v>
      </c>
      <c r="K60" s="114" t="s">
        <v>465</v>
      </c>
      <c r="L60" s="116">
        <v>5143</v>
      </c>
      <c r="M60" s="116">
        <v>59755</v>
      </c>
      <c r="N60" s="116">
        <f>IF(AND(L60&lt;&gt;"",M60&lt;&gt;""),SUM(L60:M60),"")</f>
        <v>64898</v>
      </c>
      <c r="O60" s="116">
        <v>1557</v>
      </c>
      <c r="P60" s="116">
        <v>8389</v>
      </c>
      <c r="Q60" s="116">
        <f>IF(AND(O60&lt;&gt;"",P60&lt;&gt;""),SUM(O60:P60),"")</f>
        <v>9946</v>
      </c>
      <c r="R60" s="115"/>
      <c r="S60" s="114"/>
      <c r="T60" s="116"/>
      <c r="U60" s="116"/>
      <c r="V60" s="116" t="str">
        <f>IF(AND(T60&lt;&gt;"",U60&lt;&gt;""),SUM(T60:U60),"")</f>
        <v/>
      </c>
      <c r="W60" s="116"/>
      <c r="X60" s="116"/>
      <c r="Y60" s="116" t="str">
        <f>IF(AND(W60&lt;&gt;"",X60&lt;&gt;""),SUM(W60:X60),"")</f>
        <v/>
      </c>
      <c r="Z60" s="115"/>
      <c r="AA60" s="114"/>
      <c r="AB60" s="116"/>
      <c r="AC60" s="116"/>
      <c r="AD60" s="116" t="str">
        <f>IF(AND(AB60&lt;&gt;"",AC60&lt;&gt;""),SUM(AB60:AC60),"")</f>
        <v/>
      </c>
      <c r="AE60" s="116"/>
      <c r="AF60" s="116"/>
      <c r="AG60" s="116" t="str">
        <f>IF(AND(AE60&lt;&gt;"",AF60&lt;&gt;""),SUM(AE60:AF60),"")</f>
        <v/>
      </c>
      <c r="AH60" s="115"/>
      <c r="AI60" s="114"/>
      <c r="AJ60" s="116"/>
      <c r="AK60" s="116"/>
      <c r="AL60" s="116" t="str">
        <f>IF(AND(AJ60&lt;&gt;"",AK60&lt;&gt;""),SUM(AJ60:AK60),"")</f>
        <v/>
      </c>
      <c r="AM60" s="116"/>
      <c r="AN60" s="116"/>
      <c r="AO60" s="116" t="str">
        <f>IF(AND(AM60&lt;&gt;"",AN60&lt;&gt;""),SUM(AM60:AN60),"")</f>
        <v/>
      </c>
      <c r="AP60" s="115"/>
      <c r="AQ60" s="114"/>
      <c r="AR60" s="116"/>
      <c r="AS60" s="116"/>
      <c r="AT60" s="116" t="str">
        <f>IF(AND(AR60&lt;&gt;"",AS60&lt;&gt;""),SUM(AR60:AS60),"")</f>
        <v/>
      </c>
      <c r="AU60" s="116"/>
      <c r="AV60" s="116"/>
      <c r="AW60" s="116" t="str">
        <f>IF(AND(AU60&lt;&gt;"",AV60&lt;&gt;""),SUM(AU60:AV60),"")</f>
        <v/>
      </c>
      <c r="AX60" s="115"/>
      <c r="AY60" s="114"/>
      <c r="AZ60" s="116"/>
      <c r="BA60" s="116"/>
      <c r="BB60" s="116" t="str">
        <f>IF(AND(AZ60&lt;&gt;"",BA60&lt;&gt;""),SUM(AZ60:BA60),"")</f>
        <v/>
      </c>
      <c r="BC60" s="116"/>
      <c r="BD60" s="116"/>
      <c r="BE60" s="116" t="str">
        <f>IF(AND(BC60&lt;&gt;"",BD60&lt;&gt;""),SUM(BC60:BD60),"")</f>
        <v/>
      </c>
    </row>
    <row r="61" spans="1:57" ht="13.5" customHeight="1" x14ac:dyDescent="0.2">
      <c r="A61" s="114" t="s">
        <v>25</v>
      </c>
      <c r="B61" s="115" t="s">
        <v>468</v>
      </c>
      <c r="C61" s="114" t="s">
        <v>469</v>
      </c>
      <c r="D61" s="116">
        <f>SUM(L61,T61,AB61,AJ61,AR61,AZ61)</f>
        <v>2009</v>
      </c>
      <c r="E61" s="116">
        <f>SUM(M61,U61,AC61,AK61,AS61,BA61)</f>
        <v>23342</v>
      </c>
      <c r="F61" s="116">
        <f>SUM(D61:E61)</f>
        <v>25351</v>
      </c>
      <c r="G61" s="116">
        <f>SUM(O61,W61,AE61,AM61,AU61,BC61)</f>
        <v>1844</v>
      </c>
      <c r="H61" s="116">
        <f>SUM(P61,X61,AF61,AN61,AV61,BD61)</f>
        <v>9933</v>
      </c>
      <c r="I61" s="116">
        <f>SUM(G61:H61)</f>
        <v>11777</v>
      </c>
      <c r="J61" s="115" t="s">
        <v>464</v>
      </c>
      <c r="K61" s="114" t="s">
        <v>465</v>
      </c>
      <c r="L61" s="116">
        <v>2009</v>
      </c>
      <c r="M61" s="116">
        <v>23342</v>
      </c>
      <c r="N61" s="116">
        <f>IF(AND(L61&lt;&gt;"",M61&lt;&gt;""),SUM(L61:M61),"")</f>
        <v>25351</v>
      </c>
      <c r="O61" s="116">
        <v>1844</v>
      </c>
      <c r="P61" s="116">
        <v>9933</v>
      </c>
      <c r="Q61" s="116">
        <f>IF(AND(O61&lt;&gt;"",P61&lt;&gt;""),SUM(O61:P61),"")</f>
        <v>11777</v>
      </c>
      <c r="R61" s="115"/>
      <c r="S61" s="114"/>
      <c r="T61" s="116"/>
      <c r="U61" s="116"/>
      <c r="V61" s="116" t="str">
        <f>IF(AND(T61&lt;&gt;"",U61&lt;&gt;""),SUM(T61:U61),"")</f>
        <v/>
      </c>
      <c r="W61" s="116"/>
      <c r="X61" s="116"/>
      <c r="Y61" s="116" t="str">
        <f>IF(AND(W61&lt;&gt;"",X61&lt;&gt;""),SUM(W61:X61),"")</f>
        <v/>
      </c>
      <c r="Z61" s="115"/>
      <c r="AA61" s="114"/>
      <c r="AB61" s="116"/>
      <c r="AC61" s="116"/>
      <c r="AD61" s="116" t="str">
        <f>IF(AND(AB61&lt;&gt;"",AC61&lt;&gt;""),SUM(AB61:AC61),"")</f>
        <v/>
      </c>
      <c r="AE61" s="116"/>
      <c r="AF61" s="116"/>
      <c r="AG61" s="116" t="str">
        <f>IF(AND(AE61&lt;&gt;"",AF61&lt;&gt;""),SUM(AE61:AF61),"")</f>
        <v/>
      </c>
      <c r="AH61" s="115"/>
      <c r="AI61" s="114"/>
      <c r="AJ61" s="116"/>
      <c r="AK61" s="116"/>
      <c r="AL61" s="116" t="str">
        <f>IF(AND(AJ61&lt;&gt;"",AK61&lt;&gt;""),SUM(AJ61:AK61),"")</f>
        <v/>
      </c>
      <c r="AM61" s="116"/>
      <c r="AN61" s="116"/>
      <c r="AO61" s="116" t="str">
        <f>IF(AND(AM61&lt;&gt;"",AN61&lt;&gt;""),SUM(AM61:AN61),"")</f>
        <v/>
      </c>
      <c r="AP61" s="115"/>
      <c r="AQ61" s="114"/>
      <c r="AR61" s="116"/>
      <c r="AS61" s="116"/>
      <c r="AT61" s="116" t="str">
        <f>IF(AND(AR61&lt;&gt;"",AS61&lt;&gt;""),SUM(AR61:AS61),"")</f>
        <v/>
      </c>
      <c r="AU61" s="116"/>
      <c r="AV61" s="116"/>
      <c r="AW61" s="116" t="str">
        <f>IF(AND(AU61&lt;&gt;"",AV61&lt;&gt;""),SUM(AU61:AV61),"")</f>
        <v/>
      </c>
      <c r="AX61" s="115"/>
      <c r="AY61" s="114"/>
      <c r="AZ61" s="116"/>
      <c r="BA61" s="116"/>
      <c r="BB61" s="116" t="str">
        <f>IF(AND(AZ61&lt;&gt;"",BA61&lt;&gt;""),SUM(AZ61:BA61),"")</f>
        <v/>
      </c>
      <c r="BC61" s="116"/>
      <c r="BD61" s="116"/>
      <c r="BE61" s="116" t="str">
        <f>IF(AND(BC61&lt;&gt;"",BD61&lt;&gt;""),SUM(BC61:BD61),"")</f>
        <v/>
      </c>
    </row>
    <row r="62" spans="1:57" ht="13.5" customHeight="1" x14ac:dyDescent="0.2">
      <c r="A62" s="114"/>
      <c r="B62" s="115"/>
      <c r="C62" s="114"/>
      <c r="D62" s="116"/>
      <c r="E62" s="116"/>
      <c r="F62" s="116"/>
      <c r="G62" s="116"/>
      <c r="H62" s="116"/>
      <c r="I62" s="116"/>
      <c r="J62" s="115"/>
      <c r="K62" s="114"/>
      <c r="L62" s="116"/>
      <c r="M62" s="116"/>
      <c r="N62" s="116"/>
      <c r="O62" s="116"/>
      <c r="P62" s="116"/>
      <c r="Q62" s="116"/>
      <c r="R62" s="115"/>
      <c r="S62" s="114"/>
      <c r="T62" s="116"/>
      <c r="U62" s="116"/>
      <c r="V62" s="116"/>
      <c r="W62" s="116"/>
      <c r="X62" s="116"/>
      <c r="Y62" s="116"/>
      <c r="Z62" s="115"/>
      <c r="AA62" s="114"/>
      <c r="AB62" s="116"/>
      <c r="AC62" s="116"/>
      <c r="AD62" s="116"/>
      <c r="AE62" s="116"/>
      <c r="AF62" s="116"/>
      <c r="AG62" s="116"/>
      <c r="AH62" s="115"/>
      <c r="AI62" s="114"/>
      <c r="AJ62" s="116"/>
      <c r="AK62" s="116"/>
      <c r="AL62" s="116"/>
      <c r="AM62" s="116"/>
      <c r="AN62" s="116"/>
      <c r="AO62" s="116"/>
      <c r="AP62" s="115"/>
      <c r="AQ62" s="114"/>
      <c r="AR62" s="116"/>
      <c r="AS62" s="116"/>
      <c r="AT62" s="116"/>
      <c r="AU62" s="116"/>
      <c r="AV62" s="116"/>
      <c r="AW62" s="116"/>
      <c r="AX62" s="115"/>
      <c r="AY62" s="114"/>
      <c r="AZ62" s="116"/>
      <c r="BA62" s="116"/>
      <c r="BB62" s="116"/>
      <c r="BC62" s="116"/>
      <c r="BD62" s="116"/>
      <c r="BE62" s="116"/>
    </row>
    <row r="63" spans="1:57" ht="13.5" customHeight="1" x14ac:dyDescent="0.2">
      <c r="A63" s="114"/>
      <c r="B63" s="115"/>
      <c r="C63" s="114"/>
      <c r="D63" s="116"/>
      <c r="E63" s="116"/>
      <c r="F63" s="116"/>
      <c r="G63" s="116"/>
      <c r="H63" s="116"/>
      <c r="I63" s="116"/>
      <c r="J63" s="115"/>
      <c r="K63" s="114"/>
      <c r="L63" s="116"/>
      <c r="M63" s="116"/>
      <c r="N63" s="116"/>
      <c r="O63" s="116"/>
      <c r="P63" s="116"/>
      <c r="Q63" s="116"/>
      <c r="R63" s="115"/>
      <c r="S63" s="114"/>
      <c r="T63" s="116"/>
      <c r="U63" s="116"/>
      <c r="V63" s="116"/>
      <c r="W63" s="116"/>
      <c r="X63" s="116"/>
      <c r="Y63" s="116"/>
      <c r="Z63" s="115"/>
      <c r="AA63" s="114"/>
      <c r="AB63" s="116"/>
      <c r="AC63" s="116"/>
      <c r="AD63" s="116"/>
      <c r="AE63" s="116"/>
      <c r="AF63" s="116"/>
      <c r="AG63" s="116"/>
      <c r="AH63" s="115"/>
      <c r="AI63" s="114"/>
      <c r="AJ63" s="116"/>
      <c r="AK63" s="116"/>
      <c r="AL63" s="116"/>
      <c r="AM63" s="116"/>
      <c r="AN63" s="116"/>
      <c r="AO63" s="116"/>
      <c r="AP63" s="115"/>
      <c r="AQ63" s="114"/>
      <c r="AR63" s="116"/>
      <c r="AS63" s="116"/>
      <c r="AT63" s="116"/>
      <c r="AU63" s="116"/>
      <c r="AV63" s="116"/>
      <c r="AW63" s="116"/>
      <c r="AX63" s="115"/>
      <c r="AY63" s="114"/>
      <c r="AZ63" s="116"/>
      <c r="BA63" s="116"/>
      <c r="BB63" s="116"/>
      <c r="BC63" s="116"/>
      <c r="BD63" s="116"/>
      <c r="BE63" s="116"/>
    </row>
    <row r="64" spans="1:57" ht="13.5" customHeight="1" x14ac:dyDescent="0.2">
      <c r="A64" s="114"/>
      <c r="B64" s="115"/>
      <c r="C64" s="114"/>
      <c r="D64" s="116"/>
      <c r="E64" s="116"/>
      <c r="F64" s="116"/>
      <c r="G64" s="116"/>
      <c r="H64" s="116"/>
      <c r="I64" s="116"/>
      <c r="J64" s="115"/>
      <c r="K64" s="114"/>
      <c r="L64" s="116"/>
      <c r="M64" s="116"/>
      <c r="N64" s="116"/>
      <c r="O64" s="116"/>
      <c r="P64" s="116"/>
      <c r="Q64" s="116"/>
      <c r="R64" s="115"/>
      <c r="S64" s="114"/>
      <c r="T64" s="116"/>
      <c r="U64" s="116"/>
      <c r="V64" s="116"/>
      <c r="W64" s="116"/>
      <c r="X64" s="116"/>
      <c r="Y64" s="116"/>
      <c r="Z64" s="115"/>
      <c r="AA64" s="114"/>
      <c r="AB64" s="116"/>
      <c r="AC64" s="116"/>
      <c r="AD64" s="116"/>
      <c r="AE64" s="116"/>
      <c r="AF64" s="116"/>
      <c r="AG64" s="116"/>
      <c r="AH64" s="115"/>
      <c r="AI64" s="114"/>
      <c r="AJ64" s="116"/>
      <c r="AK64" s="116"/>
      <c r="AL64" s="116"/>
      <c r="AM64" s="116"/>
      <c r="AN64" s="116"/>
      <c r="AO64" s="116"/>
      <c r="AP64" s="115"/>
      <c r="AQ64" s="114"/>
      <c r="AR64" s="116"/>
      <c r="AS64" s="116"/>
      <c r="AT64" s="116"/>
      <c r="AU64" s="116"/>
      <c r="AV64" s="116"/>
      <c r="AW64" s="116"/>
      <c r="AX64" s="115"/>
      <c r="AY64" s="114"/>
      <c r="AZ64" s="116"/>
      <c r="BA64" s="116"/>
      <c r="BB64" s="116"/>
      <c r="BC64" s="116"/>
      <c r="BD64" s="116"/>
      <c r="BE64" s="116"/>
    </row>
    <row r="65" spans="1:57" ht="13.5" customHeight="1" x14ac:dyDescent="0.2">
      <c r="A65" s="114"/>
      <c r="B65" s="115"/>
      <c r="C65" s="114"/>
      <c r="D65" s="116"/>
      <c r="E65" s="116"/>
      <c r="F65" s="116"/>
      <c r="G65" s="116"/>
      <c r="H65" s="116"/>
      <c r="I65" s="116"/>
      <c r="J65" s="115"/>
      <c r="K65" s="114"/>
      <c r="L65" s="116"/>
      <c r="M65" s="116"/>
      <c r="N65" s="116"/>
      <c r="O65" s="116"/>
      <c r="P65" s="116"/>
      <c r="Q65" s="116"/>
      <c r="R65" s="115"/>
      <c r="S65" s="114"/>
      <c r="T65" s="116"/>
      <c r="U65" s="116"/>
      <c r="V65" s="116"/>
      <c r="W65" s="116"/>
      <c r="X65" s="116"/>
      <c r="Y65" s="116"/>
      <c r="Z65" s="115"/>
      <c r="AA65" s="114"/>
      <c r="AB65" s="116"/>
      <c r="AC65" s="116"/>
      <c r="AD65" s="116"/>
      <c r="AE65" s="116"/>
      <c r="AF65" s="116"/>
      <c r="AG65" s="116"/>
      <c r="AH65" s="115"/>
      <c r="AI65" s="114"/>
      <c r="AJ65" s="116"/>
      <c r="AK65" s="116"/>
      <c r="AL65" s="116"/>
      <c r="AM65" s="116"/>
      <c r="AN65" s="116"/>
      <c r="AO65" s="116"/>
      <c r="AP65" s="115"/>
      <c r="AQ65" s="114"/>
      <c r="AR65" s="116"/>
      <c r="AS65" s="116"/>
      <c r="AT65" s="116"/>
      <c r="AU65" s="116"/>
      <c r="AV65" s="116"/>
      <c r="AW65" s="116"/>
      <c r="AX65" s="115"/>
      <c r="AY65" s="114"/>
      <c r="AZ65" s="116"/>
      <c r="BA65" s="116"/>
      <c r="BB65" s="116"/>
      <c r="BC65" s="116"/>
      <c r="BD65" s="116"/>
      <c r="BE65" s="116"/>
    </row>
    <row r="66" spans="1:57" ht="13.5" customHeight="1" x14ac:dyDescent="0.2">
      <c r="A66" s="114"/>
      <c r="B66" s="115"/>
      <c r="C66" s="114"/>
      <c r="D66" s="116"/>
      <c r="E66" s="116"/>
      <c r="F66" s="116"/>
      <c r="G66" s="116"/>
      <c r="H66" s="116"/>
      <c r="I66" s="116"/>
      <c r="J66" s="115"/>
      <c r="K66" s="114"/>
      <c r="L66" s="116"/>
      <c r="M66" s="116"/>
      <c r="N66" s="116"/>
      <c r="O66" s="116"/>
      <c r="P66" s="116"/>
      <c r="Q66" s="116"/>
      <c r="R66" s="115"/>
      <c r="S66" s="114"/>
      <c r="T66" s="116"/>
      <c r="U66" s="116"/>
      <c r="V66" s="116"/>
      <c r="W66" s="116"/>
      <c r="X66" s="116"/>
      <c r="Y66" s="116"/>
      <c r="Z66" s="115"/>
      <c r="AA66" s="114"/>
      <c r="AB66" s="116"/>
      <c r="AC66" s="116"/>
      <c r="AD66" s="116"/>
      <c r="AE66" s="116"/>
      <c r="AF66" s="116"/>
      <c r="AG66" s="116"/>
      <c r="AH66" s="115"/>
      <c r="AI66" s="114"/>
      <c r="AJ66" s="116"/>
      <c r="AK66" s="116"/>
      <c r="AL66" s="116"/>
      <c r="AM66" s="116"/>
      <c r="AN66" s="116"/>
      <c r="AO66" s="116"/>
      <c r="AP66" s="115"/>
      <c r="AQ66" s="114"/>
      <c r="AR66" s="116"/>
      <c r="AS66" s="116"/>
      <c r="AT66" s="116"/>
      <c r="AU66" s="116"/>
      <c r="AV66" s="116"/>
      <c r="AW66" s="116"/>
      <c r="AX66" s="115"/>
      <c r="AY66" s="114"/>
      <c r="AZ66" s="116"/>
      <c r="BA66" s="116"/>
      <c r="BB66" s="116"/>
      <c r="BC66" s="116"/>
      <c r="BD66" s="116"/>
      <c r="BE66" s="116"/>
    </row>
    <row r="67" spans="1:57" ht="13.5" customHeight="1" x14ac:dyDescent="0.2">
      <c r="A67" s="114"/>
      <c r="B67" s="115"/>
      <c r="C67" s="114"/>
      <c r="D67" s="116"/>
      <c r="E67" s="116"/>
      <c r="F67" s="116"/>
      <c r="G67" s="116"/>
      <c r="H67" s="116"/>
      <c r="I67" s="116"/>
      <c r="J67" s="115"/>
      <c r="K67" s="114"/>
      <c r="L67" s="116"/>
      <c r="M67" s="116"/>
      <c r="N67" s="116"/>
      <c r="O67" s="116"/>
      <c r="P67" s="116"/>
      <c r="Q67" s="116"/>
      <c r="R67" s="115"/>
      <c r="S67" s="114"/>
      <c r="T67" s="116"/>
      <c r="U67" s="116"/>
      <c r="V67" s="116"/>
      <c r="W67" s="116"/>
      <c r="X67" s="116"/>
      <c r="Y67" s="116"/>
      <c r="Z67" s="115"/>
      <c r="AA67" s="114"/>
      <c r="AB67" s="116"/>
      <c r="AC67" s="116"/>
      <c r="AD67" s="116"/>
      <c r="AE67" s="116"/>
      <c r="AF67" s="116"/>
      <c r="AG67" s="116"/>
      <c r="AH67" s="115"/>
      <c r="AI67" s="114"/>
      <c r="AJ67" s="116"/>
      <c r="AK67" s="116"/>
      <c r="AL67" s="116"/>
      <c r="AM67" s="116"/>
      <c r="AN67" s="116"/>
      <c r="AO67" s="116"/>
      <c r="AP67" s="115"/>
      <c r="AQ67" s="114"/>
      <c r="AR67" s="116"/>
      <c r="AS67" s="116"/>
      <c r="AT67" s="116"/>
      <c r="AU67" s="116"/>
      <c r="AV67" s="116"/>
      <c r="AW67" s="116"/>
      <c r="AX67" s="115"/>
      <c r="AY67" s="114"/>
      <c r="AZ67" s="116"/>
      <c r="BA67" s="116"/>
      <c r="BB67" s="116"/>
      <c r="BC67" s="116"/>
      <c r="BD67" s="116"/>
      <c r="BE67" s="116"/>
    </row>
    <row r="68" spans="1:57" ht="13.5" customHeight="1" x14ac:dyDescent="0.2">
      <c r="A68" s="114"/>
      <c r="B68" s="115"/>
      <c r="C68" s="114"/>
      <c r="D68" s="116"/>
      <c r="E68" s="116"/>
      <c r="F68" s="116"/>
      <c r="G68" s="116"/>
      <c r="H68" s="116"/>
      <c r="I68" s="116"/>
      <c r="J68" s="115"/>
      <c r="K68" s="114"/>
      <c r="L68" s="116"/>
      <c r="M68" s="116"/>
      <c r="N68" s="116"/>
      <c r="O68" s="116"/>
      <c r="P68" s="116"/>
      <c r="Q68" s="116"/>
      <c r="R68" s="115"/>
      <c r="S68" s="114"/>
      <c r="T68" s="116"/>
      <c r="U68" s="116"/>
      <c r="V68" s="116"/>
      <c r="W68" s="116"/>
      <c r="X68" s="116"/>
      <c r="Y68" s="116"/>
      <c r="Z68" s="115"/>
      <c r="AA68" s="114"/>
      <c r="AB68" s="116"/>
      <c r="AC68" s="116"/>
      <c r="AD68" s="116"/>
      <c r="AE68" s="116"/>
      <c r="AF68" s="116"/>
      <c r="AG68" s="116"/>
      <c r="AH68" s="115"/>
      <c r="AI68" s="114"/>
      <c r="AJ68" s="116"/>
      <c r="AK68" s="116"/>
      <c r="AL68" s="116"/>
      <c r="AM68" s="116"/>
      <c r="AN68" s="116"/>
      <c r="AO68" s="116"/>
      <c r="AP68" s="115"/>
      <c r="AQ68" s="114"/>
      <c r="AR68" s="116"/>
      <c r="AS68" s="116"/>
      <c r="AT68" s="116"/>
      <c r="AU68" s="116"/>
      <c r="AV68" s="116"/>
      <c r="AW68" s="116"/>
      <c r="AX68" s="115"/>
      <c r="AY68" s="114"/>
      <c r="AZ68" s="116"/>
      <c r="BA68" s="116"/>
      <c r="BB68" s="116"/>
      <c r="BC68" s="116"/>
      <c r="BD68" s="116"/>
      <c r="BE68" s="116"/>
    </row>
    <row r="69" spans="1:57" ht="13.5" customHeight="1" x14ac:dyDescent="0.2">
      <c r="A69" s="114"/>
      <c r="B69" s="115"/>
      <c r="C69" s="114"/>
      <c r="D69" s="116"/>
      <c r="E69" s="116"/>
      <c r="F69" s="116"/>
      <c r="G69" s="116"/>
      <c r="H69" s="116"/>
      <c r="I69" s="116"/>
      <c r="J69" s="115"/>
      <c r="K69" s="114"/>
      <c r="L69" s="116"/>
      <c r="M69" s="116"/>
      <c r="N69" s="116"/>
      <c r="O69" s="116"/>
      <c r="P69" s="116"/>
      <c r="Q69" s="116"/>
      <c r="R69" s="115"/>
      <c r="S69" s="114"/>
      <c r="T69" s="116"/>
      <c r="U69" s="116"/>
      <c r="V69" s="116"/>
      <c r="W69" s="116"/>
      <c r="X69" s="116"/>
      <c r="Y69" s="116"/>
      <c r="Z69" s="115"/>
      <c r="AA69" s="114"/>
      <c r="AB69" s="116"/>
      <c r="AC69" s="116"/>
      <c r="AD69" s="116"/>
      <c r="AE69" s="116"/>
      <c r="AF69" s="116"/>
      <c r="AG69" s="116"/>
      <c r="AH69" s="115"/>
      <c r="AI69" s="114"/>
      <c r="AJ69" s="116"/>
      <c r="AK69" s="116"/>
      <c r="AL69" s="116"/>
      <c r="AM69" s="116"/>
      <c r="AN69" s="116"/>
      <c r="AO69" s="116"/>
      <c r="AP69" s="115"/>
      <c r="AQ69" s="114"/>
      <c r="AR69" s="116"/>
      <c r="AS69" s="116"/>
      <c r="AT69" s="116"/>
      <c r="AU69" s="116"/>
      <c r="AV69" s="116"/>
      <c r="AW69" s="116"/>
      <c r="AX69" s="115"/>
      <c r="AY69" s="114"/>
      <c r="AZ69" s="116"/>
      <c r="BA69" s="116"/>
      <c r="BB69" s="116"/>
      <c r="BC69" s="116"/>
      <c r="BD69" s="116"/>
      <c r="BE69" s="116"/>
    </row>
    <row r="70" spans="1:57" ht="13.5" customHeight="1" x14ac:dyDescent="0.2">
      <c r="A70" s="114"/>
      <c r="B70" s="115"/>
      <c r="C70" s="114"/>
      <c r="D70" s="116"/>
      <c r="E70" s="116"/>
      <c r="F70" s="116"/>
      <c r="G70" s="116"/>
      <c r="H70" s="116"/>
      <c r="I70" s="116"/>
      <c r="J70" s="115"/>
      <c r="K70" s="114"/>
      <c r="L70" s="116"/>
      <c r="M70" s="116"/>
      <c r="N70" s="116"/>
      <c r="O70" s="116"/>
      <c r="P70" s="116"/>
      <c r="Q70" s="116"/>
      <c r="R70" s="115"/>
      <c r="S70" s="114"/>
      <c r="T70" s="116"/>
      <c r="U70" s="116"/>
      <c r="V70" s="116"/>
      <c r="W70" s="116"/>
      <c r="X70" s="116"/>
      <c r="Y70" s="116"/>
      <c r="Z70" s="115"/>
      <c r="AA70" s="114"/>
      <c r="AB70" s="116"/>
      <c r="AC70" s="116"/>
      <c r="AD70" s="116"/>
      <c r="AE70" s="116"/>
      <c r="AF70" s="116"/>
      <c r="AG70" s="116"/>
      <c r="AH70" s="115"/>
      <c r="AI70" s="114"/>
      <c r="AJ70" s="116"/>
      <c r="AK70" s="116"/>
      <c r="AL70" s="116"/>
      <c r="AM70" s="116"/>
      <c r="AN70" s="116"/>
      <c r="AO70" s="116"/>
      <c r="AP70" s="115"/>
      <c r="AQ70" s="114"/>
      <c r="AR70" s="116"/>
      <c r="AS70" s="116"/>
      <c r="AT70" s="116"/>
      <c r="AU70" s="116"/>
      <c r="AV70" s="116"/>
      <c r="AW70" s="116"/>
      <c r="AX70" s="115"/>
      <c r="AY70" s="114"/>
      <c r="AZ70" s="116"/>
      <c r="BA70" s="116"/>
      <c r="BB70" s="116"/>
      <c r="BC70" s="116"/>
      <c r="BD70" s="116"/>
      <c r="BE70" s="116"/>
    </row>
    <row r="71" spans="1:57" ht="13.5" customHeight="1" x14ac:dyDescent="0.2">
      <c r="A71" s="114"/>
      <c r="B71" s="115"/>
      <c r="C71" s="114"/>
      <c r="D71" s="116"/>
      <c r="E71" s="116"/>
      <c r="F71" s="116"/>
      <c r="G71" s="116"/>
      <c r="H71" s="116"/>
      <c r="I71" s="116"/>
      <c r="J71" s="115"/>
      <c r="K71" s="114"/>
      <c r="L71" s="116"/>
      <c r="M71" s="116"/>
      <c r="N71" s="116"/>
      <c r="O71" s="116"/>
      <c r="P71" s="116"/>
      <c r="Q71" s="116"/>
      <c r="R71" s="115"/>
      <c r="S71" s="114"/>
      <c r="T71" s="116"/>
      <c r="U71" s="116"/>
      <c r="V71" s="116"/>
      <c r="W71" s="116"/>
      <c r="X71" s="116"/>
      <c r="Y71" s="116"/>
      <c r="Z71" s="115"/>
      <c r="AA71" s="114"/>
      <c r="AB71" s="116"/>
      <c r="AC71" s="116"/>
      <c r="AD71" s="116"/>
      <c r="AE71" s="116"/>
      <c r="AF71" s="116"/>
      <c r="AG71" s="116"/>
      <c r="AH71" s="115"/>
      <c r="AI71" s="114"/>
      <c r="AJ71" s="116"/>
      <c r="AK71" s="116"/>
      <c r="AL71" s="116"/>
      <c r="AM71" s="116"/>
      <c r="AN71" s="116"/>
      <c r="AO71" s="116"/>
      <c r="AP71" s="115"/>
      <c r="AQ71" s="114"/>
      <c r="AR71" s="116"/>
      <c r="AS71" s="116"/>
      <c r="AT71" s="116"/>
      <c r="AU71" s="116"/>
      <c r="AV71" s="116"/>
      <c r="AW71" s="116"/>
      <c r="AX71" s="115"/>
      <c r="AY71" s="114"/>
      <c r="AZ71" s="116"/>
      <c r="BA71" s="116"/>
      <c r="BB71" s="116"/>
      <c r="BC71" s="116"/>
      <c r="BD71" s="116"/>
      <c r="BE71" s="116"/>
    </row>
    <row r="72" spans="1:57" ht="13.5" customHeight="1" x14ac:dyDescent="0.2">
      <c r="A72" s="114"/>
      <c r="B72" s="115"/>
      <c r="C72" s="114"/>
      <c r="D72" s="116"/>
      <c r="E72" s="116"/>
      <c r="F72" s="116"/>
      <c r="G72" s="116"/>
      <c r="H72" s="116"/>
      <c r="I72" s="116"/>
      <c r="J72" s="115"/>
      <c r="K72" s="114"/>
      <c r="L72" s="116"/>
      <c r="M72" s="116"/>
      <c r="N72" s="116"/>
      <c r="O72" s="116"/>
      <c r="P72" s="116"/>
      <c r="Q72" s="116"/>
      <c r="R72" s="115"/>
      <c r="S72" s="114"/>
      <c r="T72" s="116"/>
      <c r="U72" s="116"/>
      <c r="V72" s="116"/>
      <c r="W72" s="116"/>
      <c r="X72" s="116"/>
      <c r="Y72" s="116"/>
      <c r="Z72" s="115"/>
      <c r="AA72" s="114"/>
      <c r="AB72" s="116"/>
      <c r="AC72" s="116"/>
      <c r="AD72" s="116"/>
      <c r="AE72" s="116"/>
      <c r="AF72" s="116"/>
      <c r="AG72" s="116"/>
      <c r="AH72" s="115"/>
      <c r="AI72" s="114"/>
      <c r="AJ72" s="116"/>
      <c r="AK72" s="116"/>
      <c r="AL72" s="116"/>
      <c r="AM72" s="116"/>
      <c r="AN72" s="116"/>
      <c r="AO72" s="116"/>
      <c r="AP72" s="115"/>
      <c r="AQ72" s="114"/>
      <c r="AR72" s="116"/>
      <c r="AS72" s="116"/>
      <c r="AT72" s="116"/>
      <c r="AU72" s="116"/>
      <c r="AV72" s="116"/>
      <c r="AW72" s="116"/>
      <c r="AX72" s="115"/>
      <c r="AY72" s="114"/>
      <c r="AZ72" s="116"/>
      <c r="BA72" s="116"/>
      <c r="BB72" s="116"/>
      <c r="BC72" s="116"/>
      <c r="BD72" s="116"/>
      <c r="BE72" s="116"/>
    </row>
    <row r="73" spans="1:57" ht="13.5" customHeight="1" x14ac:dyDescent="0.2">
      <c r="A73" s="114"/>
      <c r="B73" s="115"/>
      <c r="C73" s="114"/>
      <c r="D73" s="116"/>
      <c r="E73" s="116"/>
      <c r="F73" s="116"/>
      <c r="G73" s="116"/>
      <c r="H73" s="116"/>
      <c r="I73" s="116"/>
      <c r="J73" s="115"/>
      <c r="K73" s="114"/>
      <c r="L73" s="116"/>
      <c r="M73" s="116"/>
      <c r="N73" s="116"/>
      <c r="O73" s="116"/>
      <c r="P73" s="116"/>
      <c r="Q73" s="116"/>
      <c r="R73" s="115"/>
      <c r="S73" s="114"/>
      <c r="T73" s="116"/>
      <c r="U73" s="116"/>
      <c r="V73" s="116"/>
      <c r="W73" s="116"/>
      <c r="X73" s="116"/>
      <c r="Y73" s="116"/>
      <c r="Z73" s="115"/>
      <c r="AA73" s="114"/>
      <c r="AB73" s="116"/>
      <c r="AC73" s="116"/>
      <c r="AD73" s="116"/>
      <c r="AE73" s="116"/>
      <c r="AF73" s="116"/>
      <c r="AG73" s="116"/>
      <c r="AH73" s="115"/>
      <c r="AI73" s="114"/>
      <c r="AJ73" s="116"/>
      <c r="AK73" s="116"/>
      <c r="AL73" s="116"/>
      <c r="AM73" s="116"/>
      <c r="AN73" s="116"/>
      <c r="AO73" s="116"/>
      <c r="AP73" s="115"/>
      <c r="AQ73" s="114"/>
      <c r="AR73" s="116"/>
      <c r="AS73" s="116"/>
      <c r="AT73" s="116"/>
      <c r="AU73" s="116"/>
      <c r="AV73" s="116"/>
      <c r="AW73" s="116"/>
      <c r="AX73" s="115"/>
      <c r="AY73" s="114"/>
      <c r="AZ73" s="116"/>
      <c r="BA73" s="116"/>
      <c r="BB73" s="116"/>
      <c r="BC73" s="116"/>
      <c r="BD73" s="116"/>
      <c r="BE73" s="116"/>
    </row>
    <row r="74" spans="1:57" ht="13.5" customHeight="1" x14ac:dyDescent="0.2">
      <c r="A74" s="114"/>
      <c r="B74" s="115"/>
      <c r="C74" s="114"/>
      <c r="D74" s="116"/>
      <c r="E74" s="116"/>
      <c r="F74" s="116"/>
      <c r="G74" s="116"/>
      <c r="H74" s="116"/>
      <c r="I74" s="116"/>
      <c r="J74" s="115"/>
      <c r="K74" s="114"/>
      <c r="L74" s="116"/>
      <c r="M74" s="116"/>
      <c r="N74" s="116"/>
      <c r="O74" s="116"/>
      <c r="P74" s="116"/>
      <c r="Q74" s="116"/>
      <c r="R74" s="115"/>
      <c r="S74" s="114"/>
      <c r="T74" s="116"/>
      <c r="U74" s="116"/>
      <c r="V74" s="116"/>
      <c r="W74" s="116"/>
      <c r="X74" s="116"/>
      <c r="Y74" s="116"/>
      <c r="Z74" s="115"/>
      <c r="AA74" s="114"/>
      <c r="AB74" s="116"/>
      <c r="AC74" s="116"/>
      <c r="AD74" s="116"/>
      <c r="AE74" s="116"/>
      <c r="AF74" s="116"/>
      <c r="AG74" s="116"/>
      <c r="AH74" s="115"/>
      <c r="AI74" s="114"/>
      <c r="AJ74" s="116"/>
      <c r="AK74" s="116"/>
      <c r="AL74" s="116"/>
      <c r="AM74" s="116"/>
      <c r="AN74" s="116"/>
      <c r="AO74" s="116"/>
      <c r="AP74" s="115"/>
      <c r="AQ74" s="114"/>
      <c r="AR74" s="116"/>
      <c r="AS74" s="116"/>
      <c r="AT74" s="116"/>
      <c r="AU74" s="116"/>
      <c r="AV74" s="116"/>
      <c r="AW74" s="116"/>
      <c r="AX74" s="115"/>
      <c r="AY74" s="114"/>
      <c r="AZ74" s="116"/>
      <c r="BA74" s="116"/>
      <c r="BB74" s="116"/>
      <c r="BC74" s="116"/>
      <c r="BD74" s="116"/>
      <c r="BE74" s="116"/>
    </row>
    <row r="75" spans="1:57" ht="13.5" customHeight="1" x14ac:dyDescent="0.2">
      <c r="A75" s="114"/>
      <c r="B75" s="115"/>
      <c r="C75" s="114"/>
      <c r="D75" s="116"/>
      <c r="E75" s="116"/>
      <c r="F75" s="116"/>
      <c r="G75" s="116"/>
      <c r="H75" s="116"/>
      <c r="I75" s="116"/>
      <c r="J75" s="115"/>
      <c r="K75" s="114"/>
      <c r="L75" s="116"/>
      <c r="M75" s="116"/>
      <c r="N75" s="116"/>
      <c r="O75" s="116"/>
      <c r="P75" s="116"/>
      <c r="Q75" s="116"/>
      <c r="R75" s="115"/>
      <c r="S75" s="114"/>
      <c r="T75" s="116"/>
      <c r="U75" s="116"/>
      <c r="V75" s="116"/>
      <c r="W75" s="116"/>
      <c r="X75" s="116"/>
      <c r="Y75" s="116"/>
      <c r="Z75" s="115"/>
      <c r="AA75" s="114"/>
      <c r="AB75" s="116"/>
      <c r="AC75" s="116"/>
      <c r="AD75" s="116"/>
      <c r="AE75" s="116"/>
      <c r="AF75" s="116"/>
      <c r="AG75" s="116"/>
      <c r="AH75" s="115"/>
      <c r="AI75" s="114"/>
      <c r="AJ75" s="116"/>
      <c r="AK75" s="116"/>
      <c r="AL75" s="116"/>
      <c r="AM75" s="116"/>
      <c r="AN75" s="116"/>
      <c r="AO75" s="116"/>
      <c r="AP75" s="115"/>
      <c r="AQ75" s="114"/>
      <c r="AR75" s="116"/>
      <c r="AS75" s="116"/>
      <c r="AT75" s="116"/>
      <c r="AU75" s="116"/>
      <c r="AV75" s="116"/>
      <c r="AW75" s="116"/>
      <c r="AX75" s="115"/>
      <c r="AY75" s="114"/>
      <c r="AZ75" s="116"/>
      <c r="BA75" s="116"/>
      <c r="BB75" s="116"/>
      <c r="BC75" s="116"/>
      <c r="BD75" s="116"/>
      <c r="BE75" s="116"/>
    </row>
    <row r="76" spans="1:57" ht="13.5" customHeight="1" x14ac:dyDescent="0.2">
      <c r="A76" s="114"/>
      <c r="B76" s="115"/>
      <c r="C76" s="114"/>
      <c r="D76" s="116"/>
      <c r="E76" s="116"/>
      <c r="F76" s="116"/>
      <c r="G76" s="116"/>
      <c r="H76" s="116"/>
      <c r="I76" s="116"/>
      <c r="J76" s="115"/>
      <c r="K76" s="114"/>
      <c r="L76" s="116"/>
      <c r="M76" s="116"/>
      <c r="N76" s="116"/>
      <c r="O76" s="116"/>
      <c r="P76" s="116"/>
      <c r="Q76" s="116"/>
      <c r="R76" s="115"/>
      <c r="S76" s="114"/>
      <c r="T76" s="116"/>
      <c r="U76" s="116"/>
      <c r="V76" s="116"/>
      <c r="W76" s="116"/>
      <c r="X76" s="116"/>
      <c r="Y76" s="116"/>
      <c r="Z76" s="115"/>
      <c r="AA76" s="114"/>
      <c r="AB76" s="116"/>
      <c r="AC76" s="116"/>
      <c r="AD76" s="116"/>
      <c r="AE76" s="116"/>
      <c r="AF76" s="116"/>
      <c r="AG76" s="116"/>
      <c r="AH76" s="115"/>
      <c r="AI76" s="114"/>
      <c r="AJ76" s="116"/>
      <c r="AK76" s="116"/>
      <c r="AL76" s="116"/>
      <c r="AM76" s="116"/>
      <c r="AN76" s="116"/>
      <c r="AO76" s="116"/>
      <c r="AP76" s="115"/>
      <c r="AQ76" s="114"/>
      <c r="AR76" s="116"/>
      <c r="AS76" s="116"/>
      <c r="AT76" s="116"/>
      <c r="AU76" s="116"/>
      <c r="AV76" s="116"/>
      <c r="AW76" s="116"/>
      <c r="AX76" s="115"/>
      <c r="AY76" s="114"/>
      <c r="AZ76" s="116"/>
      <c r="BA76" s="116"/>
      <c r="BB76" s="116"/>
      <c r="BC76" s="116"/>
      <c r="BD76" s="116"/>
      <c r="BE76" s="116"/>
    </row>
    <row r="77" spans="1:57" ht="13.5" customHeight="1" x14ac:dyDescent="0.2">
      <c r="A77" s="114"/>
      <c r="B77" s="115"/>
      <c r="C77" s="114"/>
      <c r="D77" s="116"/>
      <c r="E77" s="116"/>
      <c r="F77" s="116"/>
      <c r="G77" s="116"/>
      <c r="H77" s="116"/>
      <c r="I77" s="116"/>
      <c r="J77" s="115"/>
      <c r="K77" s="114"/>
      <c r="L77" s="116"/>
      <c r="M77" s="116"/>
      <c r="N77" s="116"/>
      <c r="O77" s="116"/>
      <c r="P77" s="116"/>
      <c r="Q77" s="116"/>
      <c r="R77" s="115"/>
      <c r="S77" s="114"/>
      <c r="T77" s="116"/>
      <c r="U77" s="116"/>
      <c r="V77" s="116"/>
      <c r="W77" s="116"/>
      <c r="X77" s="116"/>
      <c r="Y77" s="116"/>
      <c r="Z77" s="115"/>
      <c r="AA77" s="114"/>
      <c r="AB77" s="116"/>
      <c r="AC77" s="116"/>
      <c r="AD77" s="116"/>
      <c r="AE77" s="116"/>
      <c r="AF77" s="116"/>
      <c r="AG77" s="116"/>
      <c r="AH77" s="115"/>
      <c r="AI77" s="114"/>
      <c r="AJ77" s="116"/>
      <c r="AK77" s="116"/>
      <c r="AL77" s="116"/>
      <c r="AM77" s="116"/>
      <c r="AN77" s="116"/>
      <c r="AO77" s="116"/>
      <c r="AP77" s="115"/>
      <c r="AQ77" s="114"/>
      <c r="AR77" s="116"/>
      <c r="AS77" s="116"/>
      <c r="AT77" s="116"/>
      <c r="AU77" s="116"/>
      <c r="AV77" s="116"/>
      <c r="AW77" s="116"/>
      <c r="AX77" s="115"/>
      <c r="AY77" s="114"/>
      <c r="AZ77" s="116"/>
      <c r="BA77" s="116"/>
      <c r="BB77" s="116"/>
      <c r="BC77" s="116"/>
      <c r="BD77" s="116"/>
      <c r="BE77" s="116"/>
    </row>
    <row r="78" spans="1:57" ht="13.5" customHeight="1" x14ac:dyDescent="0.2">
      <c r="A78" s="114"/>
      <c r="B78" s="115"/>
      <c r="C78" s="114"/>
      <c r="D78" s="116"/>
      <c r="E78" s="116"/>
      <c r="F78" s="116"/>
      <c r="G78" s="116"/>
      <c r="H78" s="116"/>
      <c r="I78" s="116"/>
      <c r="J78" s="115"/>
      <c r="K78" s="114"/>
      <c r="L78" s="116"/>
      <c r="M78" s="116"/>
      <c r="N78" s="116"/>
      <c r="O78" s="116"/>
      <c r="P78" s="116"/>
      <c r="Q78" s="116"/>
      <c r="R78" s="115"/>
      <c r="S78" s="114"/>
      <c r="T78" s="116"/>
      <c r="U78" s="116"/>
      <c r="V78" s="116"/>
      <c r="W78" s="116"/>
      <c r="X78" s="116"/>
      <c r="Y78" s="116"/>
      <c r="Z78" s="115"/>
      <c r="AA78" s="114"/>
      <c r="AB78" s="116"/>
      <c r="AC78" s="116"/>
      <c r="AD78" s="116"/>
      <c r="AE78" s="116"/>
      <c r="AF78" s="116"/>
      <c r="AG78" s="116"/>
      <c r="AH78" s="115"/>
      <c r="AI78" s="114"/>
      <c r="AJ78" s="116"/>
      <c r="AK78" s="116"/>
      <c r="AL78" s="116"/>
      <c r="AM78" s="116"/>
      <c r="AN78" s="116"/>
      <c r="AO78" s="116"/>
      <c r="AP78" s="115"/>
      <c r="AQ78" s="114"/>
      <c r="AR78" s="116"/>
      <c r="AS78" s="116"/>
      <c r="AT78" s="116"/>
      <c r="AU78" s="116"/>
      <c r="AV78" s="116"/>
      <c r="AW78" s="116"/>
      <c r="AX78" s="115"/>
      <c r="AY78" s="114"/>
      <c r="AZ78" s="116"/>
      <c r="BA78" s="116"/>
      <c r="BB78" s="116"/>
      <c r="BC78" s="116"/>
      <c r="BD78" s="116"/>
      <c r="BE78" s="116"/>
    </row>
    <row r="79" spans="1:57" ht="13.5" customHeight="1" x14ac:dyDescent="0.2">
      <c r="A79" s="114"/>
      <c r="B79" s="115"/>
      <c r="C79" s="114"/>
      <c r="D79" s="116"/>
      <c r="E79" s="116"/>
      <c r="F79" s="116"/>
      <c r="G79" s="116"/>
      <c r="H79" s="116"/>
      <c r="I79" s="116"/>
      <c r="J79" s="115"/>
      <c r="K79" s="114"/>
      <c r="L79" s="116"/>
      <c r="M79" s="116"/>
      <c r="N79" s="116"/>
      <c r="O79" s="116"/>
      <c r="P79" s="116"/>
      <c r="Q79" s="116"/>
      <c r="R79" s="115"/>
      <c r="S79" s="114"/>
      <c r="T79" s="116"/>
      <c r="U79" s="116"/>
      <c r="V79" s="116"/>
      <c r="W79" s="116"/>
      <c r="X79" s="116"/>
      <c r="Y79" s="116"/>
      <c r="Z79" s="115"/>
      <c r="AA79" s="114"/>
      <c r="AB79" s="116"/>
      <c r="AC79" s="116"/>
      <c r="AD79" s="116"/>
      <c r="AE79" s="116"/>
      <c r="AF79" s="116"/>
      <c r="AG79" s="116"/>
      <c r="AH79" s="115"/>
      <c r="AI79" s="114"/>
      <c r="AJ79" s="116"/>
      <c r="AK79" s="116"/>
      <c r="AL79" s="116"/>
      <c r="AM79" s="116"/>
      <c r="AN79" s="116"/>
      <c r="AO79" s="116"/>
      <c r="AP79" s="115"/>
      <c r="AQ79" s="114"/>
      <c r="AR79" s="116"/>
      <c r="AS79" s="116"/>
      <c r="AT79" s="116"/>
      <c r="AU79" s="116"/>
      <c r="AV79" s="116"/>
      <c r="AW79" s="116"/>
      <c r="AX79" s="115"/>
      <c r="AY79" s="114"/>
      <c r="AZ79" s="116"/>
      <c r="BA79" s="116"/>
      <c r="BB79" s="116"/>
      <c r="BC79" s="116"/>
      <c r="BD79" s="116"/>
      <c r="BE79" s="116"/>
    </row>
    <row r="80" spans="1:57" ht="13.5" customHeight="1" x14ac:dyDescent="0.2">
      <c r="A80" s="114"/>
      <c r="B80" s="115"/>
      <c r="C80" s="114"/>
      <c r="D80" s="116"/>
      <c r="E80" s="116"/>
      <c r="F80" s="116"/>
      <c r="G80" s="116"/>
      <c r="H80" s="116"/>
      <c r="I80" s="116"/>
      <c r="J80" s="115"/>
      <c r="K80" s="114"/>
      <c r="L80" s="116"/>
      <c r="M80" s="116"/>
      <c r="N80" s="116"/>
      <c r="O80" s="116"/>
      <c r="P80" s="116"/>
      <c r="Q80" s="116"/>
      <c r="R80" s="115"/>
      <c r="S80" s="114"/>
      <c r="T80" s="116"/>
      <c r="U80" s="116"/>
      <c r="V80" s="116"/>
      <c r="W80" s="116"/>
      <c r="X80" s="116"/>
      <c r="Y80" s="116"/>
      <c r="Z80" s="115"/>
      <c r="AA80" s="114"/>
      <c r="AB80" s="116"/>
      <c r="AC80" s="116"/>
      <c r="AD80" s="116"/>
      <c r="AE80" s="116"/>
      <c r="AF80" s="116"/>
      <c r="AG80" s="116"/>
      <c r="AH80" s="115"/>
      <c r="AI80" s="114"/>
      <c r="AJ80" s="116"/>
      <c r="AK80" s="116"/>
      <c r="AL80" s="116"/>
      <c r="AM80" s="116"/>
      <c r="AN80" s="116"/>
      <c r="AO80" s="116"/>
      <c r="AP80" s="115"/>
      <c r="AQ80" s="114"/>
      <c r="AR80" s="116"/>
      <c r="AS80" s="116"/>
      <c r="AT80" s="116"/>
      <c r="AU80" s="116"/>
      <c r="AV80" s="116"/>
      <c r="AW80" s="116"/>
      <c r="AX80" s="115"/>
      <c r="AY80" s="114"/>
      <c r="AZ80" s="116"/>
      <c r="BA80" s="116"/>
      <c r="BB80" s="116"/>
      <c r="BC80" s="116"/>
      <c r="BD80" s="116"/>
      <c r="BE80" s="116"/>
    </row>
    <row r="81" spans="1:57" ht="13.5" customHeight="1" x14ac:dyDescent="0.2">
      <c r="A81" s="114"/>
      <c r="B81" s="115"/>
      <c r="C81" s="114"/>
      <c r="D81" s="116"/>
      <c r="E81" s="116"/>
      <c r="F81" s="116"/>
      <c r="G81" s="116"/>
      <c r="H81" s="116"/>
      <c r="I81" s="116"/>
      <c r="J81" s="115"/>
      <c r="K81" s="114"/>
      <c r="L81" s="116"/>
      <c r="M81" s="116"/>
      <c r="N81" s="116"/>
      <c r="O81" s="116"/>
      <c r="P81" s="116"/>
      <c r="Q81" s="116"/>
      <c r="R81" s="115"/>
      <c r="S81" s="114"/>
      <c r="T81" s="116"/>
      <c r="U81" s="116"/>
      <c r="V81" s="116"/>
      <c r="W81" s="116"/>
      <c r="X81" s="116"/>
      <c r="Y81" s="116"/>
      <c r="Z81" s="115"/>
      <c r="AA81" s="114"/>
      <c r="AB81" s="116"/>
      <c r="AC81" s="116"/>
      <c r="AD81" s="116"/>
      <c r="AE81" s="116"/>
      <c r="AF81" s="116"/>
      <c r="AG81" s="116"/>
      <c r="AH81" s="115"/>
      <c r="AI81" s="114"/>
      <c r="AJ81" s="116"/>
      <c r="AK81" s="116"/>
      <c r="AL81" s="116"/>
      <c r="AM81" s="116"/>
      <c r="AN81" s="116"/>
      <c r="AO81" s="116"/>
      <c r="AP81" s="115"/>
      <c r="AQ81" s="114"/>
      <c r="AR81" s="116"/>
      <c r="AS81" s="116"/>
      <c r="AT81" s="116"/>
      <c r="AU81" s="116"/>
      <c r="AV81" s="116"/>
      <c r="AW81" s="116"/>
      <c r="AX81" s="115"/>
      <c r="AY81" s="114"/>
      <c r="AZ81" s="116"/>
      <c r="BA81" s="116"/>
      <c r="BB81" s="116"/>
      <c r="BC81" s="116"/>
      <c r="BD81" s="116"/>
      <c r="BE81" s="116"/>
    </row>
    <row r="82" spans="1:57" ht="13.5" customHeight="1" x14ac:dyDescent="0.2">
      <c r="A82" s="114"/>
      <c r="B82" s="115"/>
      <c r="C82" s="114"/>
      <c r="D82" s="116"/>
      <c r="E82" s="116"/>
      <c r="F82" s="116"/>
      <c r="G82" s="116"/>
      <c r="H82" s="116"/>
      <c r="I82" s="116"/>
      <c r="J82" s="115"/>
      <c r="K82" s="114"/>
      <c r="L82" s="116"/>
      <c r="M82" s="116"/>
      <c r="N82" s="116"/>
      <c r="O82" s="116"/>
      <c r="P82" s="116"/>
      <c r="Q82" s="116"/>
      <c r="R82" s="115"/>
      <c r="S82" s="114"/>
      <c r="T82" s="116"/>
      <c r="U82" s="116"/>
      <c r="V82" s="116"/>
      <c r="W82" s="116"/>
      <c r="X82" s="116"/>
      <c r="Y82" s="116"/>
      <c r="Z82" s="115"/>
      <c r="AA82" s="114"/>
      <c r="AB82" s="116"/>
      <c r="AC82" s="116"/>
      <c r="AD82" s="116"/>
      <c r="AE82" s="116"/>
      <c r="AF82" s="116"/>
      <c r="AG82" s="116"/>
      <c r="AH82" s="115"/>
      <c r="AI82" s="114"/>
      <c r="AJ82" s="116"/>
      <c r="AK82" s="116"/>
      <c r="AL82" s="116"/>
      <c r="AM82" s="116"/>
      <c r="AN82" s="116"/>
      <c r="AO82" s="116"/>
      <c r="AP82" s="115"/>
      <c r="AQ82" s="114"/>
      <c r="AR82" s="116"/>
      <c r="AS82" s="116"/>
      <c r="AT82" s="116"/>
      <c r="AU82" s="116"/>
      <c r="AV82" s="116"/>
      <c r="AW82" s="116"/>
      <c r="AX82" s="115"/>
      <c r="AY82" s="114"/>
      <c r="AZ82" s="116"/>
      <c r="BA82" s="116"/>
      <c r="BB82" s="116"/>
      <c r="BC82" s="116"/>
      <c r="BD82" s="116"/>
      <c r="BE82" s="116"/>
    </row>
    <row r="83" spans="1:57" ht="13.5" customHeight="1" x14ac:dyDescent="0.2">
      <c r="A83" s="114"/>
      <c r="B83" s="115"/>
      <c r="C83" s="114"/>
      <c r="D83" s="116"/>
      <c r="E83" s="116"/>
      <c r="F83" s="116"/>
      <c r="G83" s="116"/>
      <c r="H83" s="116"/>
      <c r="I83" s="116"/>
      <c r="J83" s="115"/>
      <c r="K83" s="114"/>
      <c r="L83" s="116"/>
      <c r="M83" s="116"/>
      <c r="N83" s="116"/>
      <c r="O83" s="116"/>
      <c r="P83" s="116"/>
      <c r="Q83" s="116"/>
      <c r="R83" s="115"/>
      <c r="S83" s="114"/>
      <c r="T83" s="116"/>
      <c r="U83" s="116"/>
      <c r="V83" s="116"/>
      <c r="W83" s="116"/>
      <c r="X83" s="116"/>
      <c r="Y83" s="116"/>
      <c r="Z83" s="115"/>
      <c r="AA83" s="114"/>
      <c r="AB83" s="116"/>
      <c r="AC83" s="116"/>
      <c r="AD83" s="116"/>
      <c r="AE83" s="116"/>
      <c r="AF83" s="116"/>
      <c r="AG83" s="116"/>
      <c r="AH83" s="115"/>
      <c r="AI83" s="114"/>
      <c r="AJ83" s="116"/>
      <c r="AK83" s="116"/>
      <c r="AL83" s="116"/>
      <c r="AM83" s="116"/>
      <c r="AN83" s="116"/>
      <c r="AO83" s="116"/>
      <c r="AP83" s="115"/>
      <c r="AQ83" s="114"/>
      <c r="AR83" s="116"/>
      <c r="AS83" s="116"/>
      <c r="AT83" s="116"/>
      <c r="AU83" s="116"/>
      <c r="AV83" s="116"/>
      <c r="AW83" s="116"/>
      <c r="AX83" s="115"/>
      <c r="AY83" s="114"/>
      <c r="AZ83" s="116"/>
      <c r="BA83" s="116"/>
      <c r="BB83" s="116"/>
      <c r="BC83" s="116"/>
      <c r="BD83" s="116"/>
      <c r="BE83" s="116"/>
    </row>
    <row r="84" spans="1:57" ht="13.5" customHeight="1" x14ac:dyDescent="0.2">
      <c r="A84" s="114"/>
      <c r="B84" s="115"/>
      <c r="C84" s="114"/>
      <c r="D84" s="116"/>
      <c r="E84" s="116"/>
      <c r="F84" s="116"/>
      <c r="G84" s="116"/>
      <c r="H84" s="116"/>
      <c r="I84" s="116"/>
      <c r="J84" s="115"/>
      <c r="K84" s="114"/>
      <c r="L84" s="116"/>
      <c r="M84" s="116"/>
      <c r="N84" s="116"/>
      <c r="O84" s="116"/>
      <c r="P84" s="116"/>
      <c r="Q84" s="116"/>
      <c r="R84" s="115"/>
      <c r="S84" s="114"/>
      <c r="T84" s="116"/>
      <c r="U84" s="116"/>
      <c r="V84" s="116"/>
      <c r="W84" s="116"/>
      <c r="X84" s="116"/>
      <c r="Y84" s="116"/>
      <c r="Z84" s="115"/>
      <c r="AA84" s="114"/>
      <c r="AB84" s="116"/>
      <c r="AC84" s="116"/>
      <c r="AD84" s="116"/>
      <c r="AE84" s="116"/>
      <c r="AF84" s="116"/>
      <c r="AG84" s="116"/>
      <c r="AH84" s="115"/>
      <c r="AI84" s="114"/>
      <c r="AJ84" s="116"/>
      <c r="AK84" s="116"/>
      <c r="AL84" s="116"/>
      <c r="AM84" s="116"/>
      <c r="AN84" s="116"/>
      <c r="AO84" s="116"/>
      <c r="AP84" s="115"/>
      <c r="AQ84" s="114"/>
      <c r="AR84" s="116"/>
      <c r="AS84" s="116"/>
      <c r="AT84" s="116"/>
      <c r="AU84" s="116"/>
      <c r="AV84" s="116"/>
      <c r="AW84" s="116"/>
      <c r="AX84" s="115"/>
      <c r="AY84" s="114"/>
      <c r="AZ84" s="116"/>
      <c r="BA84" s="116"/>
      <c r="BB84" s="116"/>
      <c r="BC84" s="116"/>
      <c r="BD84" s="116"/>
      <c r="BE84" s="116"/>
    </row>
    <row r="85" spans="1:57" ht="13.5" customHeight="1" x14ac:dyDescent="0.2">
      <c r="A85" s="114"/>
      <c r="B85" s="115"/>
      <c r="C85" s="114"/>
      <c r="D85" s="116"/>
      <c r="E85" s="116"/>
      <c r="F85" s="116"/>
      <c r="G85" s="116"/>
      <c r="H85" s="116"/>
      <c r="I85" s="116"/>
      <c r="J85" s="115"/>
      <c r="K85" s="114"/>
      <c r="L85" s="116"/>
      <c r="M85" s="116"/>
      <c r="N85" s="116"/>
      <c r="O85" s="116"/>
      <c r="P85" s="116"/>
      <c r="Q85" s="116"/>
      <c r="R85" s="115"/>
      <c r="S85" s="114"/>
      <c r="T85" s="116"/>
      <c r="U85" s="116"/>
      <c r="V85" s="116"/>
      <c r="W85" s="116"/>
      <c r="X85" s="116"/>
      <c r="Y85" s="116"/>
      <c r="Z85" s="115"/>
      <c r="AA85" s="114"/>
      <c r="AB85" s="116"/>
      <c r="AC85" s="116"/>
      <c r="AD85" s="116"/>
      <c r="AE85" s="116"/>
      <c r="AF85" s="116"/>
      <c r="AG85" s="116"/>
      <c r="AH85" s="115"/>
      <c r="AI85" s="114"/>
      <c r="AJ85" s="116"/>
      <c r="AK85" s="116"/>
      <c r="AL85" s="116"/>
      <c r="AM85" s="116"/>
      <c r="AN85" s="116"/>
      <c r="AO85" s="116"/>
      <c r="AP85" s="115"/>
      <c r="AQ85" s="114"/>
      <c r="AR85" s="116"/>
      <c r="AS85" s="116"/>
      <c r="AT85" s="116"/>
      <c r="AU85" s="116"/>
      <c r="AV85" s="116"/>
      <c r="AW85" s="116"/>
      <c r="AX85" s="115"/>
      <c r="AY85" s="114"/>
      <c r="AZ85" s="116"/>
      <c r="BA85" s="116"/>
      <c r="BB85" s="116"/>
      <c r="BC85" s="116"/>
      <c r="BD85" s="116"/>
      <c r="BE85" s="116"/>
    </row>
    <row r="86" spans="1:57" ht="13.5" customHeight="1" x14ac:dyDescent="0.2">
      <c r="A86" s="114"/>
      <c r="B86" s="115"/>
      <c r="C86" s="114"/>
      <c r="D86" s="116"/>
      <c r="E86" s="116"/>
      <c r="F86" s="116"/>
      <c r="G86" s="116"/>
      <c r="H86" s="116"/>
      <c r="I86" s="116"/>
      <c r="J86" s="115"/>
      <c r="K86" s="114"/>
      <c r="L86" s="116"/>
      <c r="M86" s="116"/>
      <c r="N86" s="116"/>
      <c r="O86" s="116"/>
      <c r="P86" s="116"/>
      <c r="Q86" s="116"/>
      <c r="R86" s="115"/>
      <c r="S86" s="114"/>
      <c r="T86" s="116"/>
      <c r="U86" s="116"/>
      <c r="V86" s="116"/>
      <c r="W86" s="116"/>
      <c r="X86" s="116"/>
      <c r="Y86" s="116"/>
      <c r="Z86" s="115"/>
      <c r="AA86" s="114"/>
      <c r="AB86" s="116"/>
      <c r="AC86" s="116"/>
      <c r="AD86" s="116"/>
      <c r="AE86" s="116"/>
      <c r="AF86" s="116"/>
      <c r="AG86" s="116"/>
      <c r="AH86" s="115"/>
      <c r="AI86" s="114"/>
      <c r="AJ86" s="116"/>
      <c r="AK86" s="116"/>
      <c r="AL86" s="116"/>
      <c r="AM86" s="116"/>
      <c r="AN86" s="116"/>
      <c r="AO86" s="116"/>
      <c r="AP86" s="115"/>
      <c r="AQ86" s="114"/>
      <c r="AR86" s="116"/>
      <c r="AS86" s="116"/>
      <c r="AT86" s="116"/>
      <c r="AU86" s="116"/>
      <c r="AV86" s="116"/>
      <c r="AW86" s="116"/>
      <c r="AX86" s="115"/>
      <c r="AY86" s="114"/>
      <c r="AZ86" s="116"/>
      <c r="BA86" s="116"/>
      <c r="BB86" s="116"/>
      <c r="BC86" s="116"/>
      <c r="BD86" s="116"/>
      <c r="BE86" s="116"/>
    </row>
    <row r="87" spans="1:57" ht="13.5" customHeight="1" x14ac:dyDescent="0.2">
      <c r="A87" s="114"/>
      <c r="B87" s="115"/>
      <c r="C87" s="114"/>
      <c r="D87" s="116"/>
      <c r="E87" s="116"/>
      <c r="F87" s="116"/>
      <c r="G87" s="116"/>
      <c r="H87" s="116"/>
      <c r="I87" s="116"/>
      <c r="J87" s="115"/>
      <c r="K87" s="114"/>
      <c r="L87" s="116"/>
      <c r="M87" s="116"/>
      <c r="N87" s="116"/>
      <c r="O87" s="116"/>
      <c r="P87" s="116"/>
      <c r="Q87" s="116"/>
      <c r="R87" s="115"/>
      <c r="S87" s="114"/>
      <c r="T87" s="116"/>
      <c r="U87" s="116"/>
      <c r="V87" s="116"/>
      <c r="W87" s="116"/>
      <c r="X87" s="116"/>
      <c r="Y87" s="116"/>
      <c r="Z87" s="115"/>
      <c r="AA87" s="114"/>
      <c r="AB87" s="116"/>
      <c r="AC87" s="116"/>
      <c r="AD87" s="116"/>
      <c r="AE87" s="116"/>
      <c r="AF87" s="116"/>
      <c r="AG87" s="116"/>
      <c r="AH87" s="115"/>
      <c r="AI87" s="114"/>
      <c r="AJ87" s="116"/>
      <c r="AK87" s="116"/>
      <c r="AL87" s="116"/>
      <c r="AM87" s="116"/>
      <c r="AN87" s="116"/>
      <c r="AO87" s="116"/>
      <c r="AP87" s="115"/>
      <c r="AQ87" s="114"/>
      <c r="AR87" s="116"/>
      <c r="AS87" s="116"/>
      <c r="AT87" s="116"/>
      <c r="AU87" s="116"/>
      <c r="AV87" s="116"/>
      <c r="AW87" s="116"/>
      <c r="AX87" s="115"/>
      <c r="AY87" s="114"/>
      <c r="AZ87" s="116"/>
      <c r="BA87" s="116"/>
      <c r="BB87" s="116"/>
      <c r="BC87" s="116"/>
      <c r="BD87" s="116"/>
      <c r="BE87" s="116"/>
    </row>
    <row r="88" spans="1:57" ht="13.5" customHeight="1" x14ac:dyDescent="0.2">
      <c r="A88" s="114"/>
      <c r="B88" s="115"/>
      <c r="C88" s="114"/>
      <c r="D88" s="116"/>
      <c r="E88" s="116"/>
      <c r="F88" s="116"/>
      <c r="G88" s="116"/>
      <c r="H88" s="116"/>
      <c r="I88" s="116"/>
      <c r="J88" s="115"/>
      <c r="K88" s="114"/>
      <c r="L88" s="116"/>
      <c r="M88" s="116"/>
      <c r="N88" s="116"/>
      <c r="O88" s="116"/>
      <c r="P88" s="116"/>
      <c r="Q88" s="116"/>
      <c r="R88" s="115"/>
      <c r="S88" s="114"/>
      <c r="T88" s="116"/>
      <c r="U88" s="116"/>
      <c r="V88" s="116"/>
      <c r="W88" s="116"/>
      <c r="X88" s="116"/>
      <c r="Y88" s="116"/>
      <c r="Z88" s="115"/>
      <c r="AA88" s="114"/>
      <c r="AB88" s="116"/>
      <c r="AC88" s="116"/>
      <c r="AD88" s="116"/>
      <c r="AE88" s="116"/>
      <c r="AF88" s="116"/>
      <c r="AG88" s="116"/>
      <c r="AH88" s="115"/>
      <c r="AI88" s="114"/>
      <c r="AJ88" s="116"/>
      <c r="AK88" s="116"/>
      <c r="AL88" s="116"/>
      <c r="AM88" s="116"/>
      <c r="AN88" s="116"/>
      <c r="AO88" s="116"/>
      <c r="AP88" s="115"/>
      <c r="AQ88" s="114"/>
      <c r="AR88" s="116"/>
      <c r="AS88" s="116"/>
      <c r="AT88" s="116"/>
      <c r="AU88" s="116"/>
      <c r="AV88" s="116"/>
      <c r="AW88" s="116"/>
      <c r="AX88" s="115"/>
      <c r="AY88" s="114"/>
      <c r="AZ88" s="116"/>
      <c r="BA88" s="116"/>
      <c r="BB88" s="116"/>
      <c r="BC88" s="116"/>
      <c r="BD88" s="116"/>
      <c r="BE88" s="116"/>
    </row>
    <row r="89" spans="1:57" ht="13.5" customHeight="1" x14ac:dyDescent="0.2">
      <c r="A89" s="114"/>
      <c r="B89" s="115"/>
      <c r="C89" s="114"/>
      <c r="D89" s="116"/>
      <c r="E89" s="116"/>
      <c r="F89" s="116"/>
      <c r="G89" s="116"/>
      <c r="H89" s="116"/>
      <c r="I89" s="116"/>
      <c r="J89" s="115"/>
      <c r="K89" s="114"/>
      <c r="L89" s="116"/>
      <c r="M89" s="116"/>
      <c r="N89" s="116"/>
      <c r="O89" s="116"/>
      <c r="P89" s="116"/>
      <c r="Q89" s="116"/>
      <c r="R89" s="115"/>
      <c r="S89" s="114"/>
      <c r="T89" s="116"/>
      <c r="U89" s="116"/>
      <c r="V89" s="116"/>
      <c r="W89" s="116"/>
      <c r="X89" s="116"/>
      <c r="Y89" s="116"/>
      <c r="Z89" s="115"/>
      <c r="AA89" s="114"/>
      <c r="AB89" s="116"/>
      <c r="AC89" s="116"/>
      <c r="AD89" s="116"/>
      <c r="AE89" s="116"/>
      <c r="AF89" s="116"/>
      <c r="AG89" s="116"/>
      <c r="AH89" s="115"/>
      <c r="AI89" s="114"/>
      <c r="AJ89" s="116"/>
      <c r="AK89" s="116"/>
      <c r="AL89" s="116"/>
      <c r="AM89" s="116"/>
      <c r="AN89" s="116"/>
      <c r="AO89" s="116"/>
      <c r="AP89" s="115"/>
      <c r="AQ89" s="114"/>
      <c r="AR89" s="116"/>
      <c r="AS89" s="116"/>
      <c r="AT89" s="116"/>
      <c r="AU89" s="116"/>
      <c r="AV89" s="116"/>
      <c r="AW89" s="116"/>
      <c r="AX89" s="115"/>
      <c r="AY89" s="114"/>
      <c r="AZ89" s="116"/>
      <c r="BA89" s="116"/>
      <c r="BB89" s="116"/>
      <c r="BC89" s="116"/>
      <c r="BD89" s="116"/>
      <c r="BE89" s="116"/>
    </row>
    <row r="90" spans="1:57" ht="13.5" customHeight="1" x14ac:dyDescent="0.2">
      <c r="A90" s="114"/>
      <c r="B90" s="115"/>
      <c r="C90" s="114"/>
      <c r="D90" s="116"/>
      <c r="E90" s="116"/>
      <c r="F90" s="116"/>
      <c r="G90" s="116"/>
      <c r="H90" s="116"/>
      <c r="I90" s="116"/>
      <c r="J90" s="115"/>
      <c r="K90" s="114"/>
      <c r="L90" s="116"/>
      <c r="M90" s="116"/>
      <c r="N90" s="116"/>
      <c r="O90" s="116"/>
      <c r="P90" s="116"/>
      <c r="Q90" s="116"/>
      <c r="R90" s="115"/>
      <c r="S90" s="114"/>
      <c r="T90" s="116"/>
      <c r="U90" s="116"/>
      <c r="V90" s="116"/>
      <c r="W90" s="116"/>
      <c r="X90" s="116"/>
      <c r="Y90" s="116"/>
      <c r="Z90" s="115"/>
      <c r="AA90" s="114"/>
      <c r="AB90" s="116"/>
      <c r="AC90" s="116"/>
      <c r="AD90" s="116"/>
      <c r="AE90" s="116"/>
      <c r="AF90" s="116"/>
      <c r="AG90" s="116"/>
      <c r="AH90" s="115"/>
      <c r="AI90" s="114"/>
      <c r="AJ90" s="116"/>
      <c r="AK90" s="116"/>
      <c r="AL90" s="116"/>
      <c r="AM90" s="116"/>
      <c r="AN90" s="116"/>
      <c r="AO90" s="116"/>
      <c r="AP90" s="115"/>
      <c r="AQ90" s="114"/>
      <c r="AR90" s="116"/>
      <c r="AS90" s="116"/>
      <c r="AT90" s="116"/>
      <c r="AU90" s="116"/>
      <c r="AV90" s="116"/>
      <c r="AW90" s="116"/>
      <c r="AX90" s="115"/>
      <c r="AY90" s="114"/>
      <c r="AZ90" s="116"/>
      <c r="BA90" s="116"/>
      <c r="BB90" s="116"/>
      <c r="BC90" s="116"/>
      <c r="BD90" s="116"/>
      <c r="BE90" s="116"/>
    </row>
    <row r="91" spans="1:57" ht="13.5" customHeight="1" x14ac:dyDescent="0.2">
      <c r="A91" s="114"/>
      <c r="B91" s="115"/>
      <c r="C91" s="114"/>
      <c r="D91" s="116"/>
      <c r="E91" s="116"/>
      <c r="F91" s="116"/>
      <c r="G91" s="116"/>
      <c r="H91" s="116"/>
      <c r="I91" s="116"/>
      <c r="J91" s="115"/>
      <c r="K91" s="114"/>
      <c r="L91" s="116"/>
      <c r="M91" s="116"/>
      <c r="N91" s="116"/>
      <c r="O91" s="116"/>
      <c r="P91" s="116"/>
      <c r="Q91" s="116"/>
      <c r="R91" s="115"/>
      <c r="S91" s="114"/>
      <c r="T91" s="116"/>
      <c r="U91" s="116"/>
      <c r="V91" s="116"/>
      <c r="W91" s="116"/>
      <c r="X91" s="116"/>
      <c r="Y91" s="116"/>
      <c r="Z91" s="115"/>
      <c r="AA91" s="114"/>
      <c r="AB91" s="116"/>
      <c r="AC91" s="116"/>
      <c r="AD91" s="116"/>
      <c r="AE91" s="116"/>
      <c r="AF91" s="116"/>
      <c r="AG91" s="116"/>
      <c r="AH91" s="115"/>
      <c r="AI91" s="114"/>
      <c r="AJ91" s="116"/>
      <c r="AK91" s="116"/>
      <c r="AL91" s="116"/>
      <c r="AM91" s="116"/>
      <c r="AN91" s="116"/>
      <c r="AO91" s="116"/>
      <c r="AP91" s="115"/>
      <c r="AQ91" s="114"/>
      <c r="AR91" s="116"/>
      <c r="AS91" s="116"/>
      <c r="AT91" s="116"/>
      <c r="AU91" s="116"/>
      <c r="AV91" s="116"/>
      <c r="AW91" s="116"/>
      <c r="AX91" s="115"/>
      <c r="AY91" s="114"/>
      <c r="AZ91" s="116"/>
      <c r="BA91" s="116"/>
      <c r="BB91" s="116"/>
      <c r="BC91" s="116"/>
      <c r="BD91" s="116"/>
      <c r="BE91" s="116"/>
    </row>
    <row r="92" spans="1:57" ht="13.5" customHeight="1" x14ac:dyDescent="0.2">
      <c r="A92" s="114"/>
      <c r="B92" s="115"/>
      <c r="C92" s="114"/>
      <c r="D92" s="116"/>
      <c r="E92" s="116"/>
      <c r="F92" s="116"/>
      <c r="G92" s="116"/>
      <c r="H92" s="116"/>
      <c r="I92" s="116"/>
      <c r="J92" s="115"/>
      <c r="K92" s="114"/>
      <c r="L92" s="116"/>
      <c r="M92" s="116"/>
      <c r="N92" s="116"/>
      <c r="O92" s="116"/>
      <c r="P92" s="116"/>
      <c r="Q92" s="116"/>
      <c r="R92" s="115"/>
      <c r="S92" s="114"/>
      <c r="T92" s="116"/>
      <c r="U92" s="116"/>
      <c r="V92" s="116"/>
      <c r="W92" s="116"/>
      <c r="X92" s="116"/>
      <c r="Y92" s="116"/>
      <c r="Z92" s="115"/>
      <c r="AA92" s="114"/>
      <c r="AB92" s="116"/>
      <c r="AC92" s="116"/>
      <c r="AD92" s="116"/>
      <c r="AE92" s="116"/>
      <c r="AF92" s="116"/>
      <c r="AG92" s="116"/>
      <c r="AH92" s="115"/>
      <c r="AI92" s="114"/>
      <c r="AJ92" s="116"/>
      <c r="AK92" s="116"/>
      <c r="AL92" s="116"/>
      <c r="AM92" s="116"/>
      <c r="AN92" s="116"/>
      <c r="AO92" s="116"/>
      <c r="AP92" s="115"/>
      <c r="AQ92" s="114"/>
      <c r="AR92" s="116"/>
      <c r="AS92" s="116"/>
      <c r="AT92" s="116"/>
      <c r="AU92" s="116"/>
      <c r="AV92" s="116"/>
      <c r="AW92" s="116"/>
      <c r="AX92" s="115"/>
      <c r="AY92" s="114"/>
      <c r="AZ92" s="116"/>
      <c r="BA92" s="116"/>
      <c r="BB92" s="116"/>
      <c r="BC92" s="116"/>
      <c r="BD92" s="116"/>
      <c r="BE92" s="116"/>
    </row>
    <row r="93" spans="1:57" ht="13.5" customHeight="1" x14ac:dyDescent="0.2">
      <c r="A93" s="114"/>
      <c r="B93" s="115"/>
      <c r="C93" s="114"/>
      <c r="D93" s="116"/>
      <c r="E93" s="116"/>
      <c r="F93" s="116"/>
      <c r="G93" s="116"/>
      <c r="H93" s="116"/>
      <c r="I93" s="116"/>
      <c r="J93" s="115"/>
      <c r="K93" s="114"/>
      <c r="L93" s="116"/>
      <c r="M93" s="116"/>
      <c r="N93" s="116"/>
      <c r="O93" s="116"/>
      <c r="P93" s="116"/>
      <c r="Q93" s="116"/>
      <c r="R93" s="115"/>
      <c r="S93" s="114"/>
      <c r="T93" s="116"/>
      <c r="U93" s="116"/>
      <c r="V93" s="116"/>
      <c r="W93" s="116"/>
      <c r="X93" s="116"/>
      <c r="Y93" s="116"/>
      <c r="Z93" s="115"/>
      <c r="AA93" s="114"/>
      <c r="AB93" s="116"/>
      <c r="AC93" s="116"/>
      <c r="AD93" s="116"/>
      <c r="AE93" s="116"/>
      <c r="AF93" s="116"/>
      <c r="AG93" s="116"/>
      <c r="AH93" s="115"/>
      <c r="AI93" s="114"/>
      <c r="AJ93" s="116"/>
      <c r="AK93" s="116"/>
      <c r="AL93" s="116"/>
      <c r="AM93" s="116"/>
      <c r="AN93" s="116"/>
      <c r="AO93" s="116"/>
      <c r="AP93" s="115"/>
      <c r="AQ93" s="114"/>
      <c r="AR93" s="116"/>
      <c r="AS93" s="116"/>
      <c r="AT93" s="116"/>
      <c r="AU93" s="116"/>
      <c r="AV93" s="116"/>
      <c r="AW93" s="116"/>
      <c r="AX93" s="115"/>
      <c r="AY93" s="114"/>
      <c r="AZ93" s="116"/>
      <c r="BA93" s="116"/>
      <c r="BB93" s="116"/>
      <c r="BC93" s="116"/>
      <c r="BD93" s="116"/>
      <c r="BE93" s="116"/>
    </row>
    <row r="94" spans="1:57" ht="13.5" customHeight="1" x14ac:dyDescent="0.2">
      <c r="A94" s="114"/>
      <c r="B94" s="115"/>
      <c r="C94" s="114"/>
      <c r="D94" s="116"/>
      <c r="E94" s="116"/>
      <c r="F94" s="116"/>
      <c r="G94" s="116"/>
      <c r="H94" s="116"/>
      <c r="I94" s="116"/>
      <c r="J94" s="115"/>
      <c r="K94" s="114"/>
      <c r="L94" s="116"/>
      <c r="M94" s="116"/>
      <c r="N94" s="116"/>
      <c r="O94" s="116"/>
      <c r="P94" s="116"/>
      <c r="Q94" s="116"/>
      <c r="R94" s="115"/>
      <c r="S94" s="114"/>
      <c r="T94" s="116"/>
      <c r="U94" s="116"/>
      <c r="V94" s="116"/>
      <c r="W94" s="116"/>
      <c r="X94" s="116"/>
      <c r="Y94" s="116"/>
      <c r="Z94" s="115"/>
      <c r="AA94" s="114"/>
      <c r="AB94" s="116"/>
      <c r="AC94" s="116"/>
      <c r="AD94" s="116"/>
      <c r="AE94" s="116"/>
      <c r="AF94" s="116"/>
      <c r="AG94" s="116"/>
      <c r="AH94" s="115"/>
      <c r="AI94" s="114"/>
      <c r="AJ94" s="116"/>
      <c r="AK94" s="116"/>
      <c r="AL94" s="116"/>
      <c r="AM94" s="116"/>
      <c r="AN94" s="116"/>
      <c r="AO94" s="116"/>
      <c r="AP94" s="115"/>
      <c r="AQ94" s="114"/>
      <c r="AR94" s="116"/>
      <c r="AS94" s="116"/>
      <c r="AT94" s="116"/>
      <c r="AU94" s="116"/>
      <c r="AV94" s="116"/>
      <c r="AW94" s="116"/>
      <c r="AX94" s="115"/>
      <c r="AY94" s="114"/>
      <c r="AZ94" s="116"/>
      <c r="BA94" s="116"/>
      <c r="BB94" s="116"/>
      <c r="BC94" s="116"/>
      <c r="BD94" s="116"/>
      <c r="BE94" s="116"/>
    </row>
    <row r="95" spans="1:57" ht="13.5" customHeight="1" x14ac:dyDescent="0.2">
      <c r="A95" s="114"/>
      <c r="B95" s="115"/>
      <c r="C95" s="114"/>
      <c r="D95" s="116"/>
      <c r="E95" s="116"/>
      <c r="F95" s="116"/>
      <c r="G95" s="116"/>
      <c r="H95" s="116"/>
      <c r="I95" s="116"/>
      <c r="J95" s="115"/>
      <c r="K95" s="114"/>
      <c r="L95" s="116"/>
      <c r="M95" s="116"/>
      <c r="N95" s="116"/>
      <c r="O95" s="116"/>
      <c r="P95" s="116"/>
      <c r="Q95" s="116"/>
      <c r="R95" s="115"/>
      <c r="S95" s="114"/>
      <c r="T95" s="116"/>
      <c r="U95" s="116"/>
      <c r="V95" s="116"/>
      <c r="W95" s="116"/>
      <c r="X95" s="116"/>
      <c r="Y95" s="116"/>
      <c r="Z95" s="115"/>
      <c r="AA95" s="114"/>
      <c r="AB95" s="116"/>
      <c r="AC95" s="116"/>
      <c r="AD95" s="116"/>
      <c r="AE95" s="116"/>
      <c r="AF95" s="116"/>
      <c r="AG95" s="116"/>
      <c r="AH95" s="115"/>
      <c r="AI95" s="114"/>
      <c r="AJ95" s="116"/>
      <c r="AK95" s="116"/>
      <c r="AL95" s="116"/>
      <c r="AM95" s="116"/>
      <c r="AN95" s="116"/>
      <c r="AO95" s="116"/>
      <c r="AP95" s="115"/>
      <c r="AQ95" s="114"/>
      <c r="AR95" s="116"/>
      <c r="AS95" s="116"/>
      <c r="AT95" s="116"/>
      <c r="AU95" s="116"/>
      <c r="AV95" s="116"/>
      <c r="AW95" s="116"/>
      <c r="AX95" s="115"/>
      <c r="AY95" s="114"/>
      <c r="AZ95" s="116"/>
      <c r="BA95" s="116"/>
      <c r="BB95" s="116"/>
      <c r="BC95" s="116"/>
      <c r="BD95" s="116"/>
      <c r="BE95" s="116"/>
    </row>
    <row r="96" spans="1:57" ht="13.5" customHeight="1" x14ac:dyDescent="0.2">
      <c r="A96" s="114"/>
      <c r="B96" s="115"/>
      <c r="C96" s="114"/>
      <c r="D96" s="116"/>
      <c r="E96" s="116"/>
      <c r="F96" s="116"/>
      <c r="G96" s="116"/>
      <c r="H96" s="116"/>
      <c r="I96" s="116"/>
      <c r="J96" s="115"/>
      <c r="K96" s="114"/>
      <c r="L96" s="116"/>
      <c r="M96" s="116"/>
      <c r="N96" s="116"/>
      <c r="O96" s="116"/>
      <c r="P96" s="116"/>
      <c r="Q96" s="116"/>
      <c r="R96" s="115"/>
      <c r="S96" s="114"/>
      <c r="T96" s="116"/>
      <c r="U96" s="116"/>
      <c r="V96" s="116"/>
      <c r="W96" s="116"/>
      <c r="X96" s="116"/>
      <c r="Y96" s="116"/>
      <c r="Z96" s="115"/>
      <c r="AA96" s="114"/>
      <c r="AB96" s="116"/>
      <c r="AC96" s="116"/>
      <c r="AD96" s="116"/>
      <c r="AE96" s="116"/>
      <c r="AF96" s="116"/>
      <c r="AG96" s="116"/>
      <c r="AH96" s="115"/>
      <c r="AI96" s="114"/>
      <c r="AJ96" s="116"/>
      <c r="AK96" s="116"/>
      <c r="AL96" s="116"/>
      <c r="AM96" s="116"/>
      <c r="AN96" s="116"/>
      <c r="AO96" s="116"/>
      <c r="AP96" s="115"/>
      <c r="AQ96" s="114"/>
      <c r="AR96" s="116"/>
      <c r="AS96" s="116"/>
      <c r="AT96" s="116"/>
      <c r="AU96" s="116"/>
      <c r="AV96" s="116"/>
      <c r="AW96" s="116"/>
      <c r="AX96" s="115"/>
      <c r="AY96" s="114"/>
      <c r="AZ96" s="116"/>
      <c r="BA96" s="116"/>
      <c r="BB96" s="116"/>
      <c r="BC96" s="116"/>
      <c r="BD96" s="116"/>
      <c r="BE96" s="116"/>
    </row>
    <row r="97" spans="1:57" ht="13.5" customHeight="1" x14ac:dyDescent="0.2">
      <c r="A97" s="114"/>
      <c r="B97" s="115"/>
      <c r="C97" s="114"/>
      <c r="D97" s="116"/>
      <c r="E97" s="116"/>
      <c r="F97" s="116"/>
      <c r="G97" s="116"/>
      <c r="H97" s="116"/>
      <c r="I97" s="116"/>
      <c r="J97" s="115"/>
      <c r="K97" s="114"/>
      <c r="L97" s="116"/>
      <c r="M97" s="116"/>
      <c r="N97" s="116"/>
      <c r="O97" s="116"/>
      <c r="P97" s="116"/>
      <c r="Q97" s="116"/>
      <c r="R97" s="115"/>
      <c r="S97" s="114"/>
      <c r="T97" s="116"/>
      <c r="U97" s="116"/>
      <c r="V97" s="116"/>
      <c r="W97" s="116"/>
      <c r="X97" s="116"/>
      <c r="Y97" s="116"/>
      <c r="Z97" s="115"/>
      <c r="AA97" s="114"/>
      <c r="AB97" s="116"/>
      <c r="AC97" s="116"/>
      <c r="AD97" s="116"/>
      <c r="AE97" s="116"/>
      <c r="AF97" s="116"/>
      <c r="AG97" s="116"/>
      <c r="AH97" s="115"/>
      <c r="AI97" s="114"/>
      <c r="AJ97" s="116"/>
      <c r="AK97" s="116"/>
      <c r="AL97" s="116"/>
      <c r="AM97" s="116"/>
      <c r="AN97" s="116"/>
      <c r="AO97" s="116"/>
      <c r="AP97" s="115"/>
      <c r="AQ97" s="114"/>
      <c r="AR97" s="116"/>
      <c r="AS97" s="116"/>
      <c r="AT97" s="116"/>
      <c r="AU97" s="116"/>
      <c r="AV97" s="116"/>
      <c r="AW97" s="116"/>
      <c r="AX97" s="115"/>
      <c r="AY97" s="114"/>
      <c r="AZ97" s="116"/>
      <c r="BA97" s="116"/>
      <c r="BB97" s="116"/>
      <c r="BC97" s="116"/>
      <c r="BD97" s="116"/>
      <c r="BE97" s="116"/>
    </row>
    <row r="98" spans="1:57" ht="13.5" customHeight="1" x14ac:dyDescent="0.2">
      <c r="A98" s="114"/>
      <c r="B98" s="115"/>
      <c r="C98" s="114"/>
      <c r="D98" s="116"/>
      <c r="E98" s="116"/>
      <c r="F98" s="116"/>
      <c r="G98" s="116"/>
      <c r="H98" s="116"/>
      <c r="I98" s="116"/>
      <c r="J98" s="115"/>
      <c r="K98" s="114"/>
      <c r="L98" s="116"/>
      <c r="M98" s="116"/>
      <c r="N98" s="116"/>
      <c r="O98" s="116"/>
      <c r="P98" s="116"/>
      <c r="Q98" s="116"/>
      <c r="R98" s="115"/>
      <c r="S98" s="114"/>
      <c r="T98" s="116"/>
      <c r="U98" s="116"/>
      <c r="V98" s="116"/>
      <c r="W98" s="116"/>
      <c r="X98" s="116"/>
      <c r="Y98" s="116"/>
      <c r="Z98" s="115"/>
      <c r="AA98" s="114"/>
      <c r="AB98" s="116"/>
      <c r="AC98" s="116"/>
      <c r="AD98" s="116"/>
      <c r="AE98" s="116"/>
      <c r="AF98" s="116"/>
      <c r="AG98" s="116"/>
      <c r="AH98" s="115"/>
      <c r="AI98" s="114"/>
      <c r="AJ98" s="116"/>
      <c r="AK98" s="116"/>
      <c r="AL98" s="116"/>
      <c r="AM98" s="116"/>
      <c r="AN98" s="116"/>
      <c r="AO98" s="116"/>
      <c r="AP98" s="115"/>
      <c r="AQ98" s="114"/>
      <c r="AR98" s="116"/>
      <c r="AS98" s="116"/>
      <c r="AT98" s="116"/>
      <c r="AU98" s="116"/>
      <c r="AV98" s="116"/>
      <c r="AW98" s="116"/>
      <c r="AX98" s="115"/>
      <c r="AY98" s="114"/>
      <c r="AZ98" s="116"/>
      <c r="BA98" s="116"/>
      <c r="BB98" s="116"/>
      <c r="BC98" s="116"/>
      <c r="BD98" s="116"/>
      <c r="BE98" s="116"/>
    </row>
    <row r="99" spans="1:57" ht="13.5" customHeight="1" x14ac:dyDescent="0.2">
      <c r="A99" s="114"/>
      <c r="B99" s="115"/>
      <c r="C99" s="114"/>
      <c r="D99" s="116"/>
      <c r="E99" s="116"/>
      <c r="F99" s="116"/>
      <c r="G99" s="116"/>
      <c r="H99" s="116"/>
      <c r="I99" s="116"/>
      <c r="J99" s="115"/>
      <c r="K99" s="114"/>
      <c r="L99" s="116"/>
      <c r="M99" s="116"/>
      <c r="N99" s="116"/>
      <c r="O99" s="116"/>
      <c r="P99" s="116"/>
      <c r="Q99" s="116"/>
      <c r="R99" s="115"/>
      <c r="S99" s="114"/>
      <c r="T99" s="116"/>
      <c r="U99" s="116"/>
      <c r="V99" s="116"/>
      <c r="W99" s="116"/>
      <c r="X99" s="116"/>
      <c r="Y99" s="116"/>
      <c r="Z99" s="115"/>
      <c r="AA99" s="114"/>
      <c r="AB99" s="116"/>
      <c r="AC99" s="116"/>
      <c r="AD99" s="116"/>
      <c r="AE99" s="116"/>
      <c r="AF99" s="116"/>
      <c r="AG99" s="116"/>
      <c r="AH99" s="115"/>
      <c r="AI99" s="114"/>
      <c r="AJ99" s="116"/>
      <c r="AK99" s="116"/>
      <c r="AL99" s="116"/>
      <c r="AM99" s="116"/>
      <c r="AN99" s="116"/>
      <c r="AO99" s="116"/>
      <c r="AP99" s="115"/>
      <c r="AQ99" s="114"/>
      <c r="AR99" s="116"/>
      <c r="AS99" s="116"/>
      <c r="AT99" s="116"/>
      <c r="AU99" s="116"/>
      <c r="AV99" s="116"/>
      <c r="AW99" s="116"/>
      <c r="AX99" s="115"/>
      <c r="AY99" s="114"/>
      <c r="AZ99" s="116"/>
      <c r="BA99" s="116"/>
      <c r="BB99" s="116"/>
      <c r="BC99" s="116"/>
      <c r="BD99" s="116"/>
      <c r="BE99" s="116"/>
    </row>
    <row r="100" spans="1:57" ht="13.5" customHeight="1" x14ac:dyDescent="0.2">
      <c r="A100" s="114"/>
      <c r="B100" s="115"/>
      <c r="C100" s="114"/>
      <c r="D100" s="116"/>
      <c r="E100" s="116"/>
      <c r="F100" s="116"/>
      <c r="G100" s="116"/>
      <c r="H100" s="116"/>
      <c r="I100" s="116"/>
      <c r="J100" s="115"/>
      <c r="K100" s="114"/>
      <c r="L100" s="116"/>
      <c r="M100" s="116"/>
      <c r="N100" s="116"/>
      <c r="O100" s="116"/>
      <c r="P100" s="116"/>
      <c r="Q100" s="116"/>
      <c r="R100" s="115"/>
      <c r="S100" s="114"/>
      <c r="T100" s="116"/>
      <c r="U100" s="116"/>
      <c r="V100" s="116"/>
      <c r="W100" s="116"/>
      <c r="X100" s="116"/>
      <c r="Y100" s="116"/>
      <c r="Z100" s="115"/>
      <c r="AA100" s="114"/>
      <c r="AB100" s="116"/>
      <c r="AC100" s="116"/>
      <c r="AD100" s="116"/>
      <c r="AE100" s="116"/>
      <c r="AF100" s="116"/>
      <c r="AG100" s="116"/>
      <c r="AH100" s="115"/>
      <c r="AI100" s="114"/>
      <c r="AJ100" s="116"/>
      <c r="AK100" s="116"/>
      <c r="AL100" s="116"/>
      <c r="AM100" s="116"/>
      <c r="AN100" s="116"/>
      <c r="AO100" s="116"/>
      <c r="AP100" s="115"/>
      <c r="AQ100" s="114"/>
      <c r="AR100" s="116"/>
      <c r="AS100" s="116"/>
      <c r="AT100" s="116"/>
      <c r="AU100" s="116"/>
      <c r="AV100" s="116"/>
      <c r="AW100" s="116"/>
      <c r="AX100" s="115"/>
      <c r="AY100" s="114"/>
      <c r="AZ100" s="116"/>
      <c r="BA100" s="116"/>
      <c r="BB100" s="116"/>
      <c r="BC100" s="116"/>
      <c r="BD100" s="116"/>
      <c r="BE100" s="116"/>
    </row>
    <row r="101" spans="1:57" ht="13.5" customHeight="1" x14ac:dyDescent="0.2">
      <c r="A101" s="114"/>
      <c r="B101" s="115"/>
      <c r="C101" s="114"/>
      <c r="D101" s="116"/>
      <c r="E101" s="116"/>
      <c r="F101" s="116"/>
      <c r="G101" s="116"/>
      <c r="H101" s="116"/>
      <c r="I101" s="116"/>
      <c r="J101" s="115"/>
      <c r="K101" s="114"/>
      <c r="L101" s="116"/>
      <c r="M101" s="116"/>
      <c r="N101" s="116"/>
      <c r="O101" s="116"/>
      <c r="P101" s="116"/>
      <c r="Q101" s="116"/>
      <c r="R101" s="115"/>
      <c r="S101" s="114"/>
      <c r="T101" s="116"/>
      <c r="U101" s="116"/>
      <c r="V101" s="116"/>
      <c r="W101" s="116"/>
      <c r="X101" s="116"/>
      <c r="Y101" s="116"/>
      <c r="Z101" s="115"/>
      <c r="AA101" s="114"/>
      <c r="AB101" s="116"/>
      <c r="AC101" s="116"/>
      <c r="AD101" s="116"/>
      <c r="AE101" s="116"/>
      <c r="AF101" s="116"/>
      <c r="AG101" s="116"/>
      <c r="AH101" s="115"/>
      <c r="AI101" s="114"/>
      <c r="AJ101" s="116"/>
      <c r="AK101" s="116"/>
      <c r="AL101" s="116"/>
      <c r="AM101" s="116"/>
      <c r="AN101" s="116"/>
      <c r="AO101" s="116"/>
      <c r="AP101" s="115"/>
      <c r="AQ101" s="114"/>
      <c r="AR101" s="116"/>
      <c r="AS101" s="116"/>
      <c r="AT101" s="116"/>
      <c r="AU101" s="116"/>
      <c r="AV101" s="116"/>
      <c r="AW101" s="116"/>
      <c r="AX101" s="115"/>
      <c r="AY101" s="114"/>
      <c r="AZ101" s="116"/>
      <c r="BA101" s="116"/>
      <c r="BB101" s="116"/>
      <c r="BC101" s="116"/>
      <c r="BD101" s="116"/>
      <c r="BE101" s="116"/>
    </row>
    <row r="102" spans="1:57" ht="13.5" customHeight="1" x14ac:dyDescent="0.2">
      <c r="A102" s="114"/>
      <c r="B102" s="115"/>
      <c r="C102" s="114"/>
      <c r="D102" s="116"/>
      <c r="E102" s="116"/>
      <c r="F102" s="116"/>
      <c r="G102" s="116"/>
      <c r="H102" s="116"/>
      <c r="I102" s="116"/>
      <c r="J102" s="115"/>
      <c r="K102" s="114"/>
      <c r="L102" s="116"/>
      <c r="M102" s="116"/>
      <c r="N102" s="116"/>
      <c r="O102" s="116"/>
      <c r="P102" s="116"/>
      <c r="Q102" s="116"/>
      <c r="R102" s="115"/>
      <c r="S102" s="114"/>
      <c r="T102" s="116"/>
      <c r="U102" s="116"/>
      <c r="V102" s="116"/>
      <c r="W102" s="116"/>
      <c r="X102" s="116"/>
      <c r="Y102" s="116"/>
      <c r="Z102" s="115"/>
      <c r="AA102" s="114"/>
      <c r="AB102" s="116"/>
      <c r="AC102" s="116"/>
      <c r="AD102" s="116"/>
      <c r="AE102" s="116"/>
      <c r="AF102" s="116"/>
      <c r="AG102" s="116"/>
      <c r="AH102" s="115"/>
      <c r="AI102" s="114"/>
      <c r="AJ102" s="116"/>
      <c r="AK102" s="116"/>
      <c r="AL102" s="116"/>
      <c r="AM102" s="116"/>
      <c r="AN102" s="116"/>
      <c r="AO102" s="116"/>
      <c r="AP102" s="115"/>
      <c r="AQ102" s="114"/>
      <c r="AR102" s="116"/>
      <c r="AS102" s="116"/>
      <c r="AT102" s="116"/>
      <c r="AU102" s="116"/>
      <c r="AV102" s="116"/>
      <c r="AW102" s="116"/>
      <c r="AX102" s="115"/>
      <c r="AY102" s="114"/>
      <c r="AZ102" s="116"/>
      <c r="BA102" s="116"/>
      <c r="BB102" s="116"/>
      <c r="BC102" s="116"/>
      <c r="BD102" s="116"/>
      <c r="BE102" s="116"/>
    </row>
    <row r="103" spans="1:57" ht="13.5" customHeight="1" x14ac:dyDescent="0.2">
      <c r="A103" s="114"/>
      <c r="B103" s="115"/>
      <c r="C103" s="114"/>
      <c r="D103" s="116"/>
      <c r="E103" s="116"/>
      <c r="F103" s="116"/>
      <c r="G103" s="116"/>
      <c r="H103" s="116"/>
      <c r="I103" s="116"/>
      <c r="J103" s="115"/>
      <c r="K103" s="114"/>
      <c r="L103" s="116"/>
      <c r="M103" s="116"/>
      <c r="N103" s="116"/>
      <c r="O103" s="116"/>
      <c r="P103" s="116"/>
      <c r="Q103" s="116"/>
      <c r="R103" s="115"/>
      <c r="S103" s="114"/>
      <c r="T103" s="116"/>
      <c r="U103" s="116"/>
      <c r="V103" s="116"/>
      <c r="W103" s="116"/>
      <c r="X103" s="116"/>
      <c r="Y103" s="116"/>
      <c r="Z103" s="115"/>
      <c r="AA103" s="114"/>
      <c r="AB103" s="116"/>
      <c r="AC103" s="116"/>
      <c r="AD103" s="116"/>
      <c r="AE103" s="116"/>
      <c r="AF103" s="116"/>
      <c r="AG103" s="116"/>
      <c r="AH103" s="115"/>
      <c r="AI103" s="114"/>
      <c r="AJ103" s="116"/>
      <c r="AK103" s="116"/>
      <c r="AL103" s="116"/>
      <c r="AM103" s="116"/>
      <c r="AN103" s="116"/>
      <c r="AO103" s="116"/>
      <c r="AP103" s="115"/>
      <c r="AQ103" s="114"/>
      <c r="AR103" s="116"/>
      <c r="AS103" s="116"/>
      <c r="AT103" s="116"/>
      <c r="AU103" s="116"/>
      <c r="AV103" s="116"/>
      <c r="AW103" s="116"/>
      <c r="AX103" s="115"/>
      <c r="AY103" s="114"/>
      <c r="AZ103" s="116"/>
      <c r="BA103" s="116"/>
      <c r="BB103" s="116"/>
      <c r="BC103" s="116"/>
      <c r="BD103" s="116"/>
      <c r="BE103" s="116"/>
    </row>
    <row r="104" spans="1:57" ht="13.5" customHeight="1" x14ac:dyDescent="0.2">
      <c r="A104" s="114"/>
      <c r="B104" s="115"/>
      <c r="C104" s="114"/>
      <c r="D104" s="116"/>
      <c r="E104" s="116"/>
      <c r="F104" s="116"/>
      <c r="G104" s="116"/>
      <c r="H104" s="116"/>
      <c r="I104" s="116"/>
      <c r="J104" s="115"/>
      <c r="K104" s="114"/>
      <c r="L104" s="116"/>
      <c r="M104" s="116"/>
      <c r="N104" s="116"/>
      <c r="O104" s="116"/>
      <c r="P104" s="116"/>
      <c r="Q104" s="116"/>
      <c r="R104" s="115"/>
      <c r="S104" s="114"/>
      <c r="T104" s="116"/>
      <c r="U104" s="116"/>
      <c r="V104" s="116"/>
      <c r="W104" s="116"/>
      <c r="X104" s="116"/>
      <c r="Y104" s="116"/>
      <c r="Z104" s="115"/>
      <c r="AA104" s="114"/>
      <c r="AB104" s="116"/>
      <c r="AC104" s="116"/>
      <c r="AD104" s="116"/>
      <c r="AE104" s="116"/>
      <c r="AF104" s="116"/>
      <c r="AG104" s="116"/>
      <c r="AH104" s="115"/>
      <c r="AI104" s="114"/>
      <c r="AJ104" s="116"/>
      <c r="AK104" s="116"/>
      <c r="AL104" s="116"/>
      <c r="AM104" s="116"/>
      <c r="AN104" s="116"/>
      <c r="AO104" s="116"/>
      <c r="AP104" s="115"/>
      <c r="AQ104" s="114"/>
      <c r="AR104" s="116"/>
      <c r="AS104" s="116"/>
      <c r="AT104" s="116"/>
      <c r="AU104" s="116"/>
      <c r="AV104" s="116"/>
      <c r="AW104" s="116"/>
      <c r="AX104" s="115"/>
      <c r="AY104" s="114"/>
      <c r="AZ104" s="116"/>
      <c r="BA104" s="116"/>
      <c r="BB104" s="116"/>
      <c r="BC104" s="116"/>
      <c r="BD104" s="116"/>
      <c r="BE104" s="116"/>
    </row>
    <row r="105" spans="1:57" ht="13.5" customHeight="1" x14ac:dyDescent="0.2">
      <c r="A105" s="114"/>
      <c r="B105" s="115"/>
      <c r="C105" s="114"/>
      <c r="D105" s="116"/>
      <c r="E105" s="116"/>
      <c r="F105" s="116"/>
      <c r="G105" s="116"/>
      <c r="H105" s="116"/>
      <c r="I105" s="116"/>
      <c r="J105" s="115"/>
      <c r="K105" s="114"/>
      <c r="L105" s="116"/>
      <c r="M105" s="116"/>
      <c r="N105" s="116"/>
      <c r="O105" s="116"/>
      <c r="P105" s="116"/>
      <c r="Q105" s="116"/>
      <c r="R105" s="115"/>
      <c r="S105" s="114"/>
      <c r="T105" s="116"/>
      <c r="U105" s="116"/>
      <c r="V105" s="116"/>
      <c r="W105" s="116"/>
      <c r="X105" s="116"/>
      <c r="Y105" s="116"/>
      <c r="Z105" s="115"/>
      <c r="AA105" s="114"/>
      <c r="AB105" s="116"/>
      <c r="AC105" s="116"/>
      <c r="AD105" s="116"/>
      <c r="AE105" s="116"/>
      <c r="AF105" s="116"/>
      <c r="AG105" s="116"/>
      <c r="AH105" s="115"/>
      <c r="AI105" s="114"/>
      <c r="AJ105" s="116"/>
      <c r="AK105" s="116"/>
      <c r="AL105" s="116"/>
      <c r="AM105" s="116"/>
      <c r="AN105" s="116"/>
      <c r="AO105" s="116"/>
      <c r="AP105" s="115"/>
      <c r="AQ105" s="114"/>
      <c r="AR105" s="116"/>
      <c r="AS105" s="116"/>
      <c r="AT105" s="116"/>
      <c r="AU105" s="116"/>
      <c r="AV105" s="116"/>
      <c r="AW105" s="116"/>
      <c r="AX105" s="115"/>
      <c r="AY105" s="114"/>
      <c r="AZ105" s="116"/>
      <c r="BA105" s="116"/>
      <c r="BB105" s="116"/>
      <c r="BC105" s="116"/>
      <c r="BD105" s="116"/>
      <c r="BE105" s="116"/>
    </row>
    <row r="106" spans="1:57" ht="13.5" customHeight="1" x14ac:dyDescent="0.2">
      <c r="A106" s="114"/>
      <c r="B106" s="115"/>
      <c r="C106" s="114"/>
      <c r="D106" s="116"/>
      <c r="E106" s="116"/>
      <c r="F106" s="116"/>
      <c r="G106" s="116"/>
      <c r="H106" s="116"/>
      <c r="I106" s="116"/>
      <c r="J106" s="115"/>
      <c r="K106" s="114"/>
      <c r="L106" s="116"/>
      <c r="M106" s="116"/>
      <c r="N106" s="116"/>
      <c r="O106" s="116"/>
      <c r="P106" s="116"/>
      <c r="Q106" s="116"/>
      <c r="R106" s="115"/>
      <c r="S106" s="114"/>
      <c r="T106" s="116"/>
      <c r="U106" s="116"/>
      <c r="V106" s="116"/>
      <c r="W106" s="116"/>
      <c r="X106" s="116"/>
      <c r="Y106" s="116"/>
      <c r="Z106" s="115"/>
      <c r="AA106" s="114"/>
      <c r="AB106" s="116"/>
      <c r="AC106" s="116"/>
      <c r="AD106" s="116"/>
      <c r="AE106" s="116"/>
      <c r="AF106" s="116"/>
      <c r="AG106" s="116"/>
      <c r="AH106" s="115"/>
      <c r="AI106" s="114"/>
      <c r="AJ106" s="116"/>
      <c r="AK106" s="116"/>
      <c r="AL106" s="116"/>
      <c r="AM106" s="116"/>
      <c r="AN106" s="116"/>
      <c r="AO106" s="116"/>
      <c r="AP106" s="115"/>
      <c r="AQ106" s="114"/>
      <c r="AR106" s="116"/>
      <c r="AS106" s="116"/>
      <c r="AT106" s="116"/>
      <c r="AU106" s="116"/>
      <c r="AV106" s="116"/>
      <c r="AW106" s="116"/>
      <c r="AX106" s="115"/>
      <c r="AY106" s="114"/>
      <c r="AZ106" s="116"/>
      <c r="BA106" s="116"/>
      <c r="BB106" s="116"/>
      <c r="BC106" s="116"/>
      <c r="BD106" s="116"/>
      <c r="BE106" s="116"/>
    </row>
    <row r="107" spans="1:57" ht="13.5" customHeight="1" x14ac:dyDescent="0.2">
      <c r="A107" s="114"/>
      <c r="B107" s="115"/>
      <c r="C107" s="114"/>
      <c r="D107" s="116"/>
      <c r="E107" s="116"/>
      <c r="F107" s="116"/>
      <c r="G107" s="116"/>
      <c r="H107" s="116"/>
      <c r="I107" s="116"/>
      <c r="J107" s="115"/>
      <c r="K107" s="114"/>
      <c r="L107" s="116"/>
      <c r="M107" s="116"/>
      <c r="N107" s="116"/>
      <c r="O107" s="116"/>
      <c r="P107" s="116"/>
      <c r="Q107" s="116"/>
      <c r="R107" s="115"/>
      <c r="S107" s="114"/>
      <c r="T107" s="116"/>
      <c r="U107" s="116"/>
      <c r="V107" s="116"/>
      <c r="W107" s="116"/>
      <c r="X107" s="116"/>
      <c r="Y107" s="116"/>
      <c r="Z107" s="115"/>
      <c r="AA107" s="114"/>
      <c r="AB107" s="116"/>
      <c r="AC107" s="116"/>
      <c r="AD107" s="116"/>
      <c r="AE107" s="116"/>
      <c r="AF107" s="116"/>
      <c r="AG107" s="116"/>
      <c r="AH107" s="115"/>
      <c r="AI107" s="114"/>
      <c r="AJ107" s="116"/>
      <c r="AK107" s="116"/>
      <c r="AL107" s="116"/>
      <c r="AM107" s="116"/>
      <c r="AN107" s="116"/>
      <c r="AO107" s="116"/>
      <c r="AP107" s="115"/>
      <c r="AQ107" s="114"/>
      <c r="AR107" s="116"/>
      <c r="AS107" s="116"/>
      <c r="AT107" s="116"/>
      <c r="AU107" s="116"/>
      <c r="AV107" s="116"/>
      <c r="AW107" s="116"/>
      <c r="AX107" s="115"/>
      <c r="AY107" s="114"/>
      <c r="AZ107" s="116"/>
      <c r="BA107" s="116"/>
      <c r="BB107" s="116"/>
      <c r="BC107" s="116"/>
      <c r="BD107" s="116"/>
      <c r="BE107" s="116"/>
    </row>
    <row r="108" spans="1:57" ht="13.5" customHeight="1" x14ac:dyDescent="0.2">
      <c r="A108" s="114"/>
      <c r="B108" s="115"/>
      <c r="C108" s="114"/>
      <c r="D108" s="116"/>
      <c r="E108" s="116"/>
      <c r="F108" s="116"/>
      <c r="G108" s="116"/>
      <c r="H108" s="116"/>
      <c r="I108" s="116"/>
      <c r="J108" s="115"/>
      <c r="K108" s="114"/>
      <c r="L108" s="116"/>
      <c r="M108" s="116"/>
      <c r="N108" s="116"/>
      <c r="O108" s="116"/>
      <c r="P108" s="116"/>
      <c r="Q108" s="116"/>
      <c r="R108" s="115"/>
      <c r="S108" s="114"/>
      <c r="T108" s="116"/>
      <c r="U108" s="116"/>
      <c r="V108" s="116"/>
      <c r="W108" s="116"/>
      <c r="X108" s="116"/>
      <c r="Y108" s="116"/>
      <c r="Z108" s="115"/>
      <c r="AA108" s="114"/>
      <c r="AB108" s="116"/>
      <c r="AC108" s="116"/>
      <c r="AD108" s="116"/>
      <c r="AE108" s="116"/>
      <c r="AF108" s="116"/>
      <c r="AG108" s="116"/>
      <c r="AH108" s="115"/>
      <c r="AI108" s="114"/>
      <c r="AJ108" s="116"/>
      <c r="AK108" s="116"/>
      <c r="AL108" s="116"/>
      <c r="AM108" s="116"/>
      <c r="AN108" s="116"/>
      <c r="AO108" s="116"/>
      <c r="AP108" s="115"/>
      <c r="AQ108" s="114"/>
      <c r="AR108" s="116"/>
      <c r="AS108" s="116"/>
      <c r="AT108" s="116"/>
      <c r="AU108" s="116"/>
      <c r="AV108" s="116"/>
      <c r="AW108" s="116"/>
      <c r="AX108" s="115"/>
      <c r="AY108" s="114"/>
      <c r="AZ108" s="116"/>
      <c r="BA108" s="116"/>
      <c r="BB108" s="116"/>
      <c r="BC108" s="116"/>
      <c r="BD108" s="116"/>
      <c r="BE108" s="116"/>
    </row>
    <row r="109" spans="1:57" ht="13.5" customHeight="1" x14ac:dyDescent="0.2">
      <c r="A109" s="114"/>
      <c r="B109" s="115"/>
      <c r="C109" s="114"/>
      <c r="D109" s="116"/>
      <c r="E109" s="116"/>
      <c r="F109" s="116"/>
      <c r="G109" s="116"/>
      <c r="H109" s="116"/>
      <c r="I109" s="116"/>
      <c r="J109" s="115"/>
      <c r="K109" s="114"/>
      <c r="L109" s="116"/>
      <c r="M109" s="116"/>
      <c r="N109" s="116"/>
      <c r="O109" s="116"/>
      <c r="P109" s="116"/>
      <c r="Q109" s="116"/>
      <c r="R109" s="115"/>
      <c r="S109" s="114"/>
      <c r="T109" s="116"/>
      <c r="U109" s="116"/>
      <c r="V109" s="116"/>
      <c r="W109" s="116"/>
      <c r="X109" s="116"/>
      <c r="Y109" s="116"/>
      <c r="Z109" s="115"/>
      <c r="AA109" s="114"/>
      <c r="AB109" s="116"/>
      <c r="AC109" s="116"/>
      <c r="AD109" s="116"/>
      <c r="AE109" s="116"/>
      <c r="AF109" s="116"/>
      <c r="AG109" s="116"/>
      <c r="AH109" s="115"/>
      <c r="AI109" s="114"/>
      <c r="AJ109" s="116"/>
      <c r="AK109" s="116"/>
      <c r="AL109" s="116"/>
      <c r="AM109" s="116"/>
      <c r="AN109" s="116"/>
      <c r="AO109" s="116"/>
      <c r="AP109" s="115"/>
      <c r="AQ109" s="114"/>
      <c r="AR109" s="116"/>
      <c r="AS109" s="116"/>
      <c r="AT109" s="116"/>
      <c r="AU109" s="116"/>
      <c r="AV109" s="116"/>
      <c r="AW109" s="116"/>
      <c r="AX109" s="115"/>
      <c r="AY109" s="114"/>
      <c r="AZ109" s="116"/>
      <c r="BA109" s="116"/>
      <c r="BB109" s="116"/>
      <c r="BC109" s="116"/>
      <c r="BD109" s="116"/>
      <c r="BE109" s="116"/>
    </row>
    <row r="110" spans="1:57" ht="13.5" customHeight="1" x14ac:dyDescent="0.2">
      <c r="A110" s="114"/>
      <c r="B110" s="115"/>
      <c r="C110" s="114"/>
      <c r="D110" s="116"/>
      <c r="E110" s="116"/>
      <c r="F110" s="116"/>
      <c r="G110" s="116"/>
      <c r="H110" s="116"/>
      <c r="I110" s="116"/>
      <c r="J110" s="115"/>
      <c r="K110" s="114"/>
      <c r="L110" s="116"/>
      <c r="M110" s="116"/>
      <c r="N110" s="116"/>
      <c r="O110" s="116"/>
      <c r="P110" s="116"/>
      <c r="Q110" s="116"/>
      <c r="R110" s="115"/>
      <c r="S110" s="114"/>
      <c r="T110" s="116"/>
      <c r="U110" s="116"/>
      <c r="V110" s="116"/>
      <c r="W110" s="116"/>
      <c r="X110" s="116"/>
      <c r="Y110" s="116"/>
      <c r="Z110" s="115"/>
      <c r="AA110" s="114"/>
      <c r="AB110" s="116"/>
      <c r="AC110" s="116"/>
      <c r="AD110" s="116"/>
      <c r="AE110" s="116"/>
      <c r="AF110" s="116"/>
      <c r="AG110" s="116"/>
      <c r="AH110" s="115"/>
      <c r="AI110" s="114"/>
      <c r="AJ110" s="116"/>
      <c r="AK110" s="116"/>
      <c r="AL110" s="116"/>
      <c r="AM110" s="116"/>
      <c r="AN110" s="116"/>
      <c r="AO110" s="116"/>
      <c r="AP110" s="115"/>
      <c r="AQ110" s="114"/>
      <c r="AR110" s="116"/>
      <c r="AS110" s="116"/>
      <c r="AT110" s="116"/>
      <c r="AU110" s="116"/>
      <c r="AV110" s="116"/>
      <c r="AW110" s="116"/>
      <c r="AX110" s="115"/>
      <c r="AY110" s="114"/>
      <c r="AZ110" s="116"/>
      <c r="BA110" s="116"/>
      <c r="BB110" s="116"/>
      <c r="BC110" s="116"/>
      <c r="BD110" s="116"/>
      <c r="BE110" s="116"/>
    </row>
    <row r="111" spans="1:57" ht="13.5" customHeight="1" x14ac:dyDescent="0.2">
      <c r="A111" s="114"/>
      <c r="B111" s="115"/>
      <c r="C111" s="114"/>
      <c r="D111" s="116"/>
      <c r="E111" s="116"/>
      <c r="F111" s="116"/>
      <c r="G111" s="116"/>
      <c r="H111" s="116"/>
      <c r="I111" s="116"/>
      <c r="J111" s="115"/>
      <c r="K111" s="114"/>
      <c r="L111" s="116"/>
      <c r="M111" s="116"/>
      <c r="N111" s="116"/>
      <c r="O111" s="116"/>
      <c r="P111" s="116"/>
      <c r="Q111" s="116"/>
      <c r="R111" s="115"/>
      <c r="S111" s="114"/>
      <c r="T111" s="116"/>
      <c r="U111" s="116"/>
      <c r="V111" s="116"/>
      <c r="W111" s="116"/>
      <c r="X111" s="116"/>
      <c r="Y111" s="116"/>
      <c r="Z111" s="115"/>
      <c r="AA111" s="114"/>
      <c r="AB111" s="116"/>
      <c r="AC111" s="116"/>
      <c r="AD111" s="116"/>
      <c r="AE111" s="116"/>
      <c r="AF111" s="116"/>
      <c r="AG111" s="116"/>
      <c r="AH111" s="115"/>
      <c r="AI111" s="114"/>
      <c r="AJ111" s="116"/>
      <c r="AK111" s="116"/>
      <c r="AL111" s="116"/>
      <c r="AM111" s="116"/>
      <c r="AN111" s="116"/>
      <c r="AO111" s="116"/>
      <c r="AP111" s="115"/>
      <c r="AQ111" s="114"/>
      <c r="AR111" s="116"/>
      <c r="AS111" s="116"/>
      <c r="AT111" s="116"/>
      <c r="AU111" s="116"/>
      <c r="AV111" s="116"/>
      <c r="AW111" s="116"/>
      <c r="AX111" s="115"/>
      <c r="AY111" s="114"/>
      <c r="AZ111" s="116"/>
      <c r="BA111" s="116"/>
      <c r="BB111" s="116"/>
      <c r="BC111" s="116"/>
      <c r="BD111" s="116"/>
      <c r="BE111" s="116"/>
    </row>
    <row r="112" spans="1:57" ht="13.5" customHeight="1" x14ac:dyDescent="0.2">
      <c r="A112" s="114"/>
      <c r="B112" s="115"/>
      <c r="C112" s="114"/>
      <c r="D112" s="116"/>
      <c r="E112" s="116"/>
      <c r="F112" s="116"/>
      <c r="G112" s="116"/>
      <c r="H112" s="116"/>
      <c r="I112" s="116"/>
      <c r="J112" s="115"/>
      <c r="K112" s="114"/>
      <c r="L112" s="116"/>
      <c r="M112" s="116"/>
      <c r="N112" s="116"/>
      <c r="O112" s="116"/>
      <c r="P112" s="116"/>
      <c r="Q112" s="116"/>
      <c r="R112" s="115"/>
      <c r="S112" s="114"/>
      <c r="T112" s="116"/>
      <c r="U112" s="116"/>
      <c r="V112" s="116"/>
      <c r="W112" s="116"/>
      <c r="X112" s="116"/>
      <c r="Y112" s="116"/>
      <c r="Z112" s="115"/>
      <c r="AA112" s="114"/>
      <c r="AB112" s="116"/>
      <c r="AC112" s="116"/>
      <c r="AD112" s="116"/>
      <c r="AE112" s="116"/>
      <c r="AF112" s="116"/>
      <c r="AG112" s="116"/>
      <c r="AH112" s="115"/>
      <c r="AI112" s="114"/>
      <c r="AJ112" s="116"/>
      <c r="AK112" s="116"/>
      <c r="AL112" s="116"/>
      <c r="AM112" s="116"/>
      <c r="AN112" s="116"/>
      <c r="AO112" s="116"/>
      <c r="AP112" s="115"/>
      <c r="AQ112" s="114"/>
      <c r="AR112" s="116"/>
      <c r="AS112" s="116"/>
      <c r="AT112" s="116"/>
      <c r="AU112" s="116"/>
      <c r="AV112" s="116"/>
      <c r="AW112" s="116"/>
      <c r="AX112" s="115"/>
      <c r="AY112" s="114"/>
      <c r="AZ112" s="116"/>
      <c r="BA112" s="116"/>
      <c r="BB112" s="116"/>
      <c r="BC112" s="116"/>
      <c r="BD112" s="116"/>
      <c r="BE112" s="116"/>
    </row>
    <row r="113" spans="1:57" ht="13.5" customHeight="1" x14ac:dyDescent="0.2">
      <c r="A113" s="114"/>
      <c r="B113" s="115"/>
      <c r="C113" s="114"/>
      <c r="D113" s="116"/>
      <c r="E113" s="116"/>
      <c r="F113" s="116"/>
      <c r="G113" s="116"/>
      <c r="H113" s="116"/>
      <c r="I113" s="116"/>
      <c r="J113" s="115"/>
      <c r="K113" s="114"/>
      <c r="L113" s="116"/>
      <c r="M113" s="116"/>
      <c r="N113" s="116"/>
      <c r="O113" s="116"/>
      <c r="P113" s="116"/>
      <c r="Q113" s="116"/>
      <c r="R113" s="115"/>
      <c r="S113" s="114"/>
      <c r="T113" s="116"/>
      <c r="U113" s="116"/>
      <c r="V113" s="116"/>
      <c r="W113" s="116"/>
      <c r="X113" s="116"/>
      <c r="Y113" s="116"/>
      <c r="Z113" s="115"/>
      <c r="AA113" s="114"/>
      <c r="AB113" s="116"/>
      <c r="AC113" s="116"/>
      <c r="AD113" s="116"/>
      <c r="AE113" s="116"/>
      <c r="AF113" s="116"/>
      <c r="AG113" s="116"/>
      <c r="AH113" s="115"/>
      <c r="AI113" s="114"/>
      <c r="AJ113" s="116"/>
      <c r="AK113" s="116"/>
      <c r="AL113" s="116"/>
      <c r="AM113" s="116"/>
      <c r="AN113" s="116"/>
      <c r="AO113" s="116"/>
      <c r="AP113" s="115"/>
      <c r="AQ113" s="114"/>
      <c r="AR113" s="116"/>
      <c r="AS113" s="116"/>
      <c r="AT113" s="116"/>
      <c r="AU113" s="116"/>
      <c r="AV113" s="116"/>
      <c r="AW113" s="116"/>
      <c r="AX113" s="115"/>
      <c r="AY113" s="114"/>
      <c r="AZ113" s="116"/>
      <c r="BA113" s="116"/>
      <c r="BB113" s="116"/>
      <c r="BC113" s="116"/>
      <c r="BD113" s="116"/>
      <c r="BE113" s="116"/>
    </row>
    <row r="114" spans="1:57" ht="13.5" customHeight="1" x14ac:dyDescent="0.2">
      <c r="A114" s="114"/>
      <c r="B114" s="115"/>
      <c r="C114" s="114"/>
      <c r="D114" s="116"/>
      <c r="E114" s="116"/>
      <c r="F114" s="116"/>
      <c r="G114" s="116"/>
      <c r="H114" s="116"/>
      <c r="I114" s="116"/>
      <c r="J114" s="115"/>
      <c r="K114" s="114"/>
      <c r="L114" s="116"/>
      <c r="M114" s="116"/>
      <c r="N114" s="116"/>
      <c r="O114" s="116"/>
      <c r="P114" s="116"/>
      <c r="Q114" s="116"/>
      <c r="R114" s="115"/>
      <c r="S114" s="114"/>
      <c r="T114" s="116"/>
      <c r="U114" s="116"/>
      <c r="V114" s="116"/>
      <c r="W114" s="116"/>
      <c r="X114" s="116"/>
      <c r="Y114" s="116"/>
      <c r="Z114" s="115"/>
      <c r="AA114" s="114"/>
      <c r="AB114" s="116"/>
      <c r="AC114" s="116"/>
      <c r="AD114" s="116"/>
      <c r="AE114" s="116"/>
      <c r="AF114" s="116"/>
      <c r="AG114" s="116"/>
      <c r="AH114" s="115"/>
      <c r="AI114" s="114"/>
      <c r="AJ114" s="116"/>
      <c r="AK114" s="116"/>
      <c r="AL114" s="116"/>
      <c r="AM114" s="116"/>
      <c r="AN114" s="116"/>
      <c r="AO114" s="116"/>
      <c r="AP114" s="115"/>
      <c r="AQ114" s="114"/>
      <c r="AR114" s="116"/>
      <c r="AS114" s="116"/>
      <c r="AT114" s="116"/>
      <c r="AU114" s="116"/>
      <c r="AV114" s="116"/>
      <c r="AW114" s="116"/>
      <c r="AX114" s="115"/>
      <c r="AY114" s="114"/>
      <c r="AZ114" s="116"/>
      <c r="BA114" s="116"/>
      <c r="BB114" s="116"/>
      <c r="BC114" s="116"/>
      <c r="BD114" s="116"/>
      <c r="BE114" s="116"/>
    </row>
    <row r="115" spans="1:57" ht="13.5" customHeight="1" x14ac:dyDescent="0.2">
      <c r="A115" s="114"/>
      <c r="B115" s="115"/>
      <c r="C115" s="114"/>
      <c r="D115" s="116"/>
      <c r="E115" s="116"/>
      <c r="F115" s="116"/>
      <c r="G115" s="116"/>
      <c r="H115" s="116"/>
      <c r="I115" s="116"/>
      <c r="J115" s="115"/>
      <c r="K115" s="114"/>
      <c r="L115" s="116"/>
      <c r="M115" s="116"/>
      <c r="N115" s="116"/>
      <c r="O115" s="116"/>
      <c r="P115" s="116"/>
      <c r="Q115" s="116"/>
      <c r="R115" s="115"/>
      <c r="S115" s="114"/>
      <c r="T115" s="116"/>
      <c r="U115" s="116"/>
      <c r="V115" s="116"/>
      <c r="W115" s="116"/>
      <c r="X115" s="116"/>
      <c r="Y115" s="116"/>
      <c r="Z115" s="115"/>
      <c r="AA115" s="114"/>
      <c r="AB115" s="116"/>
      <c r="AC115" s="116"/>
      <c r="AD115" s="116"/>
      <c r="AE115" s="116"/>
      <c r="AF115" s="116"/>
      <c r="AG115" s="116"/>
      <c r="AH115" s="115"/>
      <c r="AI115" s="114"/>
      <c r="AJ115" s="116"/>
      <c r="AK115" s="116"/>
      <c r="AL115" s="116"/>
      <c r="AM115" s="116"/>
      <c r="AN115" s="116"/>
      <c r="AO115" s="116"/>
      <c r="AP115" s="115"/>
      <c r="AQ115" s="114"/>
      <c r="AR115" s="116"/>
      <c r="AS115" s="116"/>
      <c r="AT115" s="116"/>
      <c r="AU115" s="116"/>
      <c r="AV115" s="116"/>
      <c r="AW115" s="116"/>
      <c r="AX115" s="115"/>
      <c r="AY115" s="114"/>
      <c r="AZ115" s="116"/>
      <c r="BA115" s="116"/>
      <c r="BB115" s="116"/>
      <c r="BC115" s="116"/>
      <c r="BD115" s="116"/>
      <c r="BE115" s="116"/>
    </row>
    <row r="116" spans="1:57" ht="13.5" customHeight="1" x14ac:dyDescent="0.2">
      <c r="A116" s="114"/>
      <c r="B116" s="115"/>
      <c r="C116" s="114"/>
      <c r="D116" s="116"/>
      <c r="E116" s="116"/>
      <c r="F116" s="116"/>
      <c r="G116" s="116"/>
      <c r="H116" s="116"/>
      <c r="I116" s="116"/>
      <c r="J116" s="115"/>
      <c r="K116" s="114"/>
      <c r="L116" s="116"/>
      <c r="M116" s="116"/>
      <c r="N116" s="116"/>
      <c r="O116" s="116"/>
      <c r="P116" s="116"/>
      <c r="Q116" s="116"/>
      <c r="R116" s="115"/>
      <c r="S116" s="114"/>
      <c r="T116" s="116"/>
      <c r="U116" s="116"/>
      <c r="V116" s="116"/>
      <c r="W116" s="116"/>
      <c r="X116" s="116"/>
      <c r="Y116" s="116"/>
      <c r="Z116" s="115"/>
      <c r="AA116" s="114"/>
      <c r="AB116" s="116"/>
      <c r="AC116" s="116"/>
      <c r="AD116" s="116"/>
      <c r="AE116" s="116"/>
      <c r="AF116" s="116"/>
      <c r="AG116" s="116"/>
      <c r="AH116" s="115"/>
      <c r="AI116" s="114"/>
      <c r="AJ116" s="116"/>
      <c r="AK116" s="116"/>
      <c r="AL116" s="116"/>
      <c r="AM116" s="116"/>
      <c r="AN116" s="116"/>
      <c r="AO116" s="116"/>
      <c r="AP116" s="115"/>
      <c r="AQ116" s="114"/>
      <c r="AR116" s="116"/>
      <c r="AS116" s="116"/>
      <c r="AT116" s="116"/>
      <c r="AU116" s="116"/>
      <c r="AV116" s="116"/>
      <c r="AW116" s="116"/>
      <c r="AX116" s="115"/>
      <c r="AY116" s="114"/>
      <c r="AZ116" s="116"/>
      <c r="BA116" s="116"/>
      <c r="BB116" s="116"/>
      <c r="BC116" s="116"/>
      <c r="BD116" s="116"/>
      <c r="BE116" s="116"/>
    </row>
    <row r="117" spans="1:57" ht="13.5" customHeight="1" x14ac:dyDescent="0.2">
      <c r="A117" s="114"/>
      <c r="B117" s="115"/>
      <c r="C117" s="114"/>
      <c r="D117" s="116"/>
      <c r="E117" s="116"/>
      <c r="F117" s="116"/>
      <c r="G117" s="116"/>
      <c r="H117" s="116"/>
      <c r="I117" s="116"/>
      <c r="J117" s="115"/>
      <c r="K117" s="114"/>
      <c r="L117" s="116"/>
      <c r="M117" s="116"/>
      <c r="N117" s="116"/>
      <c r="O117" s="116"/>
      <c r="P117" s="116"/>
      <c r="Q117" s="116"/>
      <c r="R117" s="115"/>
      <c r="S117" s="114"/>
      <c r="T117" s="116"/>
      <c r="U117" s="116"/>
      <c r="V117" s="116"/>
      <c r="W117" s="116"/>
      <c r="X117" s="116"/>
      <c r="Y117" s="116"/>
      <c r="Z117" s="115"/>
      <c r="AA117" s="114"/>
      <c r="AB117" s="116"/>
      <c r="AC117" s="116"/>
      <c r="AD117" s="116"/>
      <c r="AE117" s="116"/>
      <c r="AF117" s="116"/>
      <c r="AG117" s="116"/>
      <c r="AH117" s="115"/>
      <c r="AI117" s="114"/>
      <c r="AJ117" s="116"/>
      <c r="AK117" s="116"/>
      <c r="AL117" s="116"/>
      <c r="AM117" s="116"/>
      <c r="AN117" s="116"/>
      <c r="AO117" s="116"/>
      <c r="AP117" s="115"/>
      <c r="AQ117" s="114"/>
      <c r="AR117" s="116"/>
      <c r="AS117" s="116"/>
      <c r="AT117" s="116"/>
      <c r="AU117" s="116"/>
      <c r="AV117" s="116"/>
      <c r="AW117" s="116"/>
      <c r="AX117" s="115"/>
      <c r="AY117" s="114"/>
      <c r="AZ117" s="116"/>
      <c r="BA117" s="116"/>
      <c r="BB117" s="116"/>
      <c r="BC117" s="116"/>
      <c r="BD117" s="116"/>
      <c r="BE117" s="116"/>
    </row>
    <row r="118" spans="1:57" ht="13.5" customHeight="1" x14ac:dyDescent="0.2">
      <c r="A118" s="114"/>
      <c r="B118" s="115"/>
      <c r="C118" s="114"/>
      <c r="D118" s="116"/>
      <c r="E118" s="116"/>
      <c r="F118" s="116"/>
      <c r="G118" s="116"/>
      <c r="H118" s="116"/>
      <c r="I118" s="116"/>
      <c r="J118" s="115"/>
      <c r="K118" s="114"/>
      <c r="L118" s="116"/>
      <c r="M118" s="116"/>
      <c r="N118" s="116"/>
      <c r="O118" s="116"/>
      <c r="P118" s="116"/>
      <c r="Q118" s="116"/>
      <c r="R118" s="115"/>
      <c r="S118" s="114"/>
      <c r="T118" s="116"/>
      <c r="U118" s="116"/>
      <c r="V118" s="116"/>
      <c r="W118" s="116"/>
      <c r="X118" s="116"/>
      <c r="Y118" s="116"/>
      <c r="Z118" s="115"/>
      <c r="AA118" s="114"/>
      <c r="AB118" s="116"/>
      <c r="AC118" s="116"/>
      <c r="AD118" s="116"/>
      <c r="AE118" s="116"/>
      <c r="AF118" s="116"/>
      <c r="AG118" s="116"/>
      <c r="AH118" s="115"/>
      <c r="AI118" s="114"/>
      <c r="AJ118" s="116"/>
      <c r="AK118" s="116"/>
      <c r="AL118" s="116"/>
      <c r="AM118" s="116"/>
      <c r="AN118" s="116"/>
      <c r="AO118" s="116"/>
      <c r="AP118" s="115"/>
      <c r="AQ118" s="114"/>
      <c r="AR118" s="116"/>
      <c r="AS118" s="116"/>
      <c r="AT118" s="116"/>
      <c r="AU118" s="116"/>
      <c r="AV118" s="116"/>
      <c r="AW118" s="116"/>
      <c r="AX118" s="115"/>
      <c r="AY118" s="114"/>
      <c r="AZ118" s="116"/>
      <c r="BA118" s="116"/>
      <c r="BB118" s="116"/>
      <c r="BC118" s="116"/>
      <c r="BD118" s="116"/>
      <c r="BE118" s="116"/>
    </row>
    <row r="119" spans="1:57" ht="13.5" customHeight="1" x14ac:dyDescent="0.2">
      <c r="A119" s="114"/>
      <c r="B119" s="115"/>
      <c r="C119" s="114"/>
      <c r="D119" s="116"/>
      <c r="E119" s="116"/>
      <c r="F119" s="116"/>
      <c r="G119" s="116"/>
      <c r="H119" s="116"/>
      <c r="I119" s="116"/>
      <c r="J119" s="115"/>
      <c r="K119" s="114"/>
      <c r="L119" s="116"/>
      <c r="M119" s="116"/>
      <c r="N119" s="116"/>
      <c r="O119" s="116"/>
      <c r="P119" s="116"/>
      <c r="Q119" s="116"/>
      <c r="R119" s="115"/>
      <c r="S119" s="114"/>
      <c r="T119" s="116"/>
      <c r="U119" s="116"/>
      <c r="V119" s="116"/>
      <c r="W119" s="116"/>
      <c r="X119" s="116"/>
      <c r="Y119" s="116"/>
      <c r="Z119" s="115"/>
      <c r="AA119" s="114"/>
      <c r="AB119" s="116"/>
      <c r="AC119" s="116"/>
      <c r="AD119" s="116"/>
      <c r="AE119" s="116"/>
      <c r="AF119" s="116"/>
      <c r="AG119" s="116"/>
      <c r="AH119" s="115"/>
      <c r="AI119" s="114"/>
      <c r="AJ119" s="116"/>
      <c r="AK119" s="116"/>
      <c r="AL119" s="116"/>
      <c r="AM119" s="116"/>
      <c r="AN119" s="116"/>
      <c r="AO119" s="116"/>
      <c r="AP119" s="115"/>
      <c r="AQ119" s="114"/>
      <c r="AR119" s="116"/>
      <c r="AS119" s="116"/>
      <c r="AT119" s="116"/>
      <c r="AU119" s="116"/>
      <c r="AV119" s="116"/>
      <c r="AW119" s="116"/>
      <c r="AX119" s="115"/>
      <c r="AY119" s="114"/>
      <c r="AZ119" s="116"/>
      <c r="BA119" s="116"/>
      <c r="BB119" s="116"/>
      <c r="BC119" s="116"/>
      <c r="BD119" s="116"/>
      <c r="BE119" s="116"/>
    </row>
    <row r="120" spans="1:57" ht="13.5" customHeight="1" x14ac:dyDescent="0.2">
      <c r="A120" s="114"/>
      <c r="B120" s="115"/>
      <c r="C120" s="114"/>
      <c r="D120" s="116"/>
      <c r="E120" s="116"/>
      <c r="F120" s="116"/>
      <c r="G120" s="116"/>
      <c r="H120" s="116"/>
      <c r="I120" s="116"/>
      <c r="J120" s="115"/>
      <c r="K120" s="114"/>
      <c r="L120" s="116"/>
      <c r="M120" s="116"/>
      <c r="N120" s="116"/>
      <c r="O120" s="116"/>
      <c r="P120" s="116"/>
      <c r="Q120" s="116"/>
      <c r="R120" s="115"/>
      <c r="S120" s="114"/>
      <c r="T120" s="116"/>
      <c r="U120" s="116"/>
      <c r="V120" s="116"/>
      <c r="W120" s="116"/>
      <c r="X120" s="116"/>
      <c r="Y120" s="116"/>
      <c r="Z120" s="115"/>
      <c r="AA120" s="114"/>
      <c r="AB120" s="116"/>
      <c r="AC120" s="116"/>
      <c r="AD120" s="116"/>
      <c r="AE120" s="116"/>
      <c r="AF120" s="116"/>
      <c r="AG120" s="116"/>
      <c r="AH120" s="115"/>
      <c r="AI120" s="114"/>
      <c r="AJ120" s="116"/>
      <c r="AK120" s="116"/>
      <c r="AL120" s="116"/>
      <c r="AM120" s="116"/>
      <c r="AN120" s="116"/>
      <c r="AO120" s="116"/>
      <c r="AP120" s="115"/>
      <c r="AQ120" s="114"/>
      <c r="AR120" s="116"/>
      <c r="AS120" s="116"/>
      <c r="AT120" s="116"/>
      <c r="AU120" s="116"/>
      <c r="AV120" s="116"/>
      <c r="AW120" s="116"/>
      <c r="AX120" s="115"/>
      <c r="AY120" s="114"/>
      <c r="AZ120" s="116"/>
      <c r="BA120" s="116"/>
      <c r="BB120" s="116"/>
      <c r="BC120" s="116"/>
      <c r="BD120" s="116"/>
      <c r="BE120" s="116"/>
    </row>
    <row r="121" spans="1:57" ht="13.5" customHeight="1" x14ac:dyDescent="0.2">
      <c r="A121" s="114"/>
      <c r="B121" s="115"/>
      <c r="C121" s="114"/>
      <c r="D121" s="116"/>
      <c r="E121" s="116"/>
      <c r="F121" s="116"/>
      <c r="G121" s="116"/>
      <c r="H121" s="116"/>
      <c r="I121" s="116"/>
      <c r="J121" s="115"/>
      <c r="K121" s="114"/>
      <c r="L121" s="116"/>
      <c r="M121" s="116"/>
      <c r="N121" s="116"/>
      <c r="O121" s="116"/>
      <c r="P121" s="116"/>
      <c r="Q121" s="116"/>
      <c r="R121" s="115"/>
      <c r="S121" s="114"/>
      <c r="T121" s="116"/>
      <c r="U121" s="116"/>
      <c r="V121" s="116"/>
      <c r="W121" s="116"/>
      <c r="X121" s="116"/>
      <c r="Y121" s="116"/>
      <c r="Z121" s="115"/>
      <c r="AA121" s="114"/>
      <c r="AB121" s="116"/>
      <c r="AC121" s="116"/>
      <c r="AD121" s="116"/>
      <c r="AE121" s="116"/>
      <c r="AF121" s="116"/>
      <c r="AG121" s="116"/>
      <c r="AH121" s="115"/>
      <c r="AI121" s="114"/>
      <c r="AJ121" s="116"/>
      <c r="AK121" s="116"/>
      <c r="AL121" s="116"/>
      <c r="AM121" s="116"/>
      <c r="AN121" s="116"/>
      <c r="AO121" s="116"/>
      <c r="AP121" s="115"/>
      <c r="AQ121" s="114"/>
      <c r="AR121" s="116"/>
      <c r="AS121" s="116"/>
      <c r="AT121" s="116"/>
      <c r="AU121" s="116"/>
      <c r="AV121" s="116"/>
      <c r="AW121" s="116"/>
      <c r="AX121" s="115"/>
      <c r="AY121" s="114"/>
      <c r="AZ121" s="116"/>
      <c r="BA121" s="116"/>
      <c r="BB121" s="116"/>
      <c r="BC121" s="116"/>
      <c r="BD121" s="116"/>
      <c r="BE121" s="116"/>
    </row>
    <row r="122" spans="1:57" ht="13.5" customHeight="1" x14ac:dyDescent="0.2">
      <c r="A122" s="114"/>
      <c r="B122" s="115"/>
      <c r="C122" s="114"/>
      <c r="D122" s="116"/>
      <c r="E122" s="116"/>
      <c r="F122" s="116"/>
      <c r="G122" s="116"/>
      <c r="H122" s="116"/>
      <c r="I122" s="116"/>
      <c r="J122" s="115"/>
      <c r="K122" s="114"/>
      <c r="L122" s="116"/>
      <c r="M122" s="116"/>
      <c r="N122" s="116"/>
      <c r="O122" s="116"/>
      <c r="P122" s="116"/>
      <c r="Q122" s="116"/>
      <c r="R122" s="115"/>
      <c r="S122" s="114"/>
      <c r="T122" s="116"/>
      <c r="U122" s="116"/>
      <c r="V122" s="116"/>
      <c r="W122" s="116"/>
      <c r="X122" s="116"/>
      <c r="Y122" s="116"/>
      <c r="Z122" s="115"/>
      <c r="AA122" s="114"/>
      <c r="AB122" s="116"/>
      <c r="AC122" s="116"/>
      <c r="AD122" s="116"/>
      <c r="AE122" s="116"/>
      <c r="AF122" s="116"/>
      <c r="AG122" s="116"/>
      <c r="AH122" s="115"/>
      <c r="AI122" s="114"/>
      <c r="AJ122" s="116"/>
      <c r="AK122" s="116"/>
      <c r="AL122" s="116"/>
      <c r="AM122" s="116"/>
      <c r="AN122" s="116"/>
      <c r="AO122" s="116"/>
      <c r="AP122" s="115"/>
      <c r="AQ122" s="114"/>
      <c r="AR122" s="116"/>
      <c r="AS122" s="116"/>
      <c r="AT122" s="116"/>
      <c r="AU122" s="116"/>
      <c r="AV122" s="116"/>
      <c r="AW122" s="116"/>
      <c r="AX122" s="115"/>
      <c r="AY122" s="114"/>
      <c r="AZ122" s="116"/>
      <c r="BA122" s="116"/>
      <c r="BB122" s="116"/>
      <c r="BC122" s="116"/>
      <c r="BD122" s="116"/>
      <c r="BE122" s="116"/>
    </row>
    <row r="123" spans="1:57" ht="13.5" customHeight="1" x14ac:dyDescent="0.2">
      <c r="A123" s="114"/>
      <c r="B123" s="115"/>
      <c r="C123" s="114"/>
      <c r="D123" s="116"/>
      <c r="E123" s="116"/>
      <c r="F123" s="116"/>
      <c r="G123" s="116"/>
      <c r="H123" s="116"/>
      <c r="I123" s="116"/>
      <c r="J123" s="115"/>
      <c r="K123" s="114"/>
      <c r="L123" s="116"/>
      <c r="M123" s="116"/>
      <c r="N123" s="116"/>
      <c r="O123" s="116"/>
      <c r="P123" s="116"/>
      <c r="Q123" s="116"/>
      <c r="R123" s="115"/>
      <c r="S123" s="114"/>
      <c r="T123" s="116"/>
      <c r="U123" s="116"/>
      <c r="V123" s="116"/>
      <c r="W123" s="116"/>
      <c r="X123" s="116"/>
      <c r="Y123" s="116"/>
      <c r="Z123" s="115"/>
      <c r="AA123" s="114"/>
      <c r="AB123" s="116"/>
      <c r="AC123" s="116"/>
      <c r="AD123" s="116"/>
      <c r="AE123" s="116"/>
      <c r="AF123" s="116"/>
      <c r="AG123" s="116"/>
      <c r="AH123" s="115"/>
      <c r="AI123" s="114"/>
      <c r="AJ123" s="116"/>
      <c r="AK123" s="116"/>
      <c r="AL123" s="116"/>
      <c r="AM123" s="116"/>
      <c r="AN123" s="116"/>
      <c r="AO123" s="116"/>
      <c r="AP123" s="115"/>
      <c r="AQ123" s="114"/>
      <c r="AR123" s="116"/>
      <c r="AS123" s="116"/>
      <c r="AT123" s="116"/>
      <c r="AU123" s="116"/>
      <c r="AV123" s="116"/>
      <c r="AW123" s="116"/>
      <c r="AX123" s="115"/>
      <c r="AY123" s="114"/>
      <c r="AZ123" s="116"/>
      <c r="BA123" s="116"/>
      <c r="BB123" s="116"/>
      <c r="BC123" s="116"/>
      <c r="BD123" s="116"/>
      <c r="BE123" s="116"/>
    </row>
    <row r="124" spans="1:57" ht="13.5" customHeight="1" x14ac:dyDescent="0.2">
      <c r="A124" s="114"/>
      <c r="B124" s="115"/>
      <c r="C124" s="114"/>
      <c r="D124" s="116"/>
      <c r="E124" s="116"/>
      <c r="F124" s="116"/>
      <c r="G124" s="116"/>
      <c r="H124" s="116"/>
      <c r="I124" s="116"/>
      <c r="J124" s="115"/>
      <c r="K124" s="114"/>
      <c r="L124" s="116"/>
      <c r="M124" s="116"/>
      <c r="N124" s="116"/>
      <c r="O124" s="116"/>
      <c r="P124" s="116"/>
      <c r="Q124" s="116"/>
      <c r="R124" s="115"/>
      <c r="S124" s="114"/>
      <c r="T124" s="116"/>
      <c r="U124" s="116"/>
      <c r="V124" s="116"/>
      <c r="W124" s="116"/>
      <c r="X124" s="116"/>
      <c r="Y124" s="116"/>
      <c r="Z124" s="115"/>
      <c r="AA124" s="114"/>
      <c r="AB124" s="116"/>
      <c r="AC124" s="116"/>
      <c r="AD124" s="116"/>
      <c r="AE124" s="116"/>
      <c r="AF124" s="116"/>
      <c r="AG124" s="116"/>
      <c r="AH124" s="115"/>
      <c r="AI124" s="114"/>
      <c r="AJ124" s="116"/>
      <c r="AK124" s="116"/>
      <c r="AL124" s="116"/>
      <c r="AM124" s="116"/>
      <c r="AN124" s="116"/>
      <c r="AO124" s="116"/>
      <c r="AP124" s="115"/>
      <c r="AQ124" s="114"/>
      <c r="AR124" s="116"/>
      <c r="AS124" s="116"/>
      <c r="AT124" s="116"/>
      <c r="AU124" s="116"/>
      <c r="AV124" s="116"/>
      <c r="AW124" s="116"/>
      <c r="AX124" s="115"/>
      <c r="AY124" s="114"/>
      <c r="AZ124" s="116"/>
      <c r="BA124" s="116"/>
      <c r="BB124" s="116"/>
      <c r="BC124" s="116"/>
      <c r="BD124" s="116"/>
      <c r="BE124" s="116"/>
    </row>
    <row r="125" spans="1:57" ht="13.5" customHeight="1" x14ac:dyDescent="0.2">
      <c r="A125" s="114"/>
      <c r="B125" s="115"/>
      <c r="C125" s="114"/>
      <c r="D125" s="116"/>
      <c r="E125" s="116"/>
      <c r="F125" s="116"/>
      <c r="G125" s="116"/>
      <c r="H125" s="116"/>
      <c r="I125" s="116"/>
      <c r="J125" s="115"/>
      <c r="K125" s="114"/>
      <c r="L125" s="116"/>
      <c r="M125" s="116"/>
      <c r="N125" s="116"/>
      <c r="O125" s="116"/>
      <c r="P125" s="116"/>
      <c r="Q125" s="116"/>
      <c r="R125" s="115"/>
      <c r="S125" s="114"/>
      <c r="T125" s="116"/>
      <c r="U125" s="116"/>
      <c r="V125" s="116"/>
      <c r="W125" s="116"/>
      <c r="X125" s="116"/>
      <c r="Y125" s="116"/>
      <c r="Z125" s="115"/>
      <c r="AA125" s="114"/>
      <c r="AB125" s="116"/>
      <c r="AC125" s="116"/>
      <c r="AD125" s="116"/>
      <c r="AE125" s="116"/>
      <c r="AF125" s="116"/>
      <c r="AG125" s="116"/>
      <c r="AH125" s="115"/>
      <c r="AI125" s="114"/>
      <c r="AJ125" s="116"/>
      <c r="AK125" s="116"/>
      <c r="AL125" s="116"/>
      <c r="AM125" s="116"/>
      <c r="AN125" s="116"/>
      <c r="AO125" s="116"/>
      <c r="AP125" s="115"/>
      <c r="AQ125" s="114"/>
      <c r="AR125" s="116"/>
      <c r="AS125" s="116"/>
      <c r="AT125" s="116"/>
      <c r="AU125" s="116"/>
      <c r="AV125" s="116"/>
      <c r="AW125" s="116"/>
      <c r="AX125" s="115"/>
      <c r="AY125" s="114"/>
      <c r="AZ125" s="116"/>
      <c r="BA125" s="116"/>
      <c r="BB125" s="116"/>
      <c r="BC125" s="116"/>
      <c r="BD125" s="116"/>
      <c r="BE125" s="116"/>
    </row>
    <row r="126" spans="1:57" ht="13.5" customHeight="1" x14ac:dyDescent="0.2">
      <c r="A126" s="114"/>
      <c r="B126" s="115"/>
      <c r="C126" s="114"/>
      <c r="D126" s="116"/>
      <c r="E126" s="116"/>
      <c r="F126" s="116"/>
      <c r="G126" s="116"/>
      <c r="H126" s="116"/>
      <c r="I126" s="116"/>
      <c r="J126" s="115"/>
      <c r="K126" s="114"/>
      <c r="L126" s="116"/>
      <c r="M126" s="116"/>
      <c r="N126" s="116"/>
      <c r="O126" s="116"/>
      <c r="P126" s="116"/>
      <c r="Q126" s="116"/>
      <c r="R126" s="115"/>
      <c r="S126" s="114"/>
      <c r="T126" s="116"/>
      <c r="U126" s="116"/>
      <c r="V126" s="116"/>
      <c r="W126" s="116"/>
      <c r="X126" s="116"/>
      <c r="Y126" s="116"/>
      <c r="Z126" s="115"/>
      <c r="AA126" s="114"/>
      <c r="AB126" s="116"/>
      <c r="AC126" s="116"/>
      <c r="AD126" s="116"/>
      <c r="AE126" s="116"/>
      <c r="AF126" s="116"/>
      <c r="AG126" s="116"/>
      <c r="AH126" s="115"/>
      <c r="AI126" s="114"/>
      <c r="AJ126" s="116"/>
      <c r="AK126" s="116"/>
      <c r="AL126" s="116"/>
      <c r="AM126" s="116"/>
      <c r="AN126" s="116"/>
      <c r="AO126" s="116"/>
      <c r="AP126" s="115"/>
      <c r="AQ126" s="114"/>
      <c r="AR126" s="116"/>
      <c r="AS126" s="116"/>
      <c r="AT126" s="116"/>
      <c r="AU126" s="116"/>
      <c r="AV126" s="116"/>
      <c r="AW126" s="116"/>
      <c r="AX126" s="115"/>
      <c r="AY126" s="114"/>
      <c r="AZ126" s="116"/>
      <c r="BA126" s="116"/>
      <c r="BB126" s="116"/>
      <c r="BC126" s="116"/>
      <c r="BD126" s="116"/>
      <c r="BE126" s="116"/>
    </row>
    <row r="127" spans="1:57" ht="13.5" customHeight="1" x14ac:dyDescent="0.2">
      <c r="A127" s="114"/>
      <c r="B127" s="115"/>
      <c r="C127" s="114"/>
      <c r="D127" s="116"/>
      <c r="E127" s="116"/>
      <c r="F127" s="116"/>
      <c r="G127" s="116"/>
      <c r="H127" s="116"/>
      <c r="I127" s="116"/>
      <c r="J127" s="115"/>
      <c r="K127" s="114"/>
      <c r="L127" s="116"/>
      <c r="M127" s="116"/>
      <c r="N127" s="116"/>
      <c r="O127" s="116"/>
      <c r="P127" s="116"/>
      <c r="Q127" s="116"/>
      <c r="R127" s="115"/>
      <c r="S127" s="114"/>
      <c r="T127" s="116"/>
      <c r="U127" s="116"/>
      <c r="V127" s="116"/>
      <c r="W127" s="116"/>
      <c r="X127" s="116"/>
      <c r="Y127" s="116"/>
      <c r="Z127" s="115"/>
      <c r="AA127" s="114"/>
      <c r="AB127" s="116"/>
      <c r="AC127" s="116"/>
      <c r="AD127" s="116"/>
      <c r="AE127" s="116"/>
      <c r="AF127" s="116"/>
      <c r="AG127" s="116"/>
      <c r="AH127" s="115"/>
      <c r="AI127" s="114"/>
      <c r="AJ127" s="116"/>
      <c r="AK127" s="116"/>
      <c r="AL127" s="116"/>
      <c r="AM127" s="116"/>
      <c r="AN127" s="116"/>
      <c r="AO127" s="116"/>
      <c r="AP127" s="115"/>
      <c r="AQ127" s="114"/>
      <c r="AR127" s="116"/>
      <c r="AS127" s="116"/>
      <c r="AT127" s="116"/>
      <c r="AU127" s="116"/>
      <c r="AV127" s="116"/>
      <c r="AW127" s="116"/>
      <c r="AX127" s="115"/>
      <c r="AY127" s="114"/>
      <c r="AZ127" s="116"/>
      <c r="BA127" s="116"/>
      <c r="BB127" s="116"/>
      <c r="BC127" s="116"/>
      <c r="BD127" s="116"/>
      <c r="BE127" s="116"/>
    </row>
    <row r="128" spans="1:57" ht="13.5" customHeight="1" x14ac:dyDescent="0.2">
      <c r="A128" s="114"/>
      <c r="B128" s="115"/>
      <c r="C128" s="114"/>
      <c r="D128" s="116"/>
      <c r="E128" s="116"/>
      <c r="F128" s="116"/>
      <c r="G128" s="116"/>
      <c r="H128" s="116"/>
      <c r="I128" s="116"/>
      <c r="J128" s="115"/>
      <c r="K128" s="114"/>
      <c r="L128" s="116"/>
      <c r="M128" s="116"/>
      <c r="N128" s="116"/>
      <c r="O128" s="116"/>
      <c r="P128" s="116"/>
      <c r="Q128" s="116"/>
      <c r="R128" s="115"/>
      <c r="S128" s="114"/>
      <c r="T128" s="116"/>
      <c r="U128" s="116"/>
      <c r="V128" s="116"/>
      <c r="W128" s="116"/>
      <c r="X128" s="116"/>
      <c r="Y128" s="116"/>
      <c r="Z128" s="115"/>
      <c r="AA128" s="114"/>
      <c r="AB128" s="116"/>
      <c r="AC128" s="116"/>
      <c r="AD128" s="116"/>
      <c r="AE128" s="116"/>
      <c r="AF128" s="116"/>
      <c r="AG128" s="116"/>
      <c r="AH128" s="115"/>
      <c r="AI128" s="114"/>
      <c r="AJ128" s="116"/>
      <c r="AK128" s="116"/>
      <c r="AL128" s="116"/>
      <c r="AM128" s="116"/>
      <c r="AN128" s="116"/>
      <c r="AO128" s="116"/>
      <c r="AP128" s="115"/>
      <c r="AQ128" s="114"/>
      <c r="AR128" s="116"/>
      <c r="AS128" s="116"/>
      <c r="AT128" s="116"/>
      <c r="AU128" s="116"/>
      <c r="AV128" s="116"/>
      <c r="AW128" s="116"/>
      <c r="AX128" s="115"/>
      <c r="AY128" s="114"/>
      <c r="AZ128" s="116"/>
      <c r="BA128" s="116"/>
      <c r="BB128" s="116"/>
      <c r="BC128" s="116"/>
      <c r="BD128" s="116"/>
      <c r="BE128" s="116"/>
    </row>
    <row r="129" spans="1:57" ht="13.5" customHeight="1" x14ac:dyDescent="0.2">
      <c r="A129" s="114"/>
      <c r="B129" s="115"/>
      <c r="C129" s="114"/>
      <c r="D129" s="116"/>
      <c r="E129" s="116"/>
      <c r="F129" s="116"/>
      <c r="G129" s="116"/>
      <c r="H129" s="116"/>
      <c r="I129" s="116"/>
      <c r="J129" s="115"/>
      <c r="K129" s="114"/>
      <c r="L129" s="116"/>
      <c r="M129" s="116"/>
      <c r="N129" s="116"/>
      <c r="O129" s="116"/>
      <c r="P129" s="116"/>
      <c r="Q129" s="116"/>
      <c r="R129" s="115"/>
      <c r="S129" s="114"/>
      <c r="T129" s="116"/>
      <c r="U129" s="116"/>
      <c r="V129" s="116"/>
      <c r="W129" s="116"/>
      <c r="X129" s="116"/>
      <c r="Y129" s="116"/>
      <c r="Z129" s="115"/>
      <c r="AA129" s="114"/>
      <c r="AB129" s="116"/>
      <c r="AC129" s="116"/>
      <c r="AD129" s="116"/>
      <c r="AE129" s="116"/>
      <c r="AF129" s="116"/>
      <c r="AG129" s="116"/>
      <c r="AH129" s="115"/>
      <c r="AI129" s="114"/>
      <c r="AJ129" s="116"/>
      <c r="AK129" s="116"/>
      <c r="AL129" s="116"/>
      <c r="AM129" s="116"/>
      <c r="AN129" s="116"/>
      <c r="AO129" s="116"/>
      <c r="AP129" s="115"/>
      <c r="AQ129" s="114"/>
      <c r="AR129" s="116"/>
      <c r="AS129" s="116"/>
      <c r="AT129" s="116"/>
      <c r="AU129" s="116"/>
      <c r="AV129" s="116"/>
      <c r="AW129" s="116"/>
      <c r="AX129" s="115"/>
      <c r="AY129" s="114"/>
      <c r="AZ129" s="116"/>
      <c r="BA129" s="116"/>
      <c r="BB129" s="116"/>
      <c r="BC129" s="116"/>
      <c r="BD129" s="116"/>
      <c r="BE129" s="116"/>
    </row>
    <row r="130" spans="1:57" ht="13.5" customHeight="1" x14ac:dyDescent="0.2">
      <c r="A130" s="114"/>
      <c r="B130" s="115"/>
      <c r="C130" s="114"/>
      <c r="D130" s="116"/>
      <c r="E130" s="116"/>
      <c r="F130" s="116"/>
      <c r="G130" s="116"/>
      <c r="H130" s="116"/>
      <c r="I130" s="116"/>
      <c r="J130" s="115"/>
      <c r="K130" s="114"/>
      <c r="L130" s="116"/>
      <c r="M130" s="116"/>
      <c r="N130" s="116"/>
      <c r="O130" s="116"/>
      <c r="P130" s="116"/>
      <c r="Q130" s="116"/>
      <c r="R130" s="115"/>
      <c r="S130" s="114"/>
      <c r="T130" s="116"/>
      <c r="U130" s="116"/>
      <c r="V130" s="116"/>
      <c r="W130" s="116"/>
      <c r="X130" s="116"/>
      <c r="Y130" s="116"/>
      <c r="Z130" s="115"/>
      <c r="AA130" s="114"/>
      <c r="AB130" s="116"/>
      <c r="AC130" s="116"/>
      <c r="AD130" s="116"/>
      <c r="AE130" s="116"/>
      <c r="AF130" s="116"/>
      <c r="AG130" s="116"/>
      <c r="AH130" s="115"/>
      <c r="AI130" s="114"/>
      <c r="AJ130" s="116"/>
      <c r="AK130" s="116"/>
      <c r="AL130" s="116"/>
      <c r="AM130" s="116"/>
      <c r="AN130" s="116"/>
      <c r="AO130" s="116"/>
      <c r="AP130" s="115"/>
      <c r="AQ130" s="114"/>
      <c r="AR130" s="116"/>
      <c r="AS130" s="116"/>
      <c r="AT130" s="116"/>
      <c r="AU130" s="116"/>
      <c r="AV130" s="116"/>
      <c r="AW130" s="116"/>
      <c r="AX130" s="115"/>
      <c r="AY130" s="114"/>
      <c r="AZ130" s="116"/>
      <c r="BA130" s="116"/>
      <c r="BB130" s="116"/>
      <c r="BC130" s="116"/>
      <c r="BD130" s="116"/>
      <c r="BE130" s="116"/>
    </row>
    <row r="131" spans="1:57" ht="13.5" customHeight="1" x14ac:dyDescent="0.2">
      <c r="A131" s="114"/>
      <c r="B131" s="115"/>
      <c r="C131" s="114"/>
      <c r="D131" s="116"/>
      <c r="E131" s="116"/>
      <c r="F131" s="116"/>
      <c r="G131" s="116"/>
      <c r="H131" s="116"/>
      <c r="I131" s="116"/>
      <c r="J131" s="115"/>
      <c r="K131" s="114"/>
      <c r="L131" s="116"/>
      <c r="M131" s="116"/>
      <c r="N131" s="116"/>
      <c r="O131" s="116"/>
      <c r="P131" s="116"/>
      <c r="Q131" s="116"/>
      <c r="R131" s="115"/>
      <c r="S131" s="114"/>
      <c r="T131" s="116"/>
      <c r="U131" s="116"/>
      <c r="V131" s="116"/>
      <c r="W131" s="116"/>
      <c r="X131" s="116"/>
      <c r="Y131" s="116"/>
      <c r="Z131" s="115"/>
      <c r="AA131" s="114"/>
      <c r="AB131" s="116"/>
      <c r="AC131" s="116"/>
      <c r="AD131" s="116"/>
      <c r="AE131" s="116"/>
      <c r="AF131" s="116"/>
      <c r="AG131" s="116"/>
      <c r="AH131" s="115"/>
      <c r="AI131" s="114"/>
      <c r="AJ131" s="116"/>
      <c r="AK131" s="116"/>
      <c r="AL131" s="116"/>
      <c r="AM131" s="116"/>
      <c r="AN131" s="116"/>
      <c r="AO131" s="116"/>
      <c r="AP131" s="115"/>
      <c r="AQ131" s="114"/>
      <c r="AR131" s="116"/>
      <c r="AS131" s="116"/>
      <c r="AT131" s="116"/>
      <c r="AU131" s="116"/>
      <c r="AV131" s="116"/>
      <c r="AW131" s="116"/>
      <c r="AX131" s="115"/>
      <c r="AY131" s="114"/>
      <c r="AZ131" s="116"/>
      <c r="BA131" s="116"/>
      <c r="BB131" s="116"/>
      <c r="BC131" s="116"/>
      <c r="BD131" s="116"/>
      <c r="BE131" s="116"/>
    </row>
    <row r="132" spans="1:57" ht="13.5" customHeight="1" x14ac:dyDescent="0.2">
      <c r="A132" s="114"/>
      <c r="B132" s="115"/>
      <c r="C132" s="114"/>
      <c r="D132" s="116"/>
      <c r="E132" s="116"/>
      <c r="F132" s="116"/>
      <c r="G132" s="116"/>
      <c r="H132" s="116"/>
      <c r="I132" s="116"/>
      <c r="J132" s="115"/>
      <c r="K132" s="114"/>
      <c r="L132" s="116"/>
      <c r="M132" s="116"/>
      <c r="N132" s="116"/>
      <c r="O132" s="116"/>
      <c r="P132" s="116"/>
      <c r="Q132" s="116"/>
      <c r="R132" s="115"/>
      <c r="S132" s="114"/>
      <c r="T132" s="116"/>
      <c r="U132" s="116"/>
      <c r="V132" s="116"/>
      <c r="W132" s="116"/>
      <c r="X132" s="116"/>
      <c r="Y132" s="116"/>
      <c r="Z132" s="115"/>
      <c r="AA132" s="114"/>
      <c r="AB132" s="116"/>
      <c r="AC132" s="116"/>
      <c r="AD132" s="116"/>
      <c r="AE132" s="116"/>
      <c r="AF132" s="116"/>
      <c r="AG132" s="116"/>
      <c r="AH132" s="115"/>
      <c r="AI132" s="114"/>
      <c r="AJ132" s="116"/>
      <c r="AK132" s="116"/>
      <c r="AL132" s="116"/>
      <c r="AM132" s="116"/>
      <c r="AN132" s="116"/>
      <c r="AO132" s="116"/>
      <c r="AP132" s="115"/>
      <c r="AQ132" s="114"/>
      <c r="AR132" s="116"/>
      <c r="AS132" s="116"/>
      <c r="AT132" s="116"/>
      <c r="AU132" s="116"/>
      <c r="AV132" s="116"/>
      <c r="AW132" s="116"/>
      <c r="AX132" s="115"/>
      <c r="AY132" s="114"/>
      <c r="AZ132" s="116"/>
      <c r="BA132" s="116"/>
      <c r="BB132" s="116"/>
      <c r="BC132" s="116"/>
      <c r="BD132" s="116"/>
      <c r="BE132" s="116"/>
    </row>
    <row r="133" spans="1:57" ht="13.5" customHeight="1" x14ac:dyDescent="0.2">
      <c r="A133" s="114"/>
      <c r="B133" s="115"/>
      <c r="C133" s="114"/>
      <c r="D133" s="116"/>
      <c r="E133" s="116"/>
      <c r="F133" s="116"/>
      <c r="G133" s="116"/>
      <c r="H133" s="116"/>
      <c r="I133" s="116"/>
      <c r="J133" s="115"/>
      <c r="K133" s="114"/>
      <c r="L133" s="116"/>
      <c r="M133" s="116"/>
      <c r="N133" s="116"/>
      <c r="O133" s="116"/>
      <c r="P133" s="116"/>
      <c r="Q133" s="116"/>
      <c r="R133" s="115"/>
      <c r="S133" s="114"/>
      <c r="T133" s="116"/>
      <c r="U133" s="116"/>
      <c r="V133" s="116"/>
      <c r="W133" s="116"/>
      <c r="X133" s="116"/>
      <c r="Y133" s="116"/>
      <c r="Z133" s="115"/>
      <c r="AA133" s="114"/>
      <c r="AB133" s="116"/>
      <c r="AC133" s="116"/>
      <c r="AD133" s="116"/>
      <c r="AE133" s="116"/>
      <c r="AF133" s="116"/>
      <c r="AG133" s="116"/>
      <c r="AH133" s="115"/>
      <c r="AI133" s="114"/>
      <c r="AJ133" s="116"/>
      <c r="AK133" s="116"/>
      <c r="AL133" s="116"/>
      <c r="AM133" s="116"/>
      <c r="AN133" s="116"/>
      <c r="AO133" s="116"/>
      <c r="AP133" s="115"/>
      <c r="AQ133" s="114"/>
      <c r="AR133" s="116"/>
      <c r="AS133" s="116"/>
      <c r="AT133" s="116"/>
      <c r="AU133" s="116"/>
      <c r="AV133" s="116"/>
      <c r="AW133" s="116"/>
      <c r="AX133" s="115"/>
      <c r="AY133" s="114"/>
      <c r="AZ133" s="116"/>
      <c r="BA133" s="116"/>
      <c r="BB133" s="116"/>
      <c r="BC133" s="116"/>
      <c r="BD133" s="116"/>
      <c r="BE133" s="116"/>
    </row>
    <row r="134" spans="1:57" ht="13.5" customHeight="1" x14ac:dyDescent="0.2">
      <c r="A134" s="114"/>
      <c r="B134" s="115"/>
      <c r="C134" s="114"/>
      <c r="D134" s="116"/>
      <c r="E134" s="116"/>
      <c r="F134" s="116"/>
      <c r="G134" s="116"/>
      <c r="H134" s="116"/>
      <c r="I134" s="116"/>
      <c r="J134" s="115"/>
      <c r="K134" s="114"/>
      <c r="L134" s="116"/>
      <c r="M134" s="116"/>
      <c r="N134" s="116"/>
      <c r="O134" s="116"/>
      <c r="P134" s="116"/>
      <c r="Q134" s="116"/>
      <c r="R134" s="115"/>
      <c r="S134" s="114"/>
      <c r="T134" s="116"/>
      <c r="U134" s="116"/>
      <c r="V134" s="116"/>
      <c r="W134" s="116"/>
      <c r="X134" s="116"/>
      <c r="Y134" s="116"/>
      <c r="Z134" s="115"/>
      <c r="AA134" s="114"/>
      <c r="AB134" s="116"/>
      <c r="AC134" s="116"/>
      <c r="AD134" s="116"/>
      <c r="AE134" s="116"/>
      <c r="AF134" s="116"/>
      <c r="AG134" s="116"/>
      <c r="AH134" s="115"/>
      <c r="AI134" s="114"/>
      <c r="AJ134" s="116"/>
      <c r="AK134" s="116"/>
      <c r="AL134" s="116"/>
      <c r="AM134" s="116"/>
      <c r="AN134" s="116"/>
      <c r="AO134" s="116"/>
      <c r="AP134" s="115"/>
      <c r="AQ134" s="114"/>
      <c r="AR134" s="116"/>
      <c r="AS134" s="116"/>
      <c r="AT134" s="116"/>
      <c r="AU134" s="116"/>
      <c r="AV134" s="116"/>
      <c r="AW134" s="116"/>
      <c r="AX134" s="115"/>
      <c r="AY134" s="114"/>
      <c r="AZ134" s="116"/>
      <c r="BA134" s="116"/>
      <c r="BB134" s="116"/>
      <c r="BC134" s="116"/>
      <c r="BD134" s="116"/>
      <c r="BE134" s="116"/>
    </row>
    <row r="135" spans="1:57" ht="13.5" customHeight="1" x14ac:dyDescent="0.2">
      <c r="A135" s="114"/>
      <c r="B135" s="115"/>
      <c r="C135" s="114"/>
      <c r="D135" s="116"/>
      <c r="E135" s="116"/>
      <c r="F135" s="116"/>
      <c r="G135" s="116"/>
      <c r="H135" s="116"/>
      <c r="I135" s="116"/>
      <c r="J135" s="115"/>
      <c r="K135" s="114"/>
      <c r="L135" s="116"/>
      <c r="M135" s="116"/>
      <c r="N135" s="116"/>
      <c r="O135" s="116"/>
      <c r="P135" s="116"/>
      <c r="Q135" s="116"/>
      <c r="R135" s="115"/>
      <c r="S135" s="114"/>
      <c r="T135" s="116"/>
      <c r="U135" s="116"/>
      <c r="V135" s="116"/>
      <c r="W135" s="116"/>
      <c r="X135" s="116"/>
      <c r="Y135" s="116"/>
      <c r="Z135" s="115"/>
      <c r="AA135" s="114"/>
      <c r="AB135" s="116"/>
      <c r="AC135" s="116"/>
      <c r="AD135" s="116"/>
      <c r="AE135" s="116"/>
      <c r="AF135" s="116"/>
      <c r="AG135" s="116"/>
      <c r="AH135" s="115"/>
      <c r="AI135" s="114"/>
      <c r="AJ135" s="116"/>
      <c r="AK135" s="116"/>
      <c r="AL135" s="116"/>
      <c r="AM135" s="116"/>
      <c r="AN135" s="116"/>
      <c r="AO135" s="116"/>
      <c r="AP135" s="115"/>
      <c r="AQ135" s="114"/>
      <c r="AR135" s="116"/>
      <c r="AS135" s="116"/>
      <c r="AT135" s="116"/>
      <c r="AU135" s="116"/>
      <c r="AV135" s="116"/>
      <c r="AW135" s="116"/>
      <c r="AX135" s="115"/>
      <c r="AY135" s="114"/>
      <c r="AZ135" s="116"/>
      <c r="BA135" s="116"/>
      <c r="BB135" s="116"/>
      <c r="BC135" s="116"/>
      <c r="BD135" s="116"/>
      <c r="BE135" s="116"/>
    </row>
    <row r="136" spans="1:57" ht="13.5" customHeight="1" x14ac:dyDescent="0.2">
      <c r="A136" s="114"/>
      <c r="B136" s="115"/>
      <c r="C136" s="114"/>
      <c r="D136" s="116"/>
      <c r="E136" s="116"/>
      <c r="F136" s="116"/>
      <c r="G136" s="116"/>
      <c r="H136" s="116"/>
      <c r="I136" s="116"/>
      <c r="J136" s="115"/>
      <c r="K136" s="114"/>
      <c r="L136" s="116"/>
      <c r="M136" s="116"/>
      <c r="N136" s="116"/>
      <c r="O136" s="116"/>
      <c r="P136" s="116"/>
      <c r="Q136" s="116"/>
      <c r="R136" s="115"/>
      <c r="S136" s="114"/>
      <c r="T136" s="116"/>
      <c r="U136" s="116"/>
      <c r="V136" s="116"/>
      <c r="W136" s="116"/>
      <c r="X136" s="116"/>
      <c r="Y136" s="116"/>
      <c r="Z136" s="115"/>
      <c r="AA136" s="114"/>
      <c r="AB136" s="116"/>
      <c r="AC136" s="116"/>
      <c r="AD136" s="116"/>
      <c r="AE136" s="116"/>
      <c r="AF136" s="116"/>
      <c r="AG136" s="116"/>
      <c r="AH136" s="115"/>
      <c r="AI136" s="114"/>
      <c r="AJ136" s="116"/>
      <c r="AK136" s="116"/>
      <c r="AL136" s="116"/>
      <c r="AM136" s="116"/>
      <c r="AN136" s="116"/>
      <c r="AO136" s="116"/>
      <c r="AP136" s="115"/>
      <c r="AQ136" s="114"/>
      <c r="AR136" s="116"/>
      <c r="AS136" s="116"/>
      <c r="AT136" s="116"/>
      <c r="AU136" s="116"/>
      <c r="AV136" s="116"/>
      <c r="AW136" s="116"/>
      <c r="AX136" s="115"/>
      <c r="AY136" s="114"/>
      <c r="AZ136" s="116"/>
      <c r="BA136" s="116"/>
      <c r="BB136" s="116"/>
      <c r="BC136" s="116"/>
      <c r="BD136" s="116"/>
      <c r="BE136" s="116"/>
    </row>
    <row r="137" spans="1:57" ht="13.5" customHeight="1" x14ac:dyDescent="0.2">
      <c r="A137" s="114"/>
      <c r="B137" s="115"/>
      <c r="C137" s="114"/>
      <c r="D137" s="116"/>
      <c r="E137" s="116"/>
      <c r="F137" s="116"/>
      <c r="G137" s="116"/>
      <c r="H137" s="116"/>
      <c r="I137" s="116"/>
      <c r="J137" s="115"/>
      <c r="K137" s="114"/>
      <c r="L137" s="116"/>
      <c r="M137" s="116"/>
      <c r="N137" s="116"/>
      <c r="O137" s="116"/>
      <c r="P137" s="116"/>
      <c r="Q137" s="116"/>
      <c r="R137" s="115"/>
      <c r="S137" s="114"/>
      <c r="T137" s="116"/>
      <c r="U137" s="116"/>
      <c r="V137" s="116"/>
      <c r="W137" s="116"/>
      <c r="X137" s="116"/>
      <c r="Y137" s="116"/>
      <c r="Z137" s="115"/>
      <c r="AA137" s="114"/>
      <c r="AB137" s="116"/>
      <c r="AC137" s="116"/>
      <c r="AD137" s="116"/>
      <c r="AE137" s="116"/>
      <c r="AF137" s="116"/>
      <c r="AG137" s="116"/>
      <c r="AH137" s="115"/>
      <c r="AI137" s="114"/>
      <c r="AJ137" s="116"/>
      <c r="AK137" s="116"/>
      <c r="AL137" s="116"/>
      <c r="AM137" s="116"/>
      <c r="AN137" s="116"/>
      <c r="AO137" s="116"/>
      <c r="AP137" s="115"/>
      <c r="AQ137" s="114"/>
      <c r="AR137" s="116"/>
      <c r="AS137" s="116"/>
      <c r="AT137" s="116"/>
      <c r="AU137" s="116"/>
      <c r="AV137" s="116"/>
      <c r="AW137" s="116"/>
      <c r="AX137" s="115"/>
      <c r="AY137" s="114"/>
      <c r="AZ137" s="116"/>
      <c r="BA137" s="116"/>
      <c r="BB137" s="116"/>
      <c r="BC137" s="116"/>
      <c r="BD137" s="116"/>
      <c r="BE137" s="116"/>
    </row>
    <row r="138" spans="1:57" ht="13.5" customHeight="1" x14ac:dyDescent="0.2">
      <c r="A138" s="114"/>
      <c r="B138" s="115"/>
      <c r="C138" s="114"/>
      <c r="D138" s="116"/>
      <c r="E138" s="116"/>
      <c r="F138" s="116"/>
      <c r="G138" s="116"/>
      <c r="H138" s="116"/>
      <c r="I138" s="116"/>
      <c r="J138" s="115"/>
      <c r="K138" s="114"/>
      <c r="L138" s="116"/>
      <c r="M138" s="116"/>
      <c r="N138" s="116"/>
      <c r="O138" s="116"/>
      <c r="P138" s="116"/>
      <c r="Q138" s="116"/>
      <c r="R138" s="115"/>
      <c r="S138" s="114"/>
      <c r="T138" s="116"/>
      <c r="U138" s="116"/>
      <c r="V138" s="116"/>
      <c r="W138" s="116"/>
      <c r="X138" s="116"/>
      <c r="Y138" s="116"/>
      <c r="Z138" s="115"/>
      <c r="AA138" s="114"/>
      <c r="AB138" s="116"/>
      <c r="AC138" s="116"/>
      <c r="AD138" s="116"/>
      <c r="AE138" s="116"/>
      <c r="AF138" s="116"/>
      <c r="AG138" s="116"/>
      <c r="AH138" s="115"/>
      <c r="AI138" s="114"/>
      <c r="AJ138" s="116"/>
      <c r="AK138" s="116"/>
      <c r="AL138" s="116"/>
      <c r="AM138" s="116"/>
      <c r="AN138" s="116"/>
      <c r="AO138" s="116"/>
      <c r="AP138" s="115"/>
      <c r="AQ138" s="114"/>
      <c r="AR138" s="116"/>
      <c r="AS138" s="116"/>
      <c r="AT138" s="116"/>
      <c r="AU138" s="116"/>
      <c r="AV138" s="116"/>
      <c r="AW138" s="116"/>
      <c r="AX138" s="115"/>
      <c r="AY138" s="114"/>
      <c r="AZ138" s="116"/>
      <c r="BA138" s="116"/>
      <c r="BB138" s="116"/>
      <c r="BC138" s="116"/>
      <c r="BD138" s="116"/>
      <c r="BE138" s="116"/>
    </row>
    <row r="139" spans="1:57" ht="13.5" customHeight="1" x14ac:dyDescent="0.2">
      <c r="A139" s="114"/>
      <c r="B139" s="115"/>
      <c r="C139" s="114"/>
      <c r="D139" s="116"/>
      <c r="E139" s="116"/>
      <c r="F139" s="116"/>
      <c r="G139" s="116"/>
      <c r="H139" s="116"/>
      <c r="I139" s="116"/>
      <c r="J139" s="115"/>
      <c r="K139" s="114"/>
      <c r="L139" s="116"/>
      <c r="M139" s="116"/>
      <c r="N139" s="116"/>
      <c r="O139" s="116"/>
      <c r="P139" s="116"/>
      <c r="Q139" s="116"/>
      <c r="R139" s="115"/>
      <c r="S139" s="114"/>
      <c r="T139" s="116"/>
      <c r="U139" s="116"/>
      <c r="V139" s="116"/>
      <c r="W139" s="116"/>
      <c r="X139" s="116"/>
      <c r="Y139" s="116"/>
      <c r="Z139" s="115"/>
      <c r="AA139" s="114"/>
      <c r="AB139" s="116"/>
      <c r="AC139" s="116"/>
      <c r="AD139" s="116"/>
      <c r="AE139" s="116"/>
      <c r="AF139" s="116"/>
      <c r="AG139" s="116"/>
      <c r="AH139" s="115"/>
      <c r="AI139" s="114"/>
      <c r="AJ139" s="116"/>
      <c r="AK139" s="116"/>
      <c r="AL139" s="116"/>
      <c r="AM139" s="116"/>
      <c r="AN139" s="116"/>
      <c r="AO139" s="116"/>
      <c r="AP139" s="115"/>
      <c r="AQ139" s="114"/>
      <c r="AR139" s="116"/>
      <c r="AS139" s="116"/>
      <c r="AT139" s="116"/>
      <c r="AU139" s="116"/>
      <c r="AV139" s="116"/>
      <c r="AW139" s="116"/>
      <c r="AX139" s="115"/>
      <c r="AY139" s="114"/>
      <c r="AZ139" s="116"/>
      <c r="BA139" s="116"/>
      <c r="BB139" s="116"/>
      <c r="BC139" s="116"/>
      <c r="BD139" s="116"/>
      <c r="BE139" s="116"/>
    </row>
    <row r="140" spans="1:57" ht="13.5" customHeight="1" x14ac:dyDescent="0.2">
      <c r="A140" s="114"/>
      <c r="B140" s="115"/>
      <c r="C140" s="114"/>
      <c r="D140" s="116"/>
      <c r="E140" s="116"/>
      <c r="F140" s="116"/>
      <c r="G140" s="116"/>
      <c r="H140" s="116"/>
      <c r="I140" s="116"/>
      <c r="J140" s="115"/>
      <c r="K140" s="114"/>
      <c r="L140" s="116"/>
      <c r="M140" s="116"/>
      <c r="N140" s="116"/>
      <c r="O140" s="116"/>
      <c r="P140" s="116"/>
      <c r="Q140" s="116"/>
      <c r="R140" s="115"/>
      <c r="S140" s="114"/>
      <c r="T140" s="116"/>
      <c r="U140" s="116"/>
      <c r="V140" s="116"/>
      <c r="W140" s="116"/>
      <c r="X140" s="116"/>
      <c r="Y140" s="116"/>
      <c r="Z140" s="115"/>
      <c r="AA140" s="114"/>
      <c r="AB140" s="116"/>
      <c r="AC140" s="116"/>
      <c r="AD140" s="116"/>
      <c r="AE140" s="116"/>
      <c r="AF140" s="116"/>
      <c r="AG140" s="116"/>
      <c r="AH140" s="115"/>
      <c r="AI140" s="114"/>
      <c r="AJ140" s="116"/>
      <c r="AK140" s="116"/>
      <c r="AL140" s="116"/>
      <c r="AM140" s="116"/>
      <c r="AN140" s="116"/>
      <c r="AO140" s="116"/>
      <c r="AP140" s="115"/>
      <c r="AQ140" s="114"/>
      <c r="AR140" s="116"/>
      <c r="AS140" s="116"/>
      <c r="AT140" s="116"/>
      <c r="AU140" s="116"/>
      <c r="AV140" s="116"/>
      <c r="AW140" s="116"/>
      <c r="AX140" s="115"/>
      <c r="AY140" s="114"/>
      <c r="AZ140" s="116"/>
      <c r="BA140" s="116"/>
      <c r="BB140" s="116"/>
      <c r="BC140" s="116"/>
      <c r="BD140" s="116"/>
      <c r="BE140" s="116"/>
    </row>
    <row r="141" spans="1:57" ht="13.5" customHeight="1" x14ac:dyDescent="0.2">
      <c r="A141" s="114"/>
      <c r="B141" s="115"/>
      <c r="C141" s="114"/>
      <c r="D141" s="116"/>
      <c r="E141" s="116"/>
      <c r="F141" s="116"/>
      <c r="G141" s="116"/>
      <c r="H141" s="116"/>
      <c r="I141" s="116"/>
      <c r="J141" s="115"/>
      <c r="K141" s="114"/>
      <c r="L141" s="116"/>
      <c r="M141" s="116"/>
      <c r="N141" s="116"/>
      <c r="O141" s="116"/>
      <c r="P141" s="116"/>
      <c r="Q141" s="116"/>
      <c r="R141" s="115"/>
      <c r="S141" s="114"/>
      <c r="T141" s="116"/>
      <c r="U141" s="116"/>
      <c r="V141" s="116"/>
      <c r="W141" s="116"/>
      <c r="X141" s="116"/>
      <c r="Y141" s="116"/>
      <c r="Z141" s="115"/>
      <c r="AA141" s="114"/>
      <c r="AB141" s="116"/>
      <c r="AC141" s="116"/>
      <c r="AD141" s="116"/>
      <c r="AE141" s="116"/>
      <c r="AF141" s="116"/>
      <c r="AG141" s="116"/>
      <c r="AH141" s="115"/>
      <c r="AI141" s="114"/>
      <c r="AJ141" s="116"/>
      <c r="AK141" s="116"/>
      <c r="AL141" s="116"/>
      <c r="AM141" s="116"/>
      <c r="AN141" s="116"/>
      <c r="AO141" s="116"/>
      <c r="AP141" s="115"/>
      <c r="AQ141" s="114"/>
      <c r="AR141" s="116"/>
      <c r="AS141" s="116"/>
      <c r="AT141" s="116"/>
      <c r="AU141" s="116"/>
      <c r="AV141" s="116"/>
      <c r="AW141" s="116"/>
      <c r="AX141" s="115"/>
      <c r="AY141" s="114"/>
      <c r="AZ141" s="116"/>
      <c r="BA141" s="116"/>
      <c r="BB141" s="116"/>
      <c r="BC141" s="116"/>
      <c r="BD141" s="116"/>
      <c r="BE141" s="116"/>
    </row>
    <row r="142" spans="1:57" ht="13.5" customHeight="1" x14ac:dyDescent="0.2">
      <c r="A142" s="114"/>
      <c r="B142" s="115"/>
      <c r="C142" s="114"/>
      <c r="D142" s="116"/>
      <c r="E142" s="116"/>
      <c r="F142" s="116"/>
      <c r="G142" s="116"/>
      <c r="H142" s="116"/>
      <c r="I142" s="116"/>
      <c r="J142" s="115"/>
      <c r="K142" s="114"/>
      <c r="L142" s="116"/>
      <c r="M142" s="116"/>
      <c r="N142" s="116"/>
      <c r="O142" s="116"/>
      <c r="P142" s="116"/>
      <c r="Q142" s="116"/>
      <c r="R142" s="115"/>
      <c r="S142" s="114"/>
      <c r="T142" s="116"/>
      <c r="U142" s="116"/>
      <c r="V142" s="116"/>
      <c r="W142" s="116"/>
      <c r="X142" s="116"/>
      <c r="Y142" s="116"/>
      <c r="Z142" s="115"/>
      <c r="AA142" s="114"/>
      <c r="AB142" s="116"/>
      <c r="AC142" s="116"/>
      <c r="AD142" s="116"/>
      <c r="AE142" s="116"/>
      <c r="AF142" s="116"/>
      <c r="AG142" s="116"/>
      <c r="AH142" s="115"/>
      <c r="AI142" s="114"/>
      <c r="AJ142" s="116"/>
      <c r="AK142" s="116"/>
      <c r="AL142" s="116"/>
      <c r="AM142" s="116"/>
      <c r="AN142" s="116"/>
      <c r="AO142" s="116"/>
      <c r="AP142" s="115"/>
      <c r="AQ142" s="114"/>
      <c r="AR142" s="116"/>
      <c r="AS142" s="116"/>
      <c r="AT142" s="116"/>
      <c r="AU142" s="116"/>
      <c r="AV142" s="116"/>
      <c r="AW142" s="116"/>
      <c r="AX142" s="115"/>
      <c r="AY142" s="114"/>
      <c r="AZ142" s="116"/>
      <c r="BA142" s="116"/>
      <c r="BB142" s="116"/>
      <c r="BC142" s="116"/>
      <c r="BD142" s="116"/>
      <c r="BE142" s="116"/>
    </row>
    <row r="143" spans="1:57" ht="13.5" customHeight="1" x14ac:dyDescent="0.2">
      <c r="A143" s="114"/>
      <c r="B143" s="115"/>
      <c r="C143" s="114"/>
      <c r="D143" s="116"/>
      <c r="E143" s="116"/>
      <c r="F143" s="116"/>
      <c r="G143" s="116"/>
      <c r="H143" s="116"/>
      <c r="I143" s="116"/>
      <c r="J143" s="115"/>
      <c r="K143" s="114"/>
      <c r="L143" s="116"/>
      <c r="M143" s="116"/>
      <c r="N143" s="116"/>
      <c r="O143" s="116"/>
      <c r="P143" s="116"/>
      <c r="Q143" s="116"/>
      <c r="R143" s="115"/>
      <c r="S143" s="114"/>
      <c r="T143" s="116"/>
      <c r="U143" s="116"/>
      <c r="V143" s="116"/>
      <c r="W143" s="116"/>
      <c r="X143" s="116"/>
      <c r="Y143" s="116"/>
      <c r="Z143" s="115"/>
      <c r="AA143" s="114"/>
      <c r="AB143" s="116"/>
      <c r="AC143" s="116"/>
      <c r="AD143" s="116"/>
      <c r="AE143" s="116"/>
      <c r="AF143" s="116"/>
      <c r="AG143" s="116"/>
      <c r="AH143" s="115"/>
      <c r="AI143" s="114"/>
      <c r="AJ143" s="116"/>
      <c r="AK143" s="116"/>
      <c r="AL143" s="116"/>
      <c r="AM143" s="116"/>
      <c r="AN143" s="116"/>
      <c r="AO143" s="116"/>
      <c r="AP143" s="115"/>
      <c r="AQ143" s="114"/>
      <c r="AR143" s="116"/>
      <c r="AS143" s="116"/>
      <c r="AT143" s="116"/>
      <c r="AU143" s="116"/>
      <c r="AV143" s="116"/>
      <c r="AW143" s="116"/>
      <c r="AX143" s="115"/>
      <c r="AY143" s="114"/>
      <c r="AZ143" s="116"/>
      <c r="BA143" s="116"/>
      <c r="BB143" s="116"/>
      <c r="BC143" s="116"/>
      <c r="BD143" s="116"/>
      <c r="BE143" s="116"/>
    </row>
    <row r="144" spans="1:57" ht="13.5" customHeight="1" x14ac:dyDescent="0.2">
      <c r="A144" s="114"/>
      <c r="B144" s="115"/>
      <c r="C144" s="114"/>
      <c r="D144" s="116"/>
      <c r="E144" s="116"/>
      <c r="F144" s="116"/>
      <c r="G144" s="116"/>
      <c r="H144" s="116"/>
      <c r="I144" s="116"/>
      <c r="J144" s="115"/>
      <c r="K144" s="114"/>
      <c r="L144" s="116"/>
      <c r="M144" s="116"/>
      <c r="N144" s="116"/>
      <c r="O144" s="116"/>
      <c r="P144" s="116"/>
      <c r="Q144" s="116"/>
      <c r="R144" s="115"/>
      <c r="S144" s="114"/>
      <c r="T144" s="116"/>
      <c r="U144" s="116"/>
      <c r="V144" s="116"/>
      <c r="W144" s="116"/>
      <c r="X144" s="116"/>
      <c r="Y144" s="116"/>
      <c r="Z144" s="115"/>
      <c r="AA144" s="114"/>
      <c r="AB144" s="116"/>
      <c r="AC144" s="116"/>
      <c r="AD144" s="116"/>
      <c r="AE144" s="116"/>
      <c r="AF144" s="116"/>
      <c r="AG144" s="116"/>
      <c r="AH144" s="115"/>
      <c r="AI144" s="114"/>
      <c r="AJ144" s="116"/>
      <c r="AK144" s="116"/>
      <c r="AL144" s="116"/>
      <c r="AM144" s="116"/>
      <c r="AN144" s="116"/>
      <c r="AO144" s="116"/>
      <c r="AP144" s="115"/>
      <c r="AQ144" s="114"/>
      <c r="AR144" s="116"/>
      <c r="AS144" s="116"/>
      <c r="AT144" s="116"/>
      <c r="AU144" s="116"/>
      <c r="AV144" s="116"/>
      <c r="AW144" s="116"/>
      <c r="AX144" s="115"/>
      <c r="AY144" s="114"/>
      <c r="AZ144" s="116"/>
      <c r="BA144" s="116"/>
      <c r="BB144" s="116"/>
      <c r="BC144" s="116"/>
      <c r="BD144" s="116"/>
      <c r="BE144" s="116"/>
    </row>
    <row r="145" spans="1:57" ht="13.5" customHeight="1" x14ac:dyDescent="0.2">
      <c r="A145" s="114"/>
      <c r="B145" s="115"/>
      <c r="C145" s="114"/>
      <c r="D145" s="116"/>
      <c r="E145" s="116"/>
      <c r="F145" s="116"/>
      <c r="G145" s="116"/>
      <c r="H145" s="116"/>
      <c r="I145" s="116"/>
      <c r="J145" s="115"/>
      <c r="K145" s="114"/>
      <c r="L145" s="116"/>
      <c r="M145" s="116"/>
      <c r="N145" s="116"/>
      <c r="O145" s="116"/>
      <c r="P145" s="116"/>
      <c r="Q145" s="116"/>
      <c r="R145" s="115"/>
      <c r="S145" s="114"/>
      <c r="T145" s="116"/>
      <c r="U145" s="116"/>
      <c r="V145" s="116"/>
      <c r="W145" s="116"/>
      <c r="X145" s="116"/>
      <c r="Y145" s="116"/>
      <c r="Z145" s="115"/>
      <c r="AA145" s="114"/>
      <c r="AB145" s="116"/>
      <c r="AC145" s="116"/>
      <c r="AD145" s="116"/>
      <c r="AE145" s="116"/>
      <c r="AF145" s="116"/>
      <c r="AG145" s="116"/>
      <c r="AH145" s="115"/>
      <c r="AI145" s="114"/>
      <c r="AJ145" s="116"/>
      <c r="AK145" s="116"/>
      <c r="AL145" s="116"/>
      <c r="AM145" s="116"/>
      <c r="AN145" s="116"/>
      <c r="AO145" s="116"/>
      <c r="AP145" s="115"/>
      <c r="AQ145" s="114"/>
      <c r="AR145" s="116"/>
      <c r="AS145" s="116"/>
      <c r="AT145" s="116"/>
      <c r="AU145" s="116"/>
      <c r="AV145" s="116"/>
      <c r="AW145" s="116"/>
      <c r="AX145" s="115"/>
      <c r="AY145" s="114"/>
      <c r="AZ145" s="116"/>
      <c r="BA145" s="116"/>
      <c r="BB145" s="116"/>
      <c r="BC145" s="116"/>
      <c r="BD145" s="116"/>
      <c r="BE145" s="116"/>
    </row>
    <row r="146" spans="1:57" ht="13.5" customHeight="1" x14ac:dyDescent="0.2">
      <c r="A146" s="114"/>
      <c r="B146" s="115"/>
      <c r="C146" s="114"/>
      <c r="D146" s="116"/>
      <c r="E146" s="116"/>
      <c r="F146" s="116"/>
      <c r="G146" s="116"/>
      <c r="H146" s="116"/>
      <c r="I146" s="116"/>
      <c r="J146" s="115"/>
      <c r="K146" s="114"/>
      <c r="L146" s="116"/>
      <c r="M146" s="116"/>
      <c r="N146" s="116"/>
      <c r="O146" s="116"/>
      <c r="P146" s="116"/>
      <c r="Q146" s="116"/>
      <c r="R146" s="115"/>
      <c r="S146" s="114"/>
      <c r="T146" s="116"/>
      <c r="U146" s="116"/>
      <c r="V146" s="116"/>
      <c r="W146" s="116"/>
      <c r="X146" s="116"/>
      <c r="Y146" s="116"/>
      <c r="Z146" s="115"/>
      <c r="AA146" s="114"/>
      <c r="AB146" s="116"/>
      <c r="AC146" s="116"/>
      <c r="AD146" s="116"/>
      <c r="AE146" s="116"/>
      <c r="AF146" s="116"/>
      <c r="AG146" s="116"/>
      <c r="AH146" s="115"/>
      <c r="AI146" s="114"/>
      <c r="AJ146" s="116"/>
      <c r="AK146" s="116"/>
      <c r="AL146" s="116"/>
      <c r="AM146" s="116"/>
      <c r="AN146" s="116"/>
      <c r="AO146" s="116"/>
      <c r="AP146" s="115"/>
      <c r="AQ146" s="114"/>
      <c r="AR146" s="116"/>
      <c r="AS146" s="116"/>
      <c r="AT146" s="116"/>
      <c r="AU146" s="116"/>
      <c r="AV146" s="116"/>
      <c r="AW146" s="116"/>
      <c r="AX146" s="115"/>
      <c r="AY146" s="114"/>
      <c r="AZ146" s="116"/>
      <c r="BA146" s="116"/>
      <c r="BB146" s="116"/>
      <c r="BC146" s="116"/>
      <c r="BD146" s="116"/>
      <c r="BE146" s="116"/>
    </row>
    <row r="147" spans="1:57" ht="13.5" customHeight="1" x14ac:dyDescent="0.2">
      <c r="A147" s="114"/>
      <c r="B147" s="115"/>
      <c r="C147" s="114"/>
      <c r="D147" s="116"/>
      <c r="E147" s="116"/>
      <c r="F147" s="116"/>
      <c r="G147" s="116"/>
      <c r="H147" s="116"/>
      <c r="I147" s="116"/>
      <c r="J147" s="115"/>
      <c r="K147" s="114"/>
      <c r="L147" s="116"/>
      <c r="M147" s="116"/>
      <c r="N147" s="116"/>
      <c r="O147" s="116"/>
      <c r="P147" s="116"/>
      <c r="Q147" s="116"/>
      <c r="R147" s="115"/>
      <c r="S147" s="114"/>
      <c r="T147" s="116"/>
      <c r="U147" s="116"/>
      <c r="V147" s="116"/>
      <c r="W147" s="116"/>
      <c r="X147" s="116"/>
      <c r="Y147" s="116"/>
      <c r="Z147" s="115"/>
      <c r="AA147" s="114"/>
      <c r="AB147" s="116"/>
      <c r="AC147" s="116"/>
      <c r="AD147" s="116"/>
      <c r="AE147" s="116"/>
      <c r="AF147" s="116"/>
      <c r="AG147" s="116"/>
      <c r="AH147" s="115"/>
      <c r="AI147" s="114"/>
      <c r="AJ147" s="116"/>
      <c r="AK147" s="116"/>
      <c r="AL147" s="116"/>
      <c r="AM147" s="116"/>
      <c r="AN147" s="116"/>
      <c r="AO147" s="116"/>
      <c r="AP147" s="115"/>
      <c r="AQ147" s="114"/>
      <c r="AR147" s="116"/>
      <c r="AS147" s="116"/>
      <c r="AT147" s="116"/>
      <c r="AU147" s="116"/>
      <c r="AV147" s="116"/>
      <c r="AW147" s="116"/>
      <c r="AX147" s="115"/>
      <c r="AY147" s="114"/>
      <c r="AZ147" s="116"/>
      <c r="BA147" s="116"/>
      <c r="BB147" s="116"/>
      <c r="BC147" s="116"/>
      <c r="BD147" s="116"/>
      <c r="BE147" s="116"/>
    </row>
    <row r="148" spans="1:57" ht="13.5" customHeight="1" x14ac:dyDescent="0.2">
      <c r="A148" s="114"/>
      <c r="B148" s="115"/>
      <c r="C148" s="114"/>
      <c r="D148" s="116"/>
      <c r="E148" s="116"/>
      <c r="F148" s="116"/>
      <c r="G148" s="116"/>
      <c r="H148" s="116"/>
      <c r="I148" s="116"/>
      <c r="J148" s="115"/>
      <c r="K148" s="114"/>
      <c r="L148" s="116"/>
      <c r="M148" s="116"/>
      <c r="N148" s="116"/>
      <c r="O148" s="116"/>
      <c r="P148" s="116"/>
      <c r="Q148" s="116"/>
      <c r="R148" s="115"/>
      <c r="S148" s="114"/>
      <c r="T148" s="116"/>
      <c r="U148" s="116"/>
      <c r="V148" s="116"/>
      <c r="W148" s="116"/>
      <c r="X148" s="116"/>
      <c r="Y148" s="116"/>
      <c r="Z148" s="115"/>
      <c r="AA148" s="114"/>
      <c r="AB148" s="116"/>
      <c r="AC148" s="116"/>
      <c r="AD148" s="116"/>
      <c r="AE148" s="116"/>
      <c r="AF148" s="116"/>
      <c r="AG148" s="116"/>
      <c r="AH148" s="115"/>
      <c r="AI148" s="114"/>
      <c r="AJ148" s="116"/>
      <c r="AK148" s="116"/>
      <c r="AL148" s="116"/>
      <c r="AM148" s="116"/>
      <c r="AN148" s="116"/>
      <c r="AO148" s="116"/>
      <c r="AP148" s="115"/>
      <c r="AQ148" s="114"/>
      <c r="AR148" s="116"/>
      <c r="AS148" s="116"/>
      <c r="AT148" s="116"/>
      <c r="AU148" s="116"/>
      <c r="AV148" s="116"/>
      <c r="AW148" s="116"/>
      <c r="AX148" s="115"/>
      <c r="AY148" s="114"/>
      <c r="AZ148" s="116"/>
      <c r="BA148" s="116"/>
      <c r="BB148" s="116"/>
      <c r="BC148" s="116"/>
      <c r="BD148" s="116"/>
      <c r="BE148" s="116"/>
    </row>
    <row r="149" spans="1:57" ht="13.5" customHeight="1" x14ac:dyDescent="0.2">
      <c r="A149" s="114"/>
      <c r="B149" s="115"/>
      <c r="C149" s="114"/>
      <c r="D149" s="116"/>
      <c r="E149" s="116"/>
      <c r="F149" s="116"/>
      <c r="G149" s="116"/>
      <c r="H149" s="116"/>
      <c r="I149" s="116"/>
      <c r="J149" s="115"/>
      <c r="K149" s="114"/>
      <c r="L149" s="116"/>
      <c r="M149" s="116"/>
      <c r="N149" s="116"/>
      <c r="O149" s="116"/>
      <c r="P149" s="116"/>
      <c r="Q149" s="116"/>
      <c r="R149" s="115"/>
      <c r="S149" s="114"/>
      <c r="T149" s="116"/>
      <c r="U149" s="116"/>
      <c r="V149" s="116"/>
      <c r="W149" s="116"/>
      <c r="X149" s="116"/>
      <c r="Y149" s="116"/>
      <c r="Z149" s="115"/>
      <c r="AA149" s="114"/>
      <c r="AB149" s="116"/>
      <c r="AC149" s="116"/>
      <c r="AD149" s="116"/>
      <c r="AE149" s="116"/>
      <c r="AF149" s="116"/>
      <c r="AG149" s="116"/>
      <c r="AH149" s="115"/>
      <c r="AI149" s="114"/>
      <c r="AJ149" s="116"/>
      <c r="AK149" s="116"/>
      <c r="AL149" s="116"/>
      <c r="AM149" s="116"/>
      <c r="AN149" s="116"/>
      <c r="AO149" s="116"/>
      <c r="AP149" s="115"/>
      <c r="AQ149" s="114"/>
      <c r="AR149" s="116"/>
      <c r="AS149" s="116"/>
      <c r="AT149" s="116"/>
      <c r="AU149" s="116"/>
      <c r="AV149" s="116"/>
      <c r="AW149" s="116"/>
      <c r="AX149" s="115"/>
      <c r="AY149" s="114"/>
      <c r="AZ149" s="116"/>
      <c r="BA149" s="116"/>
      <c r="BB149" s="116"/>
      <c r="BC149" s="116"/>
      <c r="BD149" s="116"/>
      <c r="BE149" s="116"/>
    </row>
    <row r="150" spans="1:57" ht="13.5" customHeight="1" x14ac:dyDescent="0.2">
      <c r="A150" s="114"/>
      <c r="B150" s="115"/>
      <c r="C150" s="114"/>
      <c r="D150" s="116"/>
      <c r="E150" s="116"/>
      <c r="F150" s="116"/>
      <c r="G150" s="116"/>
      <c r="H150" s="116"/>
      <c r="I150" s="116"/>
      <c r="J150" s="115"/>
      <c r="K150" s="114"/>
      <c r="L150" s="116"/>
      <c r="M150" s="116"/>
      <c r="N150" s="116"/>
      <c r="O150" s="116"/>
      <c r="P150" s="116"/>
      <c r="Q150" s="116"/>
      <c r="R150" s="115"/>
      <c r="S150" s="114"/>
      <c r="T150" s="116"/>
      <c r="U150" s="116"/>
      <c r="V150" s="116"/>
      <c r="W150" s="116"/>
      <c r="X150" s="116"/>
      <c r="Y150" s="116"/>
      <c r="Z150" s="115"/>
      <c r="AA150" s="114"/>
      <c r="AB150" s="116"/>
      <c r="AC150" s="116"/>
      <c r="AD150" s="116"/>
      <c r="AE150" s="116"/>
      <c r="AF150" s="116"/>
      <c r="AG150" s="116"/>
      <c r="AH150" s="115"/>
      <c r="AI150" s="114"/>
      <c r="AJ150" s="116"/>
      <c r="AK150" s="116"/>
      <c r="AL150" s="116"/>
      <c r="AM150" s="116"/>
      <c r="AN150" s="116"/>
      <c r="AO150" s="116"/>
      <c r="AP150" s="115"/>
      <c r="AQ150" s="114"/>
      <c r="AR150" s="116"/>
      <c r="AS150" s="116"/>
      <c r="AT150" s="116"/>
      <c r="AU150" s="116"/>
      <c r="AV150" s="116"/>
      <c r="AW150" s="116"/>
      <c r="AX150" s="115"/>
      <c r="AY150" s="114"/>
      <c r="AZ150" s="116"/>
      <c r="BA150" s="116"/>
      <c r="BB150" s="116"/>
      <c r="BC150" s="116"/>
      <c r="BD150" s="116"/>
      <c r="BE150" s="116"/>
    </row>
    <row r="151" spans="1:57" ht="13.5" customHeight="1" x14ac:dyDescent="0.2">
      <c r="A151" s="114"/>
      <c r="B151" s="115"/>
      <c r="C151" s="114"/>
      <c r="D151" s="116"/>
      <c r="E151" s="116"/>
      <c r="F151" s="116"/>
      <c r="G151" s="116"/>
      <c r="H151" s="116"/>
      <c r="I151" s="116"/>
      <c r="J151" s="115"/>
      <c r="K151" s="114"/>
      <c r="L151" s="116"/>
      <c r="M151" s="116"/>
      <c r="N151" s="116"/>
      <c r="O151" s="116"/>
      <c r="P151" s="116"/>
      <c r="Q151" s="116"/>
      <c r="R151" s="115"/>
      <c r="S151" s="114"/>
      <c r="T151" s="116"/>
      <c r="U151" s="116"/>
      <c r="V151" s="116"/>
      <c r="W151" s="116"/>
      <c r="X151" s="116"/>
      <c r="Y151" s="116"/>
      <c r="Z151" s="115"/>
      <c r="AA151" s="114"/>
      <c r="AB151" s="116"/>
      <c r="AC151" s="116"/>
      <c r="AD151" s="116"/>
      <c r="AE151" s="116"/>
      <c r="AF151" s="116"/>
      <c r="AG151" s="116"/>
      <c r="AH151" s="115"/>
      <c r="AI151" s="114"/>
      <c r="AJ151" s="116"/>
      <c r="AK151" s="116"/>
      <c r="AL151" s="116"/>
      <c r="AM151" s="116"/>
      <c r="AN151" s="116"/>
      <c r="AO151" s="116"/>
      <c r="AP151" s="115"/>
      <c r="AQ151" s="114"/>
      <c r="AR151" s="116"/>
      <c r="AS151" s="116"/>
      <c r="AT151" s="116"/>
      <c r="AU151" s="116"/>
      <c r="AV151" s="116"/>
      <c r="AW151" s="116"/>
      <c r="AX151" s="115"/>
      <c r="AY151" s="114"/>
      <c r="AZ151" s="116"/>
      <c r="BA151" s="116"/>
      <c r="BB151" s="116"/>
      <c r="BC151" s="116"/>
      <c r="BD151" s="116"/>
      <c r="BE151" s="116"/>
    </row>
    <row r="152" spans="1:57" ht="13.5" customHeight="1" x14ac:dyDescent="0.2">
      <c r="A152" s="114"/>
      <c r="B152" s="115"/>
      <c r="C152" s="114"/>
      <c r="D152" s="116"/>
      <c r="E152" s="116"/>
      <c r="F152" s="116"/>
      <c r="G152" s="116"/>
      <c r="H152" s="116"/>
      <c r="I152" s="116"/>
      <c r="J152" s="115"/>
      <c r="K152" s="114"/>
      <c r="L152" s="116"/>
      <c r="M152" s="116"/>
      <c r="N152" s="116"/>
      <c r="O152" s="116"/>
      <c r="P152" s="116"/>
      <c r="Q152" s="116"/>
      <c r="R152" s="115"/>
      <c r="S152" s="114"/>
      <c r="T152" s="116"/>
      <c r="U152" s="116"/>
      <c r="V152" s="116"/>
      <c r="W152" s="116"/>
      <c r="X152" s="116"/>
      <c r="Y152" s="116"/>
      <c r="Z152" s="115"/>
      <c r="AA152" s="114"/>
      <c r="AB152" s="116"/>
      <c r="AC152" s="116"/>
      <c r="AD152" s="116"/>
      <c r="AE152" s="116"/>
      <c r="AF152" s="116"/>
      <c r="AG152" s="116"/>
      <c r="AH152" s="115"/>
      <c r="AI152" s="114"/>
      <c r="AJ152" s="116"/>
      <c r="AK152" s="116"/>
      <c r="AL152" s="116"/>
      <c r="AM152" s="116"/>
      <c r="AN152" s="116"/>
      <c r="AO152" s="116"/>
      <c r="AP152" s="115"/>
      <c r="AQ152" s="114"/>
      <c r="AR152" s="116"/>
      <c r="AS152" s="116"/>
      <c r="AT152" s="116"/>
      <c r="AU152" s="116"/>
      <c r="AV152" s="116"/>
      <c r="AW152" s="116"/>
      <c r="AX152" s="115"/>
      <c r="AY152" s="114"/>
      <c r="AZ152" s="116"/>
      <c r="BA152" s="116"/>
      <c r="BB152" s="116"/>
      <c r="BC152" s="116"/>
      <c r="BD152" s="116"/>
      <c r="BE152" s="116"/>
    </row>
    <row r="153" spans="1:57" ht="13.5" customHeight="1" x14ac:dyDescent="0.2">
      <c r="A153" s="114"/>
      <c r="B153" s="115"/>
      <c r="C153" s="114"/>
      <c r="D153" s="116"/>
      <c r="E153" s="116"/>
      <c r="F153" s="116"/>
      <c r="G153" s="116"/>
      <c r="H153" s="116"/>
      <c r="I153" s="116"/>
      <c r="J153" s="115"/>
      <c r="K153" s="114"/>
      <c r="L153" s="116"/>
      <c r="M153" s="116"/>
      <c r="N153" s="116"/>
      <c r="O153" s="116"/>
      <c r="P153" s="116"/>
      <c r="Q153" s="116"/>
      <c r="R153" s="115"/>
      <c r="S153" s="114"/>
      <c r="T153" s="116"/>
      <c r="U153" s="116"/>
      <c r="V153" s="116"/>
      <c r="W153" s="116"/>
      <c r="X153" s="116"/>
      <c r="Y153" s="116"/>
      <c r="Z153" s="115"/>
      <c r="AA153" s="114"/>
      <c r="AB153" s="116"/>
      <c r="AC153" s="116"/>
      <c r="AD153" s="116"/>
      <c r="AE153" s="116"/>
      <c r="AF153" s="116"/>
      <c r="AG153" s="116"/>
      <c r="AH153" s="115"/>
      <c r="AI153" s="114"/>
      <c r="AJ153" s="116"/>
      <c r="AK153" s="116"/>
      <c r="AL153" s="116"/>
      <c r="AM153" s="116"/>
      <c r="AN153" s="116"/>
      <c r="AO153" s="116"/>
      <c r="AP153" s="115"/>
      <c r="AQ153" s="114"/>
      <c r="AR153" s="116"/>
      <c r="AS153" s="116"/>
      <c r="AT153" s="116"/>
      <c r="AU153" s="116"/>
      <c r="AV153" s="116"/>
      <c r="AW153" s="116"/>
      <c r="AX153" s="115"/>
      <c r="AY153" s="114"/>
      <c r="AZ153" s="116"/>
      <c r="BA153" s="116"/>
      <c r="BB153" s="116"/>
      <c r="BC153" s="116"/>
      <c r="BD153" s="116"/>
      <c r="BE153" s="116"/>
    </row>
    <row r="154" spans="1:57" ht="13.5" customHeight="1" x14ac:dyDescent="0.2">
      <c r="A154" s="114"/>
      <c r="B154" s="115"/>
      <c r="C154" s="114"/>
      <c r="D154" s="116"/>
      <c r="E154" s="116"/>
      <c r="F154" s="116"/>
      <c r="G154" s="116"/>
      <c r="H154" s="116"/>
      <c r="I154" s="116"/>
      <c r="J154" s="115"/>
      <c r="K154" s="114"/>
      <c r="L154" s="116"/>
      <c r="M154" s="116"/>
      <c r="N154" s="116"/>
      <c r="O154" s="116"/>
      <c r="P154" s="116"/>
      <c r="Q154" s="116"/>
      <c r="R154" s="115"/>
      <c r="S154" s="114"/>
      <c r="T154" s="116"/>
      <c r="U154" s="116"/>
      <c r="V154" s="116"/>
      <c r="W154" s="116"/>
      <c r="X154" s="116"/>
      <c r="Y154" s="116"/>
      <c r="Z154" s="115"/>
      <c r="AA154" s="114"/>
      <c r="AB154" s="116"/>
      <c r="AC154" s="116"/>
      <c r="AD154" s="116"/>
      <c r="AE154" s="116"/>
      <c r="AF154" s="116"/>
      <c r="AG154" s="116"/>
      <c r="AH154" s="115"/>
      <c r="AI154" s="114"/>
      <c r="AJ154" s="116"/>
      <c r="AK154" s="116"/>
      <c r="AL154" s="116"/>
      <c r="AM154" s="116"/>
      <c r="AN154" s="116"/>
      <c r="AO154" s="116"/>
      <c r="AP154" s="115"/>
      <c r="AQ154" s="114"/>
      <c r="AR154" s="116"/>
      <c r="AS154" s="116"/>
      <c r="AT154" s="116"/>
      <c r="AU154" s="116"/>
      <c r="AV154" s="116"/>
      <c r="AW154" s="116"/>
      <c r="AX154" s="115"/>
      <c r="AY154" s="114"/>
      <c r="AZ154" s="116"/>
      <c r="BA154" s="116"/>
      <c r="BB154" s="116"/>
      <c r="BC154" s="116"/>
      <c r="BD154" s="116"/>
      <c r="BE154" s="116"/>
    </row>
    <row r="155" spans="1:57" ht="13.5" customHeight="1" x14ac:dyDescent="0.2">
      <c r="A155" s="114"/>
      <c r="B155" s="115"/>
      <c r="C155" s="114"/>
      <c r="D155" s="116"/>
      <c r="E155" s="116"/>
      <c r="F155" s="116"/>
      <c r="G155" s="116"/>
      <c r="H155" s="116"/>
      <c r="I155" s="116"/>
      <c r="J155" s="115"/>
      <c r="K155" s="114"/>
      <c r="L155" s="116"/>
      <c r="M155" s="116"/>
      <c r="N155" s="116"/>
      <c r="O155" s="116"/>
      <c r="P155" s="116"/>
      <c r="Q155" s="116"/>
      <c r="R155" s="115"/>
      <c r="S155" s="114"/>
      <c r="T155" s="116"/>
      <c r="U155" s="116"/>
      <c r="V155" s="116"/>
      <c r="W155" s="116"/>
      <c r="X155" s="116"/>
      <c r="Y155" s="116"/>
      <c r="Z155" s="115"/>
      <c r="AA155" s="114"/>
      <c r="AB155" s="116"/>
      <c r="AC155" s="116"/>
      <c r="AD155" s="116"/>
      <c r="AE155" s="116"/>
      <c r="AF155" s="116"/>
      <c r="AG155" s="116"/>
      <c r="AH155" s="115"/>
      <c r="AI155" s="114"/>
      <c r="AJ155" s="116"/>
      <c r="AK155" s="116"/>
      <c r="AL155" s="116"/>
      <c r="AM155" s="116"/>
      <c r="AN155" s="116"/>
      <c r="AO155" s="116"/>
      <c r="AP155" s="115"/>
      <c r="AQ155" s="114"/>
      <c r="AR155" s="116"/>
      <c r="AS155" s="116"/>
      <c r="AT155" s="116"/>
      <c r="AU155" s="116"/>
      <c r="AV155" s="116"/>
      <c r="AW155" s="116"/>
      <c r="AX155" s="115"/>
      <c r="AY155" s="114"/>
      <c r="AZ155" s="116"/>
      <c r="BA155" s="116"/>
      <c r="BB155" s="116"/>
      <c r="BC155" s="116"/>
      <c r="BD155" s="116"/>
      <c r="BE155" s="116"/>
    </row>
    <row r="156" spans="1:57" ht="13.5" customHeight="1" x14ac:dyDescent="0.2">
      <c r="A156" s="114"/>
      <c r="B156" s="115"/>
      <c r="C156" s="114"/>
      <c r="D156" s="116"/>
      <c r="E156" s="116"/>
      <c r="F156" s="116"/>
      <c r="G156" s="116"/>
      <c r="H156" s="116"/>
      <c r="I156" s="116"/>
      <c r="J156" s="115"/>
      <c r="K156" s="114"/>
      <c r="L156" s="116"/>
      <c r="M156" s="116"/>
      <c r="N156" s="116"/>
      <c r="O156" s="116"/>
      <c r="P156" s="116"/>
      <c r="Q156" s="116"/>
      <c r="R156" s="115"/>
      <c r="S156" s="114"/>
      <c r="T156" s="116"/>
      <c r="U156" s="116"/>
      <c r="V156" s="116"/>
      <c r="W156" s="116"/>
      <c r="X156" s="116"/>
      <c r="Y156" s="116"/>
      <c r="Z156" s="115"/>
      <c r="AA156" s="114"/>
      <c r="AB156" s="116"/>
      <c r="AC156" s="116"/>
      <c r="AD156" s="116"/>
      <c r="AE156" s="116"/>
      <c r="AF156" s="116"/>
      <c r="AG156" s="116"/>
      <c r="AH156" s="115"/>
      <c r="AI156" s="114"/>
      <c r="AJ156" s="116"/>
      <c r="AK156" s="116"/>
      <c r="AL156" s="116"/>
      <c r="AM156" s="116"/>
      <c r="AN156" s="116"/>
      <c r="AO156" s="116"/>
      <c r="AP156" s="115"/>
      <c r="AQ156" s="114"/>
      <c r="AR156" s="116"/>
      <c r="AS156" s="116"/>
      <c r="AT156" s="116"/>
      <c r="AU156" s="116"/>
      <c r="AV156" s="116"/>
      <c r="AW156" s="116"/>
      <c r="AX156" s="115"/>
      <c r="AY156" s="114"/>
      <c r="AZ156" s="116"/>
      <c r="BA156" s="116"/>
      <c r="BB156" s="116"/>
      <c r="BC156" s="116"/>
      <c r="BD156" s="116"/>
      <c r="BE156" s="116"/>
    </row>
    <row r="157" spans="1:57" ht="13.5" customHeight="1" x14ac:dyDescent="0.2">
      <c r="A157" s="114"/>
      <c r="B157" s="115"/>
      <c r="C157" s="114"/>
      <c r="D157" s="116"/>
      <c r="E157" s="116"/>
      <c r="F157" s="116"/>
      <c r="G157" s="116"/>
      <c r="H157" s="116"/>
      <c r="I157" s="116"/>
      <c r="J157" s="115"/>
      <c r="K157" s="114"/>
      <c r="L157" s="116"/>
      <c r="M157" s="116"/>
      <c r="N157" s="116"/>
      <c r="O157" s="116"/>
      <c r="P157" s="116"/>
      <c r="Q157" s="116"/>
      <c r="R157" s="115"/>
      <c r="S157" s="114"/>
      <c r="T157" s="116"/>
      <c r="U157" s="116"/>
      <c r="V157" s="116"/>
      <c r="W157" s="116"/>
      <c r="X157" s="116"/>
      <c r="Y157" s="116"/>
      <c r="Z157" s="115"/>
      <c r="AA157" s="114"/>
      <c r="AB157" s="116"/>
      <c r="AC157" s="116"/>
      <c r="AD157" s="116"/>
      <c r="AE157" s="116"/>
      <c r="AF157" s="116"/>
      <c r="AG157" s="116"/>
      <c r="AH157" s="115"/>
      <c r="AI157" s="114"/>
      <c r="AJ157" s="116"/>
      <c r="AK157" s="116"/>
      <c r="AL157" s="116"/>
      <c r="AM157" s="116"/>
      <c r="AN157" s="116"/>
      <c r="AO157" s="116"/>
      <c r="AP157" s="115"/>
      <c r="AQ157" s="114"/>
      <c r="AR157" s="116"/>
      <c r="AS157" s="116"/>
      <c r="AT157" s="116"/>
      <c r="AU157" s="116"/>
      <c r="AV157" s="116"/>
      <c r="AW157" s="116"/>
      <c r="AX157" s="115"/>
      <c r="AY157" s="114"/>
      <c r="AZ157" s="116"/>
      <c r="BA157" s="116"/>
      <c r="BB157" s="116"/>
      <c r="BC157" s="116"/>
      <c r="BD157" s="116"/>
      <c r="BE157" s="116"/>
    </row>
    <row r="158" spans="1:57" ht="13.5" customHeight="1" x14ac:dyDescent="0.2">
      <c r="A158" s="114"/>
      <c r="B158" s="115"/>
      <c r="C158" s="114"/>
      <c r="D158" s="116"/>
      <c r="E158" s="116"/>
      <c r="F158" s="116"/>
      <c r="G158" s="116"/>
      <c r="H158" s="116"/>
      <c r="I158" s="116"/>
      <c r="J158" s="115"/>
      <c r="K158" s="114"/>
      <c r="L158" s="116"/>
      <c r="M158" s="116"/>
      <c r="N158" s="116"/>
      <c r="O158" s="116"/>
      <c r="P158" s="116"/>
      <c r="Q158" s="116"/>
      <c r="R158" s="115"/>
      <c r="S158" s="114"/>
      <c r="T158" s="116"/>
      <c r="U158" s="116"/>
      <c r="V158" s="116"/>
      <c r="W158" s="116"/>
      <c r="X158" s="116"/>
      <c r="Y158" s="116"/>
      <c r="Z158" s="115"/>
      <c r="AA158" s="114"/>
      <c r="AB158" s="116"/>
      <c r="AC158" s="116"/>
      <c r="AD158" s="116"/>
      <c r="AE158" s="116"/>
      <c r="AF158" s="116"/>
      <c r="AG158" s="116"/>
      <c r="AH158" s="115"/>
      <c r="AI158" s="114"/>
      <c r="AJ158" s="116"/>
      <c r="AK158" s="116"/>
      <c r="AL158" s="116"/>
      <c r="AM158" s="116"/>
      <c r="AN158" s="116"/>
      <c r="AO158" s="116"/>
      <c r="AP158" s="115"/>
      <c r="AQ158" s="114"/>
      <c r="AR158" s="116"/>
      <c r="AS158" s="116"/>
      <c r="AT158" s="116"/>
      <c r="AU158" s="116"/>
      <c r="AV158" s="116"/>
      <c r="AW158" s="116"/>
      <c r="AX158" s="115"/>
      <c r="AY158" s="114"/>
      <c r="AZ158" s="116"/>
      <c r="BA158" s="116"/>
      <c r="BB158" s="116"/>
      <c r="BC158" s="116"/>
      <c r="BD158" s="116"/>
      <c r="BE158" s="116"/>
    </row>
    <row r="159" spans="1:57" ht="13.5" customHeight="1" x14ac:dyDescent="0.2">
      <c r="A159" s="114"/>
      <c r="B159" s="115"/>
      <c r="C159" s="114"/>
      <c r="D159" s="116"/>
      <c r="E159" s="116"/>
      <c r="F159" s="116"/>
      <c r="G159" s="116"/>
      <c r="H159" s="116"/>
      <c r="I159" s="116"/>
      <c r="J159" s="115"/>
      <c r="K159" s="114"/>
      <c r="L159" s="116"/>
      <c r="M159" s="116"/>
      <c r="N159" s="116"/>
      <c r="O159" s="116"/>
      <c r="P159" s="116"/>
      <c r="Q159" s="116"/>
      <c r="R159" s="115"/>
      <c r="S159" s="114"/>
      <c r="T159" s="116"/>
      <c r="U159" s="116"/>
      <c r="V159" s="116"/>
      <c r="W159" s="116"/>
      <c r="X159" s="116"/>
      <c r="Y159" s="116"/>
      <c r="Z159" s="115"/>
      <c r="AA159" s="114"/>
      <c r="AB159" s="116"/>
      <c r="AC159" s="116"/>
      <c r="AD159" s="116"/>
      <c r="AE159" s="116"/>
      <c r="AF159" s="116"/>
      <c r="AG159" s="116"/>
      <c r="AH159" s="115"/>
      <c r="AI159" s="114"/>
      <c r="AJ159" s="116"/>
      <c r="AK159" s="116"/>
      <c r="AL159" s="116"/>
      <c r="AM159" s="116"/>
      <c r="AN159" s="116"/>
      <c r="AO159" s="116"/>
      <c r="AP159" s="115"/>
      <c r="AQ159" s="114"/>
      <c r="AR159" s="116"/>
      <c r="AS159" s="116"/>
      <c r="AT159" s="116"/>
      <c r="AU159" s="116"/>
      <c r="AV159" s="116"/>
      <c r="AW159" s="116"/>
      <c r="AX159" s="115"/>
      <c r="AY159" s="114"/>
      <c r="AZ159" s="116"/>
      <c r="BA159" s="116"/>
      <c r="BB159" s="116"/>
      <c r="BC159" s="116"/>
      <c r="BD159" s="116"/>
      <c r="BE159" s="116"/>
    </row>
    <row r="160" spans="1:57" ht="13.5" customHeight="1" x14ac:dyDescent="0.2">
      <c r="A160" s="114"/>
      <c r="B160" s="115"/>
      <c r="C160" s="114"/>
      <c r="D160" s="116"/>
      <c r="E160" s="116"/>
      <c r="F160" s="116"/>
      <c r="G160" s="116"/>
      <c r="H160" s="116"/>
      <c r="I160" s="116"/>
      <c r="J160" s="115"/>
      <c r="K160" s="114"/>
      <c r="L160" s="116"/>
      <c r="M160" s="116"/>
      <c r="N160" s="116"/>
      <c r="O160" s="116"/>
      <c r="P160" s="116"/>
      <c r="Q160" s="116"/>
      <c r="R160" s="115"/>
      <c r="S160" s="114"/>
      <c r="T160" s="116"/>
      <c r="U160" s="116"/>
      <c r="V160" s="116"/>
      <c r="W160" s="116"/>
      <c r="X160" s="116"/>
      <c r="Y160" s="116"/>
      <c r="Z160" s="115"/>
      <c r="AA160" s="114"/>
      <c r="AB160" s="116"/>
      <c r="AC160" s="116"/>
      <c r="AD160" s="116"/>
      <c r="AE160" s="116"/>
      <c r="AF160" s="116"/>
      <c r="AG160" s="116"/>
      <c r="AH160" s="115"/>
      <c r="AI160" s="114"/>
      <c r="AJ160" s="116"/>
      <c r="AK160" s="116"/>
      <c r="AL160" s="116"/>
      <c r="AM160" s="116"/>
      <c r="AN160" s="116"/>
      <c r="AO160" s="116"/>
      <c r="AP160" s="115"/>
      <c r="AQ160" s="114"/>
      <c r="AR160" s="116"/>
      <c r="AS160" s="116"/>
      <c r="AT160" s="116"/>
      <c r="AU160" s="116"/>
      <c r="AV160" s="116"/>
      <c r="AW160" s="116"/>
      <c r="AX160" s="115"/>
      <c r="AY160" s="114"/>
      <c r="AZ160" s="116"/>
      <c r="BA160" s="116"/>
      <c r="BB160" s="116"/>
      <c r="BC160" s="116"/>
      <c r="BD160" s="116"/>
      <c r="BE160" s="116"/>
    </row>
    <row r="161" spans="1:57" ht="13.5" customHeight="1" x14ac:dyDescent="0.2">
      <c r="A161" s="114"/>
      <c r="B161" s="115"/>
      <c r="C161" s="114"/>
      <c r="D161" s="116"/>
      <c r="E161" s="116"/>
      <c r="F161" s="116"/>
      <c r="G161" s="116"/>
      <c r="H161" s="116"/>
      <c r="I161" s="116"/>
      <c r="J161" s="115"/>
      <c r="K161" s="114"/>
      <c r="L161" s="116"/>
      <c r="M161" s="116"/>
      <c r="N161" s="116"/>
      <c r="O161" s="116"/>
      <c r="P161" s="116"/>
      <c r="Q161" s="116"/>
      <c r="R161" s="115"/>
      <c r="S161" s="114"/>
      <c r="T161" s="116"/>
      <c r="U161" s="116"/>
      <c r="V161" s="116"/>
      <c r="W161" s="116"/>
      <c r="X161" s="116"/>
      <c r="Y161" s="116"/>
      <c r="Z161" s="115"/>
      <c r="AA161" s="114"/>
      <c r="AB161" s="116"/>
      <c r="AC161" s="116"/>
      <c r="AD161" s="116"/>
      <c r="AE161" s="116"/>
      <c r="AF161" s="116"/>
      <c r="AG161" s="116"/>
      <c r="AH161" s="115"/>
      <c r="AI161" s="114"/>
      <c r="AJ161" s="116"/>
      <c r="AK161" s="116"/>
      <c r="AL161" s="116"/>
      <c r="AM161" s="116"/>
      <c r="AN161" s="116"/>
      <c r="AO161" s="116"/>
      <c r="AP161" s="115"/>
      <c r="AQ161" s="114"/>
      <c r="AR161" s="116"/>
      <c r="AS161" s="116"/>
      <c r="AT161" s="116"/>
      <c r="AU161" s="116"/>
      <c r="AV161" s="116"/>
      <c r="AW161" s="116"/>
      <c r="AX161" s="115"/>
      <c r="AY161" s="114"/>
      <c r="AZ161" s="116"/>
      <c r="BA161" s="116"/>
      <c r="BB161" s="116"/>
      <c r="BC161" s="116"/>
      <c r="BD161" s="116"/>
      <c r="BE161" s="116"/>
    </row>
    <row r="162" spans="1:57" ht="13.5" customHeight="1" x14ac:dyDescent="0.2">
      <c r="A162" s="114"/>
      <c r="B162" s="115"/>
      <c r="C162" s="114"/>
      <c r="D162" s="116"/>
      <c r="E162" s="116"/>
      <c r="F162" s="116"/>
      <c r="G162" s="116"/>
      <c r="H162" s="116"/>
      <c r="I162" s="116"/>
      <c r="J162" s="115"/>
      <c r="K162" s="114"/>
      <c r="L162" s="116"/>
      <c r="M162" s="116"/>
      <c r="N162" s="116"/>
      <c r="O162" s="116"/>
      <c r="P162" s="116"/>
      <c r="Q162" s="116"/>
      <c r="R162" s="115"/>
      <c r="S162" s="114"/>
      <c r="T162" s="116"/>
      <c r="U162" s="116"/>
      <c r="V162" s="116"/>
      <c r="W162" s="116"/>
      <c r="X162" s="116"/>
      <c r="Y162" s="116"/>
      <c r="Z162" s="115"/>
      <c r="AA162" s="114"/>
      <c r="AB162" s="116"/>
      <c r="AC162" s="116"/>
      <c r="AD162" s="116"/>
      <c r="AE162" s="116"/>
      <c r="AF162" s="116"/>
      <c r="AG162" s="116"/>
      <c r="AH162" s="115"/>
      <c r="AI162" s="114"/>
      <c r="AJ162" s="116"/>
      <c r="AK162" s="116"/>
      <c r="AL162" s="116"/>
      <c r="AM162" s="116"/>
      <c r="AN162" s="116"/>
      <c r="AO162" s="116"/>
      <c r="AP162" s="115"/>
      <c r="AQ162" s="114"/>
      <c r="AR162" s="116"/>
      <c r="AS162" s="116"/>
      <c r="AT162" s="116"/>
      <c r="AU162" s="116"/>
      <c r="AV162" s="116"/>
      <c r="AW162" s="116"/>
      <c r="AX162" s="115"/>
      <c r="AY162" s="114"/>
      <c r="AZ162" s="116"/>
      <c r="BA162" s="116"/>
      <c r="BB162" s="116"/>
      <c r="BC162" s="116"/>
      <c r="BD162" s="116"/>
      <c r="BE162" s="116"/>
    </row>
    <row r="163" spans="1:57" ht="13.5" customHeight="1" x14ac:dyDescent="0.2">
      <c r="A163" s="114"/>
      <c r="B163" s="115"/>
      <c r="C163" s="114"/>
      <c r="D163" s="116"/>
      <c r="E163" s="116"/>
      <c r="F163" s="116"/>
      <c r="G163" s="116"/>
      <c r="H163" s="116"/>
      <c r="I163" s="116"/>
      <c r="J163" s="115"/>
      <c r="K163" s="114"/>
      <c r="L163" s="116"/>
      <c r="M163" s="116"/>
      <c r="N163" s="116"/>
      <c r="O163" s="116"/>
      <c r="P163" s="116"/>
      <c r="Q163" s="116"/>
      <c r="R163" s="115"/>
      <c r="S163" s="114"/>
      <c r="T163" s="116"/>
      <c r="U163" s="116"/>
      <c r="V163" s="116"/>
      <c r="W163" s="116"/>
      <c r="X163" s="116"/>
      <c r="Y163" s="116"/>
      <c r="Z163" s="115"/>
      <c r="AA163" s="114"/>
      <c r="AB163" s="116"/>
      <c r="AC163" s="116"/>
      <c r="AD163" s="116"/>
      <c r="AE163" s="116"/>
      <c r="AF163" s="116"/>
      <c r="AG163" s="116"/>
      <c r="AH163" s="115"/>
      <c r="AI163" s="114"/>
      <c r="AJ163" s="116"/>
      <c r="AK163" s="116"/>
      <c r="AL163" s="116"/>
      <c r="AM163" s="116"/>
      <c r="AN163" s="116"/>
      <c r="AO163" s="116"/>
      <c r="AP163" s="115"/>
      <c r="AQ163" s="114"/>
      <c r="AR163" s="116"/>
      <c r="AS163" s="116"/>
      <c r="AT163" s="116"/>
      <c r="AU163" s="116"/>
      <c r="AV163" s="116"/>
      <c r="AW163" s="116"/>
      <c r="AX163" s="115"/>
      <c r="AY163" s="114"/>
      <c r="AZ163" s="116"/>
      <c r="BA163" s="116"/>
      <c r="BB163" s="116"/>
      <c r="BC163" s="116"/>
      <c r="BD163" s="116"/>
      <c r="BE163" s="116"/>
    </row>
    <row r="164" spans="1:57" ht="13.5" customHeight="1" x14ac:dyDescent="0.2">
      <c r="A164" s="114"/>
      <c r="B164" s="115"/>
      <c r="C164" s="114"/>
      <c r="D164" s="116"/>
      <c r="E164" s="116"/>
      <c r="F164" s="116"/>
      <c r="G164" s="116"/>
      <c r="H164" s="116"/>
      <c r="I164" s="116"/>
      <c r="J164" s="115"/>
      <c r="K164" s="114"/>
      <c r="L164" s="116"/>
      <c r="M164" s="116"/>
      <c r="N164" s="116"/>
      <c r="O164" s="116"/>
      <c r="P164" s="116"/>
      <c r="Q164" s="116"/>
      <c r="R164" s="115"/>
      <c r="S164" s="114"/>
      <c r="T164" s="116"/>
      <c r="U164" s="116"/>
      <c r="V164" s="116"/>
      <c r="W164" s="116"/>
      <c r="X164" s="116"/>
      <c r="Y164" s="116"/>
      <c r="Z164" s="115"/>
      <c r="AA164" s="114"/>
      <c r="AB164" s="116"/>
      <c r="AC164" s="116"/>
      <c r="AD164" s="116"/>
      <c r="AE164" s="116"/>
      <c r="AF164" s="116"/>
      <c r="AG164" s="116"/>
      <c r="AH164" s="115"/>
      <c r="AI164" s="114"/>
      <c r="AJ164" s="116"/>
      <c r="AK164" s="116"/>
      <c r="AL164" s="116"/>
      <c r="AM164" s="116"/>
      <c r="AN164" s="116"/>
      <c r="AO164" s="116"/>
      <c r="AP164" s="115"/>
      <c r="AQ164" s="114"/>
      <c r="AR164" s="116"/>
      <c r="AS164" s="116"/>
      <c r="AT164" s="116"/>
      <c r="AU164" s="116"/>
      <c r="AV164" s="116"/>
      <c r="AW164" s="116"/>
      <c r="AX164" s="115"/>
      <c r="AY164" s="114"/>
      <c r="AZ164" s="116"/>
      <c r="BA164" s="116"/>
      <c r="BB164" s="116"/>
      <c r="BC164" s="116"/>
      <c r="BD164" s="116"/>
      <c r="BE164" s="116"/>
    </row>
    <row r="165" spans="1:57" ht="13.5" customHeight="1" x14ac:dyDescent="0.2">
      <c r="A165" s="114"/>
      <c r="B165" s="115"/>
      <c r="C165" s="114"/>
      <c r="D165" s="116"/>
      <c r="E165" s="116"/>
      <c r="F165" s="116"/>
      <c r="G165" s="116"/>
      <c r="H165" s="116"/>
      <c r="I165" s="116"/>
      <c r="J165" s="115"/>
      <c r="K165" s="114"/>
      <c r="L165" s="116"/>
      <c r="M165" s="116"/>
      <c r="N165" s="116"/>
      <c r="O165" s="116"/>
      <c r="P165" s="116"/>
      <c r="Q165" s="116"/>
      <c r="R165" s="115"/>
      <c r="S165" s="114"/>
      <c r="T165" s="116"/>
      <c r="U165" s="116"/>
      <c r="V165" s="116"/>
      <c r="W165" s="116"/>
      <c r="X165" s="116"/>
      <c r="Y165" s="116"/>
      <c r="Z165" s="115"/>
      <c r="AA165" s="114"/>
      <c r="AB165" s="116"/>
      <c r="AC165" s="116"/>
      <c r="AD165" s="116"/>
      <c r="AE165" s="116"/>
      <c r="AF165" s="116"/>
      <c r="AG165" s="116"/>
      <c r="AH165" s="115"/>
      <c r="AI165" s="114"/>
      <c r="AJ165" s="116"/>
      <c r="AK165" s="116"/>
      <c r="AL165" s="116"/>
      <c r="AM165" s="116"/>
      <c r="AN165" s="116"/>
      <c r="AO165" s="116"/>
      <c r="AP165" s="115"/>
      <c r="AQ165" s="114"/>
      <c r="AR165" s="116"/>
      <c r="AS165" s="116"/>
      <c r="AT165" s="116"/>
      <c r="AU165" s="116"/>
      <c r="AV165" s="116"/>
      <c r="AW165" s="116"/>
      <c r="AX165" s="115"/>
      <c r="AY165" s="114"/>
      <c r="AZ165" s="116"/>
      <c r="BA165" s="116"/>
      <c r="BB165" s="116"/>
      <c r="BC165" s="116"/>
      <c r="BD165" s="116"/>
      <c r="BE165" s="116"/>
    </row>
    <row r="166" spans="1:57" ht="13.5" customHeight="1" x14ac:dyDescent="0.2">
      <c r="A166" s="114"/>
      <c r="B166" s="115"/>
      <c r="C166" s="114"/>
      <c r="D166" s="116"/>
      <c r="E166" s="116"/>
      <c r="F166" s="116"/>
      <c r="G166" s="116"/>
      <c r="H166" s="116"/>
      <c r="I166" s="116"/>
      <c r="J166" s="115"/>
      <c r="K166" s="114"/>
      <c r="L166" s="116"/>
      <c r="M166" s="116"/>
      <c r="N166" s="116"/>
      <c r="O166" s="116"/>
      <c r="P166" s="116"/>
      <c r="Q166" s="116"/>
      <c r="R166" s="115"/>
      <c r="S166" s="114"/>
      <c r="T166" s="116"/>
      <c r="U166" s="116"/>
      <c r="V166" s="116"/>
      <c r="W166" s="116"/>
      <c r="X166" s="116"/>
      <c r="Y166" s="116"/>
      <c r="Z166" s="115"/>
      <c r="AA166" s="114"/>
      <c r="AB166" s="116"/>
      <c r="AC166" s="116"/>
      <c r="AD166" s="116"/>
      <c r="AE166" s="116"/>
      <c r="AF166" s="116"/>
      <c r="AG166" s="116"/>
      <c r="AH166" s="115"/>
      <c r="AI166" s="114"/>
      <c r="AJ166" s="116"/>
      <c r="AK166" s="116"/>
      <c r="AL166" s="116"/>
      <c r="AM166" s="116"/>
      <c r="AN166" s="116"/>
      <c r="AO166" s="116"/>
      <c r="AP166" s="115"/>
      <c r="AQ166" s="114"/>
      <c r="AR166" s="116"/>
      <c r="AS166" s="116"/>
      <c r="AT166" s="116"/>
      <c r="AU166" s="116"/>
      <c r="AV166" s="116"/>
      <c r="AW166" s="116"/>
      <c r="AX166" s="115"/>
      <c r="AY166" s="114"/>
      <c r="AZ166" s="116"/>
      <c r="BA166" s="116"/>
      <c r="BB166" s="116"/>
      <c r="BC166" s="116"/>
      <c r="BD166" s="116"/>
      <c r="BE166" s="116"/>
    </row>
    <row r="167" spans="1:57" ht="13.5" customHeight="1" x14ac:dyDescent="0.2">
      <c r="A167" s="114"/>
      <c r="B167" s="115"/>
      <c r="C167" s="114"/>
      <c r="D167" s="116"/>
      <c r="E167" s="116"/>
      <c r="F167" s="116"/>
      <c r="G167" s="116"/>
      <c r="H167" s="116"/>
      <c r="I167" s="116"/>
      <c r="J167" s="115"/>
      <c r="K167" s="114"/>
      <c r="L167" s="116"/>
      <c r="M167" s="116"/>
      <c r="N167" s="116"/>
      <c r="O167" s="116"/>
      <c r="P167" s="116"/>
      <c r="Q167" s="116"/>
      <c r="R167" s="115"/>
      <c r="S167" s="114"/>
      <c r="T167" s="116"/>
      <c r="U167" s="116"/>
      <c r="V167" s="116"/>
      <c r="W167" s="116"/>
      <c r="X167" s="116"/>
      <c r="Y167" s="116"/>
      <c r="Z167" s="115"/>
      <c r="AA167" s="114"/>
      <c r="AB167" s="116"/>
      <c r="AC167" s="116"/>
      <c r="AD167" s="116"/>
      <c r="AE167" s="116"/>
      <c r="AF167" s="116"/>
      <c r="AG167" s="116"/>
      <c r="AH167" s="115"/>
      <c r="AI167" s="114"/>
      <c r="AJ167" s="116"/>
      <c r="AK167" s="116"/>
      <c r="AL167" s="116"/>
      <c r="AM167" s="116"/>
      <c r="AN167" s="116"/>
      <c r="AO167" s="116"/>
      <c r="AP167" s="115"/>
      <c r="AQ167" s="114"/>
      <c r="AR167" s="116"/>
      <c r="AS167" s="116"/>
      <c r="AT167" s="116"/>
      <c r="AU167" s="116"/>
      <c r="AV167" s="116"/>
      <c r="AW167" s="116"/>
      <c r="AX167" s="115"/>
      <c r="AY167" s="114"/>
      <c r="AZ167" s="116"/>
      <c r="BA167" s="116"/>
      <c r="BB167" s="116"/>
      <c r="BC167" s="116"/>
      <c r="BD167" s="116"/>
      <c r="BE167" s="116"/>
    </row>
    <row r="168" spans="1:57" ht="13.5" customHeight="1" x14ac:dyDescent="0.2">
      <c r="A168" s="114"/>
      <c r="B168" s="115"/>
      <c r="C168" s="114"/>
      <c r="D168" s="116"/>
      <c r="E168" s="116"/>
      <c r="F168" s="116"/>
      <c r="G168" s="116"/>
      <c r="H168" s="116"/>
      <c r="I168" s="116"/>
      <c r="J168" s="115"/>
      <c r="K168" s="114"/>
      <c r="L168" s="116"/>
      <c r="M168" s="116"/>
      <c r="N168" s="116"/>
      <c r="O168" s="116"/>
      <c r="P168" s="116"/>
      <c r="Q168" s="116"/>
      <c r="R168" s="115"/>
      <c r="S168" s="114"/>
      <c r="T168" s="116"/>
      <c r="U168" s="116"/>
      <c r="V168" s="116"/>
      <c r="W168" s="116"/>
      <c r="X168" s="116"/>
      <c r="Y168" s="116"/>
      <c r="Z168" s="115"/>
      <c r="AA168" s="114"/>
      <c r="AB168" s="116"/>
      <c r="AC168" s="116"/>
      <c r="AD168" s="116"/>
      <c r="AE168" s="116"/>
      <c r="AF168" s="116"/>
      <c r="AG168" s="116"/>
      <c r="AH168" s="115"/>
      <c r="AI168" s="114"/>
      <c r="AJ168" s="116"/>
      <c r="AK168" s="116"/>
      <c r="AL168" s="116"/>
      <c r="AM168" s="116"/>
      <c r="AN168" s="116"/>
      <c r="AO168" s="116"/>
      <c r="AP168" s="115"/>
      <c r="AQ168" s="114"/>
      <c r="AR168" s="116"/>
      <c r="AS168" s="116"/>
      <c r="AT168" s="116"/>
      <c r="AU168" s="116"/>
      <c r="AV168" s="116"/>
      <c r="AW168" s="116"/>
      <c r="AX168" s="115"/>
      <c r="AY168" s="114"/>
      <c r="AZ168" s="116"/>
      <c r="BA168" s="116"/>
      <c r="BB168" s="116"/>
      <c r="BC168" s="116"/>
      <c r="BD168" s="116"/>
      <c r="BE168" s="116"/>
    </row>
    <row r="169" spans="1:57" ht="13.5" customHeight="1" x14ac:dyDescent="0.2">
      <c r="A169" s="114"/>
      <c r="B169" s="115"/>
      <c r="C169" s="114"/>
      <c r="D169" s="116"/>
      <c r="E169" s="116"/>
      <c r="F169" s="116"/>
      <c r="G169" s="116"/>
      <c r="H169" s="116"/>
      <c r="I169" s="116"/>
      <c r="J169" s="115"/>
      <c r="K169" s="114"/>
      <c r="L169" s="116"/>
      <c r="M169" s="116"/>
      <c r="N169" s="116"/>
      <c r="O169" s="116"/>
      <c r="P169" s="116"/>
      <c r="Q169" s="116"/>
      <c r="R169" s="115"/>
      <c r="S169" s="114"/>
      <c r="T169" s="116"/>
      <c r="U169" s="116"/>
      <c r="V169" s="116"/>
      <c r="W169" s="116"/>
      <c r="X169" s="116"/>
      <c r="Y169" s="116"/>
      <c r="Z169" s="115"/>
      <c r="AA169" s="114"/>
      <c r="AB169" s="116"/>
      <c r="AC169" s="116"/>
      <c r="AD169" s="116"/>
      <c r="AE169" s="116"/>
      <c r="AF169" s="116"/>
      <c r="AG169" s="116"/>
      <c r="AH169" s="115"/>
      <c r="AI169" s="114"/>
      <c r="AJ169" s="116"/>
      <c r="AK169" s="116"/>
      <c r="AL169" s="116"/>
      <c r="AM169" s="116"/>
      <c r="AN169" s="116"/>
      <c r="AO169" s="116"/>
      <c r="AP169" s="115"/>
      <c r="AQ169" s="114"/>
      <c r="AR169" s="116"/>
      <c r="AS169" s="116"/>
      <c r="AT169" s="116"/>
      <c r="AU169" s="116"/>
      <c r="AV169" s="116"/>
      <c r="AW169" s="116"/>
      <c r="AX169" s="115"/>
      <c r="AY169" s="114"/>
      <c r="AZ169" s="116"/>
      <c r="BA169" s="116"/>
      <c r="BB169" s="116"/>
      <c r="BC169" s="116"/>
      <c r="BD169" s="116"/>
      <c r="BE169" s="116"/>
    </row>
    <row r="170" spans="1:57" ht="13.5" customHeight="1" x14ac:dyDescent="0.2">
      <c r="A170" s="114"/>
      <c r="B170" s="115"/>
      <c r="C170" s="114"/>
      <c r="D170" s="116"/>
      <c r="E170" s="116"/>
      <c r="F170" s="116"/>
      <c r="G170" s="116"/>
      <c r="H170" s="116"/>
      <c r="I170" s="116"/>
      <c r="J170" s="115"/>
      <c r="K170" s="114"/>
      <c r="L170" s="116"/>
      <c r="M170" s="116"/>
      <c r="N170" s="116"/>
      <c r="O170" s="116"/>
      <c r="P170" s="116"/>
      <c r="Q170" s="116"/>
      <c r="R170" s="115"/>
      <c r="S170" s="114"/>
      <c r="T170" s="116"/>
      <c r="U170" s="116"/>
      <c r="V170" s="116"/>
      <c r="W170" s="116"/>
      <c r="X170" s="116"/>
      <c r="Y170" s="116"/>
      <c r="Z170" s="115"/>
      <c r="AA170" s="114"/>
      <c r="AB170" s="116"/>
      <c r="AC170" s="116"/>
      <c r="AD170" s="116"/>
      <c r="AE170" s="116"/>
      <c r="AF170" s="116"/>
      <c r="AG170" s="116"/>
      <c r="AH170" s="115"/>
      <c r="AI170" s="114"/>
      <c r="AJ170" s="116"/>
      <c r="AK170" s="116"/>
      <c r="AL170" s="116"/>
      <c r="AM170" s="116"/>
      <c r="AN170" s="116"/>
      <c r="AO170" s="116"/>
      <c r="AP170" s="115"/>
      <c r="AQ170" s="114"/>
      <c r="AR170" s="116"/>
      <c r="AS170" s="116"/>
      <c r="AT170" s="116"/>
      <c r="AU170" s="116"/>
      <c r="AV170" s="116"/>
      <c r="AW170" s="116"/>
      <c r="AX170" s="115"/>
      <c r="AY170" s="114"/>
      <c r="AZ170" s="116"/>
      <c r="BA170" s="116"/>
      <c r="BB170" s="116"/>
      <c r="BC170" s="116"/>
      <c r="BD170" s="116"/>
      <c r="BE170" s="116"/>
    </row>
    <row r="171" spans="1:57" ht="13.5" customHeight="1" x14ac:dyDescent="0.2">
      <c r="A171" s="114"/>
      <c r="B171" s="115"/>
      <c r="C171" s="114"/>
      <c r="D171" s="116"/>
      <c r="E171" s="116"/>
      <c r="F171" s="116"/>
      <c r="G171" s="116"/>
      <c r="H171" s="116"/>
      <c r="I171" s="116"/>
      <c r="J171" s="115"/>
      <c r="K171" s="114"/>
      <c r="L171" s="116"/>
      <c r="M171" s="116"/>
      <c r="N171" s="116"/>
      <c r="O171" s="116"/>
      <c r="P171" s="116"/>
      <c r="Q171" s="116"/>
      <c r="R171" s="115"/>
      <c r="S171" s="114"/>
      <c r="T171" s="116"/>
      <c r="U171" s="116"/>
      <c r="V171" s="116"/>
      <c r="W171" s="116"/>
      <c r="X171" s="116"/>
      <c r="Y171" s="116"/>
      <c r="Z171" s="115"/>
      <c r="AA171" s="114"/>
      <c r="AB171" s="116"/>
      <c r="AC171" s="116"/>
      <c r="AD171" s="116"/>
      <c r="AE171" s="116"/>
      <c r="AF171" s="116"/>
      <c r="AG171" s="116"/>
      <c r="AH171" s="115"/>
      <c r="AI171" s="114"/>
      <c r="AJ171" s="116"/>
      <c r="AK171" s="116"/>
      <c r="AL171" s="116"/>
      <c r="AM171" s="116"/>
      <c r="AN171" s="116"/>
      <c r="AO171" s="116"/>
      <c r="AP171" s="115"/>
      <c r="AQ171" s="114"/>
      <c r="AR171" s="116"/>
      <c r="AS171" s="116"/>
      <c r="AT171" s="116"/>
      <c r="AU171" s="116"/>
      <c r="AV171" s="116"/>
      <c r="AW171" s="116"/>
      <c r="AX171" s="115"/>
      <c r="AY171" s="114"/>
      <c r="AZ171" s="116"/>
      <c r="BA171" s="116"/>
      <c r="BB171" s="116"/>
      <c r="BC171" s="116"/>
      <c r="BD171" s="116"/>
      <c r="BE171" s="116"/>
    </row>
    <row r="172" spans="1:57" ht="13.5" customHeight="1" x14ac:dyDescent="0.2">
      <c r="A172" s="114"/>
      <c r="B172" s="115"/>
      <c r="C172" s="114"/>
      <c r="D172" s="116"/>
      <c r="E172" s="116"/>
      <c r="F172" s="116"/>
      <c r="G172" s="116"/>
      <c r="H172" s="116"/>
      <c r="I172" s="116"/>
      <c r="J172" s="115"/>
      <c r="K172" s="114"/>
      <c r="L172" s="116"/>
      <c r="M172" s="116"/>
      <c r="N172" s="116"/>
      <c r="O172" s="116"/>
      <c r="P172" s="116"/>
      <c r="Q172" s="116"/>
      <c r="R172" s="115"/>
      <c r="S172" s="114"/>
      <c r="T172" s="116"/>
      <c r="U172" s="116"/>
      <c r="V172" s="116"/>
      <c r="W172" s="116"/>
      <c r="X172" s="116"/>
      <c r="Y172" s="116"/>
      <c r="Z172" s="115"/>
      <c r="AA172" s="114"/>
      <c r="AB172" s="116"/>
      <c r="AC172" s="116"/>
      <c r="AD172" s="116"/>
      <c r="AE172" s="116"/>
      <c r="AF172" s="116"/>
      <c r="AG172" s="116"/>
      <c r="AH172" s="115"/>
      <c r="AI172" s="114"/>
      <c r="AJ172" s="116"/>
      <c r="AK172" s="116"/>
      <c r="AL172" s="116"/>
      <c r="AM172" s="116"/>
      <c r="AN172" s="116"/>
      <c r="AO172" s="116"/>
      <c r="AP172" s="115"/>
      <c r="AQ172" s="114"/>
      <c r="AR172" s="116"/>
      <c r="AS172" s="116"/>
      <c r="AT172" s="116"/>
      <c r="AU172" s="116"/>
      <c r="AV172" s="116"/>
      <c r="AW172" s="116"/>
      <c r="AX172" s="115"/>
      <c r="AY172" s="114"/>
      <c r="AZ172" s="116"/>
      <c r="BA172" s="116"/>
      <c r="BB172" s="116"/>
      <c r="BC172" s="116"/>
      <c r="BD172" s="116"/>
      <c r="BE172" s="116"/>
    </row>
    <row r="173" spans="1:57" ht="13.5" customHeight="1" x14ac:dyDescent="0.2">
      <c r="A173" s="114"/>
      <c r="B173" s="115"/>
      <c r="C173" s="114"/>
      <c r="D173" s="116"/>
      <c r="E173" s="116"/>
      <c r="F173" s="116"/>
      <c r="G173" s="116"/>
      <c r="H173" s="116"/>
      <c r="I173" s="116"/>
      <c r="J173" s="115"/>
      <c r="K173" s="114"/>
      <c r="L173" s="116"/>
      <c r="M173" s="116"/>
      <c r="N173" s="116"/>
      <c r="O173" s="116"/>
      <c r="P173" s="116"/>
      <c r="Q173" s="116"/>
      <c r="R173" s="115"/>
      <c r="S173" s="114"/>
      <c r="T173" s="116"/>
      <c r="U173" s="116"/>
      <c r="V173" s="116"/>
      <c r="W173" s="116"/>
      <c r="X173" s="116"/>
      <c r="Y173" s="116"/>
      <c r="Z173" s="115"/>
      <c r="AA173" s="114"/>
      <c r="AB173" s="116"/>
      <c r="AC173" s="116"/>
      <c r="AD173" s="116"/>
      <c r="AE173" s="116"/>
      <c r="AF173" s="116"/>
      <c r="AG173" s="116"/>
      <c r="AH173" s="115"/>
      <c r="AI173" s="114"/>
      <c r="AJ173" s="116"/>
      <c r="AK173" s="116"/>
      <c r="AL173" s="116"/>
      <c r="AM173" s="116"/>
      <c r="AN173" s="116"/>
      <c r="AO173" s="116"/>
      <c r="AP173" s="115"/>
      <c r="AQ173" s="114"/>
      <c r="AR173" s="116"/>
      <c r="AS173" s="116"/>
      <c r="AT173" s="116"/>
      <c r="AU173" s="116"/>
      <c r="AV173" s="116"/>
      <c r="AW173" s="116"/>
      <c r="AX173" s="115"/>
      <c r="AY173" s="114"/>
      <c r="AZ173" s="116"/>
      <c r="BA173" s="116"/>
      <c r="BB173" s="116"/>
      <c r="BC173" s="116"/>
      <c r="BD173" s="116"/>
      <c r="BE173" s="116"/>
    </row>
    <row r="174" spans="1:57" ht="13.5" customHeight="1" x14ac:dyDescent="0.2">
      <c r="A174" s="114"/>
      <c r="B174" s="115"/>
      <c r="C174" s="114"/>
      <c r="D174" s="116"/>
      <c r="E174" s="116"/>
      <c r="F174" s="116"/>
      <c r="G174" s="116"/>
      <c r="H174" s="116"/>
      <c r="I174" s="116"/>
      <c r="J174" s="115"/>
      <c r="K174" s="114"/>
      <c r="L174" s="116"/>
      <c r="M174" s="116"/>
      <c r="N174" s="116"/>
      <c r="O174" s="116"/>
      <c r="P174" s="116"/>
      <c r="Q174" s="116"/>
      <c r="R174" s="115"/>
      <c r="S174" s="114"/>
      <c r="T174" s="116"/>
      <c r="U174" s="116"/>
      <c r="V174" s="116"/>
      <c r="W174" s="116"/>
      <c r="X174" s="116"/>
      <c r="Y174" s="116"/>
      <c r="Z174" s="115"/>
      <c r="AA174" s="114"/>
      <c r="AB174" s="116"/>
      <c r="AC174" s="116"/>
      <c r="AD174" s="116"/>
      <c r="AE174" s="116"/>
      <c r="AF174" s="116"/>
      <c r="AG174" s="116"/>
      <c r="AH174" s="115"/>
      <c r="AI174" s="114"/>
      <c r="AJ174" s="116"/>
      <c r="AK174" s="116"/>
      <c r="AL174" s="116"/>
      <c r="AM174" s="116"/>
      <c r="AN174" s="116"/>
      <c r="AO174" s="116"/>
      <c r="AP174" s="115"/>
      <c r="AQ174" s="114"/>
      <c r="AR174" s="116"/>
      <c r="AS174" s="116"/>
      <c r="AT174" s="116"/>
      <c r="AU174" s="116"/>
      <c r="AV174" s="116"/>
      <c r="AW174" s="116"/>
      <c r="AX174" s="115"/>
      <c r="AY174" s="114"/>
      <c r="AZ174" s="116"/>
      <c r="BA174" s="116"/>
      <c r="BB174" s="116"/>
      <c r="BC174" s="116"/>
      <c r="BD174" s="116"/>
      <c r="BE174" s="116"/>
    </row>
    <row r="175" spans="1:57" ht="13.5" customHeight="1" x14ac:dyDescent="0.2">
      <c r="A175" s="114"/>
      <c r="B175" s="115"/>
      <c r="C175" s="114"/>
      <c r="D175" s="116"/>
      <c r="E175" s="116"/>
      <c r="F175" s="116"/>
      <c r="G175" s="116"/>
      <c r="H175" s="116"/>
      <c r="I175" s="116"/>
      <c r="J175" s="115"/>
      <c r="K175" s="114"/>
      <c r="L175" s="116"/>
      <c r="M175" s="116"/>
      <c r="N175" s="116"/>
      <c r="O175" s="116"/>
      <c r="P175" s="116"/>
      <c r="Q175" s="116"/>
      <c r="R175" s="115"/>
      <c r="S175" s="114"/>
      <c r="T175" s="116"/>
      <c r="U175" s="116"/>
      <c r="V175" s="116"/>
      <c r="W175" s="116"/>
      <c r="X175" s="116"/>
      <c r="Y175" s="116"/>
      <c r="Z175" s="115"/>
      <c r="AA175" s="114"/>
      <c r="AB175" s="116"/>
      <c r="AC175" s="116"/>
      <c r="AD175" s="116"/>
      <c r="AE175" s="116"/>
      <c r="AF175" s="116"/>
      <c r="AG175" s="116"/>
      <c r="AH175" s="115"/>
      <c r="AI175" s="114"/>
      <c r="AJ175" s="116"/>
      <c r="AK175" s="116"/>
      <c r="AL175" s="116"/>
      <c r="AM175" s="116"/>
      <c r="AN175" s="116"/>
      <c r="AO175" s="116"/>
      <c r="AP175" s="115"/>
      <c r="AQ175" s="114"/>
      <c r="AR175" s="116"/>
      <c r="AS175" s="116"/>
      <c r="AT175" s="116"/>
      <c r="AU175" s="116"/>
      <c r="AV175" s="116"/>
      <c r="AW175" s="116"/>
      <c r="AX175" s="115"/>
      <c r="AY175" s="114"/>
      <c r="AZ175" s="116"/>
      <c r="BA175" s="116"/>
      <c r="BB175" s="116"/>
      <c r="BC175" s="116"/>
      <c r="BD175" s="116"/>
      <c r="BE175" s="116"/>
    </row>
    <row r="176" spans="1:57" ht="13.5" customHeight="1" x14ac:dyDescent="0.2">
      <c r="A176" s="114"/>
      <c r="B176" s="115"/>
      <c r="C176" s="114"/>
      <c r="D176" s="116"/>
      <c r="E176" s="116"/>
      <c r="F176" s="116"/>
      <c r="G176" s="116"/>
      <c r="H176" s="116"/>
      <c r="I176" s="116"/>
      <c r="J176" s="115"/>
      <c r="K176" s="114"/>
      <c r="L176" s="116"/>
      <c r="M176" s="116"/>
      <c r="N176" s="116"/>
      <c r="O176" s="116"/>
      <c r="P176" s="116"/>
      <c r="Q176" s="116"/>
      <c r="R176" s="115"/>
      <c r="S176" s="114"/>
      <c r="T176" s="116"/>
      <c r="U176" s="116"/>
      <c r="V176" s="116"/>
      <c r="W176" s="116"/>
      <c r="X176" s="116"/>
      <c r="Y176" s="116"/>
      <c r="Z176" s="115"/>
      <c r="AA176" s="114"/>
      <c r="AB176" s="116"/>
      <c r="AC176" s="116"/>
      <c r="AD176" s="116"/>
      <c r="AE176" s="116"/>
      <c r="AF176" s="116"/>
      <c r="AG176" s="116"/>
      <c r="AH176" s="115"/>
      <c r="AI176" s="114"/>
      <c r="AJ176" s="116"/>
      <c r="AK176" s="116"/>
      <c r="AL176" s="116"/>
      <c r="AM176" s="116"/>
      <c r="AN176" s="116"/>
      <c r="AO176" s="116"/>
      <c r="AP176" s="115"/>
      <c r="AQ176" s="114"/>
      <c r="AR176" s="116"/>
      <c r="AS176" s="116"/>
      <c r="AT176" s="116"/>
      <c r="AU176" s="116"/>
      <c r="AV176" s="116"/>
      <c r="AW176" s="116"/>
      <c r="AX176" s="115"/>
      <c r="AY176" s="114"/>
      <c r="AZ176" s="116"/>
      <c r="BA176" s="116"/>
      <c r="BB176" s="116"/>
      <c r="BC176" s="116"/>
      <c r="BD176" s="116"/>
      <c r="BE176" s="116"/>
    </row>
    <row r="177" spans="1:57" ht="13.5" customHeight="1" x14ac:dyDescent="0.2">
      <c r="A177" s="114"/>
      <c r="B177" s="115"/>
      <c r="C177" s="114"/>
      <c r="D177" s="116"/>
      <c r="E177" s="116"/>
      <c r="F177" s="116"/>
      <c r="G177" s="116"/>
      <c r="H177" s="116"/>
      <c r="I177" s="116"/>
      <c r="J177" s="115"/>
      <c r="K177" s="114"/>
      <c r="L177" s="116"/>
      <c r="M177" s="116"/>
      <c r="N177" s="116"/>
      <c r="O177" s="116"/>
      <c r="P177" s="116"/>
      <c r="Q177" s="116"/>
      <c r="R177" s="115"/>
      <c r="S177" s="114"/>
      <c r="T177" s="116"/>
      <c r="U177" s="116"/>
      <c r="V177" s="116"/>
      <c r="W177" s="116"/>
      <c r="X177" s="116"/>
      <c r="Y177" s="116"/>
      <c r="Z177" s="115"/>
      <c r="AA177" s="114"/>
      <c r="AB177" s="116"/>
      <c r="AC177" s="116"/>
      <c r="AD177" s="116"/>
      <c r="AE177" s="116"/>
      <c r="AF177" s="116"/>
      <c r="AG177" s="116"/>
      <c r="AH177" s="115"/>
      <c r="AI177" s="114"/>
      <c r="AJ177" s="116"/>
      <c r="AK177" s="116"/>
      <c r="AL177" s="116"/>
      <c r="AM177" s="116"/>
      <c r="AN177" s="116"/>
      <c r="AO177" s="116"/>
      <c r="AP177" s="115"/>
      <c r="AQ177" s="114"/>
      <c r="AR177" s="116"/>
      <c r="AS177" s="116"/>
      <c r="AT177" s="116"/>
      <c r="AU177" s="116"/>
      <c r="AV177" s="116"/>
      <c r="AW177" s="116"/>
      <c r="AX177" s="115"/>
      <c r="AY177" s="114"/>
      <c r="AZ177" s="116"/>
      <c r="BA177" s="116"/>
      <c r="BB177" s="116"/>
      <c r="BC177" s="116"/>
      <c r="BD177" s="116"/>
      <c r="BE177" s="116"/>
    </row>
    <row r="178" spans="1:57" ht="13.5" customHeight="1" x14ac:dyDescent="0.2">
      <c r="A178" s="114"/>
      <c r="B178" s="115"/>
      <c r="C178" s="114"/>
      <c r="D178" s="116"/>
      <c r="E178" s="116"/>
      <c r="F178" s="116"/>
      <c r="G178" s="116"/>
      <c r="H178" s="116"/>
      <c r="I178" s="116"/>
      <c r="J178" s="115"/>
      <c r="K178" s="114"/>
      <c r="L178" s="116"/>
      <c r="M178" s="116"/>
      <c r="N178" s="116"/>
      <c r="O178" s="116"/>
      <c r="P178" s="116"/>
      <c r="Q178" s="116"/>
      <c r="R178" s="115"/>
      <c r="S178" s="114"/>
      <c r="T178" s="116"/>
      <c r="U178" s="116"/>
      <c r="V178" s="116"/>
      <c r="W178" s="116"/>
      <c r="X178" s="116"/>
      <c r="Y178" s="116"/>
      <c r="Z178" s="115"/>
      <c r="AA178" s="114"/>
      <c r="AB178" s="116"/>
      <c r="AC178" s="116"/>
      <c r="AD178" s="116"/>
      <c r="AE178" s="116"/>
      <c r="AF178" s="116"/>
      <c r="AG178" s="116"/>
      <c r="AH178" s="115"/>
      <c r="AI178" s="114"/>
      <c r="AJ178" s="116"/>
      <c r="AK178" s="116"/>
      <c r="AL178" s="116"/>
      <c r="AM178" s="116"/>
      <c r="AN178" s="116"/>
      <c r="AO178" s="116"/>
      <c r="AP178" s="115"/>
      <c r="AQ178" s="114"/>
      <c r="AR178" s="116"/>
      <c r="AS178" s="116"/>
      <c r="AT178" s="116"/>
      <c r="AU178" s="116"/>
      <c r="AV178" s="116"/>
      <c r="AW178" s="116"/>
      <c r="AX178" s="115"/>
      <c r="AY178" s="114"/>
      <c r="AZ178" s="116"/>
      <c r="BA178" s="116"/>
      <c r="BB178" s="116"/>
      <c r="BC178" s="116"/>
      <c r="BD178" s="116"/>
      <c r="BE178" s="116"/>
    </row>
    <row r="179" spans="1:57" ht="13.5" customHeight="1" x14ac:dyDescent="0.2">
      <c r="A179" s="114"/>
      <c r="B179" s="115"/>
      <c r="C179" s="114"/>
      <c r="D179" s="116"/>
      <c r="E179" s="116"/>
      <c r="F179" s="116"/>
      <c r="G179" s="116"/>
      <c r="H179" s="116"/>
      <c r="I179" s="116"/>
      <c r="J179" s="115"/>
      <c r="K179" s="114"/>
      <c r="L179" s="116"/>
      <c r="M179" s="116"/>
      <c r="N179" s="116"/>
      <c r="O179" s="116"/>
      <c r="P179" s="116"/>
      <c r="Q179" s="116"/>
      <c r="R179" s="115"/>
      <c r="S179" s="114"/>
      <c r="T179" s="116"/>
      <c r="U179" s="116"/>
      <c r="V179" s="116"/>
      <c r="W179" s="116"/>
      <c r="X179" s="116"/>
      <c r="Y179" s="116"/>
      <c r="Z179" s="115"/>
      <c r="AA179" s="114"/>
      <c r="AB179" s="116"/>
      <c r="AC179" s="116"/>
      <c r="AD179" s="116"/>
      <c r="AE179" s="116"/>
      <c r="AF179" s="116"/>
      <c r="AG179" s="116"/>
      <c r="AH179" s="115"/>
      <c r="AI179" s="114"/>
      <c r="AJ179" s="116"/>
      <c r="AK179" s="116"/>
      <c r="AL179" s="116"/>
      <c r="AM179" s="116"/>
      <c r="AN179" s="116"/>
      <c r="AO179" s="116"/>
      <c r="AP179" s="115"/>
      <c r="AQ179" s="114"/>
      <c r="AR179" s="116"/>
      <c r="AS179" s="116"/>
      <c r="AT179" s="116"/>
      <c r="AU179" s="116"/>
      <c r="AV179" s="116"/>
      <c r="AW179" s="116"/>
      <c r="AX179" s="115"/>
      <c r="AY179" s="114"/>
      <c r="AZ179" s="116"/>
      <c r="BA179" s="116"/>
      <c r="BB179" s="116"/>
      <c r="BC179" s="116"/>
      <c r="BD179" s="116"/>
      <c r="BE179" s="116"/>
    </row>
    <row r="180" spans="1:57" ht="13.5" customHeight="1" x14ac:dyDescent="0.2">
      <c r="A180" s="114"/>
      <c r="B180" s="115"/>
      <c r="C180" s="114"/>
      <c r="D180" s="116"/>
      <c r="E180" s="116"/>
      <c r="F180" s="116"/>
      <c r="G180" s="116"/>
      <c r="H180" s="116"/>
      <c r="I180" s="116"/>
      <c r="J180" s="115"/>
      <c r="K180" s="114"/>
      <c r="L180" s="116"/>
      <c r="M180" s="116"/>
      <c r="N180" s="116"/>
      <c r="O180" s="116"/>
      <c r="P180" s="116"/>
      <c r="Q180" s="116"/>
      <c r="R180" s="115"/>
      <c r="S180" s="114"/>
      <c r="T180" s="116"/>
      <c r="U180" s="116"/>
      <c r="V180" s="116"/>
      <c r="W180" s="116"/>
      <c r="X180" s="116"/>
      <c r="Y180" s="116"/>
      <c r="Z180" s="115"/>
      <c r="AA180" s="114"/>
      <c r="AB180" s="116"/>
      <c r="AC180" s="116"/>
      <c r="AD180" s="116"/>
      <c r="AE180" s="116"/>
      <c r="AF180" s="116"/>
      <c r="AG180" s="116"/>
      <c r="AH180" s="115"/>
      <c r="AI180" s="114"/>
      <c r="AJ180" s="116"/>
      <c r="AK180" s="116"/>
      <c r="AL180" s="116"/>
      <c r="AM180" s="116"/>
      <c r="AN180" s="116"/>
      <c r="AO180" s="116"/>
      <c r="AP180" s="115"/>
      <c r="AQ180" s="114"/>
      <c r="AR180" s="116"/>
      <c r="AS180" s="116"/>
      <c r="AT180" s="116"/>
      <c r="AU180" s="116"/>
      <c r="AV180" s="116"/>
      <c r="AW180" s="116"/>
      <c r="AX180" s="115"/>
      <c r="AY180" s="114"/>
      <c r="AZ180" s="116"/>
      <c r="BA180" s="116"/>
      <c r="BB180" s="116"/>
      <c r="BC180" s="116"/>
      <c r="BD180" s="116"/>
      <c r="BE180" s="116"/>
    </row>
    <row r="181" spans="1:57" ht="13.5" customHeight="1" x14ac:dyDescent="0.2">
      <c r="A181" s="114"/>
      <c r="B181" s="115"/>
      <c r="C181" s="114"/>
      <c r="D181" s="116"/>
      <c r="E181" s="116"/>
      <c r="F181" s="116"/>
      <c r="G181" s="116"/>
      <c r="H181" s="116"/>
      <c r="I181" s="116"/>
      <c r="J181" s="115"/>
      <c r="K181" s="114"/>
      <c r="L181" s="116"/>
      <c r="M181" s="116"/>
      <c r="N181" s="116"/>
      <c r="O181" s="116"/>
      <c r="P181" s="116"/>
      <c r="Q181" s="116"/>
      <c r="R181" s="115"/>
      <c r="S181" s="114"/>
      <c r="T181" s="116"/>
      <c r="U181" s="116"/>
      <c r="V181" s="116"/>
      <c r="W181" s="116"/>
      <c r="X181" s="116"/>
      <c r="Y181" s="116"/>
      <c r="Z181" s="115"/>
      <c r="AA181" s="114"/>
      <c r="AB181" s="116"/>
      <c r="AC181" s="116"/>
      <c r="AD181" s="116"/>
      <c r="AE181" s="116"/>
      <c r="AF181" s="116"/>
      <c r="AG181" s="116"/>
      <c r="AH181" s="115"/>
      <c r="AI181" s="114"/>
      <c r="AJ181" s="116"/>
      <c r="AK181" s="116"/>
      <c r="AL181" s="116"/>
      <c r="AM181" s="116"/>
      <c r="AN181" s="116"/>
      <c r="AO181" s="116"/>
      <c r="AP181" s="115"/>
      <c r="AQ181" s="114"/>
      <c r="AR181" s="116"/>
      <c r="AS181" s="116"/>
      <c r="AT181" s="116"/>
      <c r="AU181" s="116"/>
      <c r="AV181" s="116"/>
      <c r="AW181" s="116"/>
      <c r="AX181" s="115"/>
      <c r="AY181" s="114"/>
      <c r="AZ181" s="116"/>
      <c r="BA181" s="116"/>
      <c r="BB181" s="116"/>
      <c r="BC181" s="116"/>
      <c r="BD181" s="116"/>
      <c r="BE181" s="116"/>
    </row>
    <row r="182" spans="1:57" ht="13.5" customHeight="1" x14ac:dyDescent="0.2">
      <c r="A182" s="114"/>
      <c r="B182" s="115"/>
      <c r="C182" s="114"/>
      <c r="D182" s="116"/>
      <c r="E182" s="116"/>
      <c r="F182" s="116"/>
      <c r="G182" s="116"/>
      <c r="H182" s="116"/>
      <c r="I182" s="116"/>
      <c r="J182" s="115"/>
      <c r="K182" s="114"/>
      <c r="L182" s="116"/>
      <c r="M182" s="116"/>
      <c r="N182" s="116"/>
      <c r="O182" s="116"/>
      <c r="P182" s="116"/>
      <c r="Q182" s="116"/>
      <c r="R182" s="115"/>
      <c r="S182" s="114"/>
      <c r="T182" s="116"/>
      <c r="U182" s="116"/>
      <c r="V182" s="116"/>
      <c r="W182" s="116"/>
      <c r="X182" s="116"/>
      <c r="Y182" s="116"/>
      <c r="Z182" s="115"/>
      <c r="AA182" s="114"/>
      <c r="AB182" s="116"/>
      <c r="AC182" s="116"/>
      <c r="AD182" s="116"/>
      <c r="AE182" s="116"/>
      <c r="AF182" s="116"/>
      <c r="AG182" s="116"/>
      <c r="AH182" s="115"/>
      <c r="AI182" s="114"/>
      <c r="AJ182" s="116"/>
      <c r="AK182" s="116"/>
      <c r="AL182" s="116"/>
      <c r="AM182" s="116"/>
      <c r="AN182" s="116"/>
      <c r="AO182" s="116"/>
      <c r="AP182" s="115"/>
      <c r="AQ182" s="114"/>
      <c r="AR182" s="116"/>
      <c r="AS182" s="116"/>
      <c r="AT182" s="116"/>
      <c r="AU182" s="116"/>
      <c r="AV182" s="116"/>
      <c r="AW182" s="116"/>
      <c r="AX182" s="115"/>
      <c r="AY182" s="114"/>
      <c r="AZ182" s="116"/>
      <c r="BA182" s="116"/>
      <c r="BB182" s="116"/>
      <c r="BC182" s="116"/>
      <c r="BD182" s="116"/>
      <c r="BE182" s="116"/>
    </row>
    <row r="183" spans="1:57" ht="13.5" customHeight="1" x14ac:dyDescent="0.2">
      <c r="A183" s="114"/>
      <c r="B183" s="115"/>
      <c r="C183" s="114"/>
      <c r="D183" s="116"/>
      <c r="E183" s="116"/>
      <c r="F183" s="116"/>
      <c r="G183" s="116"/>
      <c r="H183" s="116"/>
      <c r="I183" s="116"/>
      <c r="J183" s="115"/>
      <c r="K183" s="114"/>
      <c r="L183" s="116"/>
      <c r="M183" s="116"/>
      <c r="N183" s="116"/>
      <c r="O183" s="116"/>
      <c r="P183" s="116"/>
      <c r="Q183" s="116"/>
      <c r="R183" s="115"/>
      <c r="S183" s="114"/>
      <c r="T183" s="116"/>
      <c r="U183" s="116"/>
      <c r="V183" s="116"/>
      <c r="W183" s="116"/>
      <c r="X183" s="116"/>
      <c r="Y183" s="116"/>
      <c r="Z183" s="115"/>
      <c r="AA183" s="114"/>
      <c r="AB183" s="116"/>
      <c r="AC183" s="116"/>
      <c r="AD183" s="116"/>
      <c r="AE183" s="116"/>
      <c r="AF183" s="116"/>
      <c r="AG183" s="116"/>
      <c r="AH183" s="115"/>
      <c r="AI183" s="114"/>
      <c r="AJ183" s="116"/>
      <c r="AK183" s="116"/>
      <c r="AL183" s="116"/>
      <c r="AM183" s="116"/>
      <c r="AN183" s="116"/>
      <c r="AO183" s="116"/>
      <c r="AP183" s="115"/>
      <c r="AQ183" s="114"/>
      <c r="AR183" s="116"/>
      <c r="AS183" s="116"/>
      <c r="AT183" s="116"/>
      <c r="AU183" s="116"/>
      <c r="AV183" s="116"/>
      <c r="AW183" s="116"/>
      <c r="AX183" s="115"/>
      <c r="AY183" s="114"/>
      <c r="AZ183" s="116"/>
      <c r="BA183" s="116"/>
      <c r="BB183" s="116"/>
      <c r="BC183" s="116"/>
      <c r="BD183" s="116"/>
      <c r="BE183" s="116"/>
    </row>
    <row r="184" spans="1:57" ht="13.5" customHeight="1" x14ac:dyDescent="0.2">
      <c r="A184" s="114"/>
      <c r="B184" s="115"/>
      <c r="C184" s="114"/>
      <c r="D184" s="116"/>
      <c r="E184" s="116"/>
      <c r="F184" s="116"/>
      <c r="G184" s="116"/>
      <c r="H184" s="116"/>
      <c r="I184" s="116"/>
      <c r="J184" s="115"/>
      <c r="K184" s="114"/>
      <c r="L184" s="116"/>
      <c r="M184" s="116"/>
      <c r="N184" s="116"/>
      <c r="O184" s="116"/>
      <c r="P184" s="116"/>
      <c r="Q184" s="116"/>
      <c r="R184" s="115"/>
      <c r="S184" s="114"/>
      <c r="T184" s="116"/>
      <c r="U184" s="116"/>
      <c r="V184" s="116"/>
      <c r="W184" s="116"/>
      <c r="X184" s="116"/>
      <c r="Y184" s="116"/>
      <c r="Z184" s="115"/>
      <c r="AA184" s="114"/>
      <c r="AB184" s="116"/>
      <c r="AC184" s="116"/>
      <c r="AD184" s="116"/>
      <c r="AE184" s="116"/>
      <c r="AF184" s="116"/>
      <c r="AG184" s="116"/>
      <c r="AH184" s="115"/>
      <c r="AI184" s="114"/>
      <c r="AJ184" s="116"/>
      <c r="AK184" s="116"/>
      <c r="AL184" s="116"/>
      <c r="AM184" s="116"/>
      <c r="AN184" s="116"/>
      <c r="AO184" s="116"/>
      <c r="AP184" s="115"/>
      <c r="AQ184" s="114"/>
      <c r="AR184" s="116"/>
      <c r="AS184" s="116"/>
      <c r="AT184" s="116"/>
      <c r="AU184" s="116"/>
      <c r="AV184" s="116"/>
      <c r="AW184" s="116"/>
      <c r="AX184" s="115"/>
      <c r="AY184" s="114"/>
      <c r="AZ184" s="116"/>
      <c r="BA184" s="116"/>
      <c r="BB184" s="116"/>
      <c r="BC184" s="116"/>
      <c r="BD184" s="116"/>
      <c r="BE184" s="116"/>
    </row>
    <row r="185" spans="1:57" ht="13.5" customHeight="1" x14ac:dyDescent="0.2">
      <c r="A185" s="114"/>
      <c r="B185" s="115"/>
      <c r="C185" s="114"/>
      <c r="D185" s="116"/>
      <c r="E185" s="116"/>
      <c r="F185" s="116"/>
      <c r="G185" s="116"/>
      <c r="H185" s="116"/>
      <c r="I185" s="116"/>
      <c r="J185" s="115"/>
      <c r="K185" s="114"/>
      <c r="L185" s="116"/>
      <c r="M185" s="116"/>
      <c r="N185" s="116"/>
      <c r="O185" s="116"/>
      <c r="P185" s="116"/>
      <c r="Q185" s="116"/>
      <c r="R185" s="115"/>
      <c r="S185" s="114"/>
      <c r="T185" s="116"/>
      <c r="U185" s="116"/>
      <c r="V185" s="116"/>
      <c r="W185" s="116"/>
      <c r="X185" s="116"/>
      <c r="Y185" s="116"/>
      <c r="Z185" s="115"/>
      <c r="AA185" s="114"/>
      <c r="AB185" s="116"/>
      <c r="AC185" s="116"/>
      <c r="AD185" s="116"/>
      <c r="AE185" s="116"/>
      <c r="AF185" s="116"/>
      <c r="AG185" s="116"/>
      <c r="AH185" s="115"/>
      <c r="AI185" s="114"/>
      <c r="AJ185" s="116"/>
      <c r="AK185" s="116"/>
      <c r="AL185" s="116"/>
      <c r="AM185" s="116"/>
      <c r="AN185" s="116"/>
      <c r="AO185" s="116"/>
      <c r="AP185" s="115"/>
      <c r="AQ185" s="114"/>
      <c r="AR185" s="116"/>
      <c r="AS185" s="116"/>
      <c r="AT185" s="116"/>
      <c r="AU185" s="116"/>
      <c r="AV185" s="116"/>
      <c r="AW185" s="116"/>
      <c r="AX185" s="115"/>
      <c r="AY185" s="114"/>
      <c r="AZ185" s="116"/>
      <c r="BA185" s="116"/>
      <c r="BB185" s="116"/>
      <c r="BC185" s="116"/>
      <c r="BD185" s="116"/>
      <c r="BE185" s="116"/>
    </row>
    <row r="186" spans="1:57" ht="13.5" customHeight="1" x14ac:dyDescent="0.2">
      <c r="A186" s="114"/>
      <c r="B186" s="115"/>
      <c r="C186" s="114"/>
      <c r="D186" s="116"/>
      <c r="E186" s="116"/>
      <c r="F186" s="116"/>
      <c r="G186" s="116"/>
      <c r="H186" s="116"/>
      <c r="I186" s="116"/>
      <c r="J186" s="115"/>
      <c r="K186" s="114"/>
      <c r="L186" s="116"/>
      <c r="M186" s="116"/>
      <c r="N186" s="116"/>
      <c r="O186" s="116"/>
      <c r="P186" s="116"/>
      <c r="Q186" s="116"/>
      <c r="R186" s="115"/>
      <c r="S186" s="114"/>
      <c r="T186" s="116"/>
      <c r="U186" s="116"/>
      <c r="V186" s="116"/>
      <c r="W186" s="116"/>
      <c r="X186" s="116"/>
      <c r="Y186" s="116"/>
      <c r="Z186" s="115"/>
      <c r="AA186" s="114"/>
      <c r="AB186" s="116"/>
      <c r="AC186" s="116"/>
      <c r="AD186" s="116"/>
      <c r="AE186" s="116"/>
      <c r="AF186" s="116"/>
      <c r="AG186" s="116"/>
      <c r="AH186" s="115"/>
      <c r="AI186" s="114"/>
      <c r="AJ186" s="116"/>
      <c r="AK186" s="116"/>
      <c r="AL186" s="116"/>
      <c r="AM186" s="116"/>
      <c r="AN186" s="116"/>
      <c r="AO186" s="116"/>
      <c r="AP186" s="115"/>
      <c r="AQ186" s="114"/>
      <c r="AR186" s="116"/>
      <c r="AS186" s="116"/>
      <c r="AT186" s="116"/>
      <c r="AU186" s="116"/>
      <c r="AV186" s="116"/>
      <c r="AW186" s="116"/>
      <c r="AX186" s="115"/>
      <c r="AY186" s="114"/>
      <c r="AZ186" s="116"/>
      <c r="BA186" s="116"/>
      <c r="BB186" s="116"/>
      <c r="BC186" s="116"/>
      <c r="BD186" s="116"/>
      <c r="BE186" s="116"/>
    </row>
    <row r="187" spans="1:57" ht="13.5" customHeight="1" x14ac:dyDescent="0.2">
      <c r="A187" s="114"/>
      <c r="B187" s="115"/>
      <c r="C187" s="114"/>
      <c r="D187" s="116"/>
      <c r="E187" s="116"/>
      <c r="F187" s="116"/>
      <c r="G187" s="116"/>
      <c r="H187" s="116"/>
      <c r="I187" s="116"/>
      <c r="J187" s="115"/>
      <c r="K187" s="114"/>
      <c r="L187" s="116"/>
      <c r="M187" s="116"/>
      <c r="N187" s="116"/>
      <c r="O187" s="116"/>
      <c r="P187" s="116"/>
      <c r="Q187" s="116"/>
      <c r="R187" s="115"/>
      <c r="S187" s="114"/>
      <c r="T187" s="116"/>
      <c r="U187" s="116"/>
      <c r="V187" s="116"/>
      <c r="W187" s="116"/>
      <c r="X187" s="116"/>
      <c r="Y187" s="116"/>
      <c r="Z187" s="115"/>
      <c r="AA187" s="114"/>
      <c r="AB187" s="116"/>
      <c r="AC187" s="116"/>
      <c r="AD187" s="116"/>
      <c r="AE187" s="116"/>
      <c r="AF187" s="116"/>
      <c r="AG187" s="116"/>
      <c r="AH187" s="115"/>
      <c r="AI187" s="114"/>
      <c r="AJ187" s="116"/>
      <c r="AK187" s="116"/>
      <c r="AL187" s="116"/>
      <c r="AM187" s="116"/>
      <c r="AN187" s="116"/>
      <c r="AO187" s="116"/>
      <c r="AP187" s="115"/>
      <c r="AQ187" s="114"/>
      <c r="AR187" s="116"/>
      <c r="AS187" s="116"/>
      <c r="AT187" s="116"/>
      <c r="AU187" s="116"/>
      <c r="AV187" s="116"/>
      <c r="AW187" s="116"/>
      <c r="AX187" s="115"/>
      <c r="AY187" s="114"/>
      <c r="AZ187" s="116"/>
      <c r="BA187" s="116"/>
      <c r="BB187" s="116"/>
      <c r="BC187" s="116"/>
      <c r="BD187" s="116"/>
      <c r="BE187" s="116"/>
    </row>
    <row r="188" spans="1:57" ht="13.5" customHeight="1" x14ac:dyDescent="0.2">
      <c r="A188" s="114"/>
      <c r="B188" s="115"/>
      <c r="C188" s="114"/>
      <c r="D188" s="116"/>
      <c r="E188" s="116"/>
      <c r="F188" s="116"/>
      <c r="G188" s="116"/>
      <c r="H188" s="116"/>
      <c r="I188" s="116"/>
      <c r="J188" s="115"/>
      <c r="K188" s="114"/>
      <c r="L188" s="116"/>
      <c r="M188" s="116"/>
      <c r="N188" s="116"/>
      <c r="O188" s="116"/>
      <c r="P188" s="116"/>
      <c r="Q188" s="116"/>
      <c r="R188" s="115"/>
      <c r="S188" s="114"/>
      <c r="T188" s="116"/>
      <c r="U188" s="116"/>
      <c r="V188" s="116"/>
      <c r="W188" s="116"/>
      <c r="X188" s="116"/>
      <c r="Y188" s="116"/>
      <c r="Z188" s="115"/>
      <c r="AA188" s="114"/>
      <c r="AB188" s="116"/>
      <c r="AC188" s="116"/>
      <c r="AD188" s="116"/>
      <c r="AE188" s="116"/>
      <c r="AF188" s="116"/>
      <c r="AG188" s="116"/>
      <c r="AH188" s="115"/>
      <c r="AI188" s="114"/>
      <c r="AJ188" s="116"/>
      <c r="AK188" s="116"/>
      <c r="AL188" s="116"/>
      <c r="AM188" s="116"/>
      <c r="AN188" s="116"/>
      <c r="AO188" s="116"/>
      <c r="AP188" s="115"/>
      <c r="AQ188" s="114"/>
      <c r="AR188" s="116"/>
      <c r="AS188" s="116"/>
      <c r="AT188" s="116"/>
      <c r="AU188" s="116"/>
      <c r="AV188" s="116"/>
      <c r="AW188" s="116"/>
      <c r="AX188" s="115"/>
      <c r="AY188" s="114"/>
      <c r="AZ188" s="116"/>
      <c r="BA188" s="116"/>
      <c r="BB188" s="116"/>
      <c r="BC188" s="116"/>
      <c r="BD188" s="116"/>
      <c r="BE188" s="116"/>
    </row>
    <row r="189" spans="1:57" ht="13.5" customHeight="1" x14ac:dyDescent="0.2">
      <c r="A189" s="114"/>
      <c r="B189" s="115"/>
      <c r="C189" s="114"/>
      <c r="D189" s="116"/>
      <c r="E189" s="116"/>
      <c r="F189" s="116"/>
      <c r="G189" s="116"/>
      <c r="H189" s="116"/>
      <c r="I189" s="116"/>
      <c r="J189" s="115"/>
      <c r="K189" s="114"/>
      <c r="L189" s="116"/>
      <c r="M189" s="116"/>
      <c r="N189" s="116"/>
      <c r="O189" s="116"/>
      <c r="P189" s="116"/>
      <c r="Q189" s="116"/>
      <c r="R189" s="115"/>
      <c r="S189" s="114"/>
      <c r="T189" s="116"/>
      <c r="U189" s="116"/>
      <c r="V189" s="116"/>
      <c r="W189" s="116"/>
      <c r="X189" s="116"/>
      <c r="Y189" s="116"/>
      <c r="Z189" s="115"/>
      <c r="AA189" s="114"/>
      <c r="AB189" s="116"/>
      <c r="AC189" s="116"/>
      <c r="AD189" s="116"/>
      <c r="AE189" s="116"/>
      <c r="AF189" s="116"/>
      <c r="AG189" s="116"/>
      <c r="AH189" s="115"/>
      <c r="AI189" s="114"/>
      <c r="AJ189" s="116"/>
      <c r="AK189" s="116"/>
      <c r="AL189" s="116"/>
      <c r="AM189" s="116"/>
      <c r="AN189" s="116"/>
      <c r="AO189" s="116"/>
      <c r="AP189" s="115"/>
      <c r="AQ189" s="114"/>
      <c r="AR189" s="116"/>
      <c r="AS189" s="116"/>
      <c r="AT189" s="116"/>
      <c r="AU189" s="116"/>
      <c r="AV189" s="116"/>
      <c r="AW189" s="116"/>
      <c r="AX189" s="115"/>
      <c r="AY189" s="114"/>
      <c r="AZ189" s="116"/>
      <c r="BA189" s="116"/>
      <c r="BB189" s="116"/>
      <c r="BC189" s="116"/>
      <c r="BD189" s="116"/>
      <c r="BE189" s="116"/>
    </row>
    <row r="190" spans="1:57" ht="13.5" customHeight="1" x14ac:dyDescent="0.2">
      <c r="A190" s="114"/>
      <c r="B190" s="115"/>
      <c r="C190" s="114"/>
      <c r="D190" s="116"/>
      <c r="E190" s="116"/>
      <c r="F190" s="116"/>
      <c r="G190" s="116"/>
      <c r="H190" s="116"/>
      <c r="I190" s="116"/>
      <c r="J190" s="115"/>
      <c r="K190" s="114"/>
      <c r="L190" s="116"/>
      <c r="M190" s="116"/>
      <c r="N190" s="116"/>
      <c r="O190" s="116"/>
      <c r="P190" s="116"/>
      <c r="Q190" s="116"/>
      <c r="R190" s="115"/>
      <c r="S190" s="114"/>
      <c r="T190" s="116"/>
      <c r="U190" s="116"/>
      <c r="V190" s="116"/>
      <c r="W190" s="116"/>
      <c r="X190" s="116"/>
      <c r="Y190" s="116"/>
      <c r="Z190" s="115"/>
      <c r="AA190" s="114"/>
      <c r="AB190" s="116"/>
      <c r="AC190" s="116"/>
      <c r="AD190" s="116"/>
      <c r="AE190" s="116"/>
      <c r="AF190" s="116"/>
      <c r="AG190" s="116"/>
      <c r="AH190" s="115"/>
      <c r="AI190" s="114"/>
      <c r="AJ190" s="116"/>
      <c r="AK190" s="116"/>
      <c r="AL190" s="116"/>
      <c r="AM190" s="116"/>
      <c r="AN190" s="116"/>
      <c r="AO190" s="116"/>
      <c r="AP190" s="115"/>
      <c r="AQ190" s="114"/>
      <c r="AR190" s="116"/>
      <c r="AS190" s="116"/>
      <c r="AT190" s="116"/>
      <c r="AU190" s="116"/>
      <c r="AV190" s="116"/>
      <c r="AW190" s="116"/>
      <c r="AX190" s="115"/>
      <c r="AY190" s="114"/>
      <c r="AZ190" s="116"/>
      <c r="BA190" s="116"/>
      <c r="BB190" s="116"/>
      <c r="BC190" s="116"/>
      <c r="BD190" s="116"/>
      <c r="BE190" s="116"/>
    </row>
    <row r="191" spans="1:57" ht="13.5" customHeight="1" x14ac:dyDescent="0.2">
      <c r="A191" s="114"/>
      <c r="B191" s="115"/>
      <c r="C191" s="114"/>
      <c r="D191" s="116"/>
      <c r="E191" s="116"/>
      <c r="F191" s="116"/>
      <c r="G191" s="116"/>
      <c r="H191" s="116"/>
      <c r="I191" s="116"/>
      <c r="J191" s="115"/>
      <c r="K191" s="114"/>
      <c r="L191" s="116"/>
      <c r="M191" s="116"/>
      <c r="N191" s="116"/>
      <c r="O191" s="116"/>
      <c r="P191" s="116"/>
      <c r="Q191" s="116"/>
      <c r="R191" s="115"/>
      <c r="S191" s="114"/>
      <c r="T191" s="116"/>
      <c r="U191" s="116"/>
      <c r="V191" s="116"/>
      <c r="W191" s="116"/>
      <c r="X191" s="116"/>
      <c r="Y191" s="116"/>
      <c r="Z191" s="115"/>
      <c r="AA191" s="114"/>
      <c r="AB191" s="116"/>
      <c r="AC191" s="116"/>
      <c r="AD191" s="116"/>
      <c r="AE191" s="116"/>
      <c r="AF191" s="116"/>
      <c r="AG191" s="116"/>
      <c r="AH191" s="115"/>
      <c r="AI191" s="114"/>
      <c r="AJ191" s="116"/>
      <c r="AK191" s="116"/>
      <c r="AL191" s="116"/>
      <c r="AM191" s="116"/>
      <c r="AN191" s="116"/>
      <c r="AO191" s="116"/>
      <c r="AP191" s="115"/>
      <c r="AQ191" s="114"/>
      <c r="AR191" s="116"/>
      <c r="AS191" s="116"/>
      <c r="AT191" s="116"/>
      <c r="AU191" s="116"/>
      <c r="AV191" s="116"/>
      <c r="AW191" s="116"/>
      <c r="AX191" s="115"/>
      <c r="AY191" s="114"/>
      <c r="AZ191" s="116"/>
      <c r="BA191" s="116"/>
      <c r="BB191" s="116"/>
      <c r="BC191" s="116"/>
      <c r="BD191" s="116"/>
      <c r="BE191" s="116"/>
    </row>
    <row r="192" spans="1:57" ht="13.5" customHeight="1" x14ac:dyDescent="0.2">
      <c r="A192" s="114"/>
      <c r="B192" s="115"/>
      <c r="C192" s="114"/>
      <c r="D192" s="116"/>
      <c r="E192" s="116"/>
      <c r="F192" s="116"/>
      <c r="G192" s="116"/>
      <c r="H192" s="116"/>
      <c r="I192" s="116"/>
      <c r="J192" s="115"/>
      <c r="K192" s="114"/>
      <c r="L192" s="116"/>
      <c r="M192" s="116"/>
      <c r="N192" s="116"/>
      <c r="O192" s="116"/>
      <c r="P192" s="116"/>
      <c r="Q192" s="116"/>
      <c r="R192" s="115"/>
      <c r="S192" s="114"/>
      <c r="T192" s="116"/>
      <c r="U192" s="116"/>
      <c r="V192" s="116"/>
      <c r="W192" s="116"/>
      <c r="X192" s="116"/>
      <c r="Y192" s="116"/>
      <c r="Z192" s="115"/>
      <c r="AA192" s="114"/>
      <c r="AB192" s="116"/>
      <c r="AC192" s="116"/>
      <c r="AD192" s="116"/>
      <c r="AE192" s="116"/>
      <c r="AF192" s="116"/>
      <c r="AG192" s="116"/>
      <c r="AH192" s="115"/>
      <c r="AI192" s="114"/>
      <c r="AJ192" s="116"/>
      <c r="AK192" s="116"/>
      <c r="AL192" s="116"/>
      <c r="AM192" s="116"/>
      <c r="AN192" s="116"/>
      <c r="AO192" s="116"/>
      <c r="AP192" s="115"/>
      <c r="AQ192" s="114"/>
      <c r="AR192" s="116"/>
      <c r="AS192" s="116"/>
      <c r="AT192" s="116"/>
      <c r="AU192" s="116"/>
      <c r="AV192" s="116"/>
      <c r="AW192" s="116"/>
      <c r="AX192" s="115"/>
      <c r="AY192" s="114"/>
      <c r="AZ192" s="116"/>
      <c r="BA192" s="116"/>
      <c r="BB192" s="116"/>
      <c r="BC192" s="116"/>
      <c r="BD192" s="116"/>
      <c r="BE192" s="116"/>
    </row>
    <row r="193" spans="1:57" ht="13.5" customHeight="1" x14ac:dyDescent="0.2">
      <c r="A193" s="114"/>
      <c r="B193" s="115"/>
      <c r="C193" s="114"/>
      <c r="D193" s="116"/>
      <c r="E193" s="116"/>
      <c r="F193" s="116"/>
      <c r="G193" s="116"/>
      <c r="H193" s="116"/>
      <c r="I193" s="116"/>
      <c r="J193" s="115"/>
      <c r="K193" s="114"/>
      <c r="L193" s="116"/>
      <c r="M193" s="116"/>
      <c r="N193" s="116"/>
      <c r="O193" s="116"/>
      <c r="P193" s="116"/>
      <c r="Q193" s="116"/>
      <c r="R193" s="115"/>
      <c r="S193" s="114"/>
      <c r="T193" s="116"/>
      <c r="U193" s="116"/>
      <c r="V193" s="116"/>
      <c r="W193" s="116"/>
      <c r="X193" s="116"/>
      <c r="Y193" s="116"/>
      <c r="Z193" s="115"/>
      <c r="AA193" s="114"/>
      <c r="AB193" s="116"/>
      <c r="AC193" s="116"/>
      <c r="AD193" s="116"/>
      <c r="AE193" s="116"/>
      <c r="AF193" s="116"/>
      <c r="AG193" s="116"/>
      <c r="AH193" s="115"/>
      <c r="AI193" s="114"/>
      <c r="AJ193" s="116"/>
      <c r="AK193" s="116"/>
      <c r="AL193" s="116"/>
      <c r="AM193" s="116"/>
      <c r="AN193" s="116"/>
      <c r="AO193" s="116"/>
      <c r="AP193" s="115"/>
      <c r="AQ193" s="114"/>
      <c r="AR193" s="116"/>
      <c r="AS193" s="116"/>
      <c r="AT193" s="116"/>
      <c r="AU193" s="116"/>
      <c r="AV193" s="116"/>
      <c r="AW193" s="116"/>
      <c r="AX193" s="115"/>
      <c r="AY193" s="114"/>
      <c r="AZ193" s="116"/>
      <c r="BA193" s="116"/>
      <c r="BB193" s="116"/>
      <c r="BC193" s="116"/>
      <c r="BD193" s="116"/>
      <c r="BE193" s="116"/>
    </row>
    <row r="194" spans="1:57" ht="13.5" customHeight="1" x14ac:dyDescent="0.2">
      <c r="A194" s="114"/>
      <c r="B194" s="115"/>
      <c r="C194" s="114"/>
      <c r="D194" s="116"/>
      <c r="E194" s="116"/>
      <c r="F194" s="116"/>
      <c r="G194" s="116"/>
      <c r="H194" s="116"/>
      <c r="I194" s="116"/>
      <c r="J194" s="115"/>
      <c r="K194" s="114"/>
      <c r="L194" s="116"/>
      <c r="M194" s="116"/>
      <c r="N194" s="116"/>
      <c r="O194" s="116"/>
      <c r="P194" s="116"/>
      <c r="Q194" s="116"/>
      <c r="R194" s="115"/>
      <c r="S194" s="114"/>
      <c r="T194" s="116"/>
      <c r="U194" s="116"/>
      <c r="V194" s="116"/>
      <c r="W194" s="116"/>
      <c r="X194" s="116"/>
      <c r="Y194" s="116"/>
      <c r="Z194" s="115"/>
      <c r="AA194" s="114"/>
      <c r="AB194" s="116"/>
      <c r="AC194" s="116"/>
      <c r="AD194" s="116"/>
      <c r="AE194" s="116"/>
      <c r="AF194" s="116"/>
      <c r="AG194" s="116"/>
      <c r="AH194" s="115"/>
      <c r="AI194" s="114"/>
      <c r="AJ194" s="116"/>
      <c r="AK194" s="116"/>
      <c r="AL194" s="116"/>
      <c r="AM194" s="116"/>
      <c r="AN194" s="116"/>
      <c r="AO194" s="116"/>
      <c r="AP194" s="115"/>
      <c r="AQ194" s="114"/>
      <c r="AR194" s="116"/>
      <c r="AS194" s="116"/>
      <c r="AT194" s="116"/>
      <c r="AU194" s="116"/>
      <c r="AV194" s="116"/>
      <c r="AW194" s="116"/>
      <c r="AX194" s="115"/>
      <c r="AY194" s="114"/>
      <c r="AZ194" s="116"/>
      <c r="BA194" s="116"/>
      <c r="BB194" s="116"/>
      <c r="BC194" s="116"/>
      <c r="BD194" s="116"/>
      <c r="BE194" s="116"/>
    </row>
    <row r="195" spans="1:57" ht="13.5" customHeight="1" x14ac:dyDescent="0.2">
      <c r="A195" s="114"/>
      <c r="B195" s="115"/>
      <c r="C195" s="114"/>
      <c r="D195" s="116"/>
      <c r="E195" s="116"/>
      <c r="F195" s="116"/>
      <c r="G195" s="116"/>
      <c r="H195" s="116"/>
      <c r="I195" s="116"/>
      <c r="J195" s="115"/>
      <c r="K195" s="114"/>
      <c r="L195" s="116"/>
      <c r="M195" s="116"/>
      <c r="N195" s="116"/>
      <c r="O195" s="116"/>
      <c r="P195" s="116"/>
      <c r="Q195" s="116"/>
      <c r="R195" s="115"/>
      <c r="S195" s="114"/>
      <c r="T195" s="116"/>
      <c r="U195" s="116"/>
      <c r="V195" s="116"/>
      <c r="W195" s="116"/>
      <c r="X195" s="116"/>
      <c r="Y195" s="116"/>
      <c r="Z195" s="115"/>
      <c r="AA195" s="114"/>
      <c r="AB195" s="116"/>
      <c r="AC195" s="116"/>
      <c r="AD195" s="116"/>
      <c r="AE195" s="116"/>
      <c r="AF195" s="116"/>
      <c r="AG195" s="116"/>
      <c r="AH195" s="115"/>
      <c r="AI195" s="114"/>
      <c r="AJ195" s="116"/>
      <c r="AK195" s="116"/>
      <c r="AL195" s="116"/>
      <c r="AM195" s="116"/>
      <c r="AN195" s="116"/>
      <c r="AO195" s="116"/>
      <c r="AP195" s="115"/>
      <c r="AQ195" s="114"/>
      <c r="AR195" s="116"/>
      <c r="AS195" s="116"/>
      <c r="AT195" s="116"/>
      <c r="AU195" s="116"/>
      <c r="AV195" s="116"/>
      <c r="AW195" s="116"/>
      <c r="AX195" s="115"/>
      <c r="AY195" s="114"/>
      <c r="AZ195" s="116"/>
      <c r="BA195" s="116"/>
      <c r="BB195" s="116"/>
      <c r="BC195" s="116"/>
      <c r="BD195" s="116"/>
      <c r="BE195" s="116"/>
    </row>
    <row r="196" spans="1:57" ht="13.5" customHeight="1" x14ac:dyDescent="0.2">
      <c r="A196" s="114"/>
      <c r="B196" s="115"/>
      <c r="C196" s="114"/>
      <c r="D196" s="116"/>
      <c r="E196" s="116"/>
      <c r="F196" s="116"/>
      <c r="G196" s="116"/>
      <c r="H196" s="116"/>
      <c r="I196" s="116"/>
      <c r="J196" s="115"/>
      <c r="K196" s="114"/>
      <c r="L196" s="116"/>
      <c r="M196" s="116"/>
      <c r="N196" s="116"/>
      <c r="O196" s="116"/>
      <c r="P196" s="116"/>
      <c r="Q196" s="116"/>
      <c r="R196" s="115"/>
      <c r="S196" s="114"/>
      <c r="T196" s="116"/>
      <c r="U196" s="116"/>
      <c r="V196" s="116"/>
      <c r="W196" s="116"/>
      <c r="X196" s="116"/>
      <c r="Y196" s="116"/>
      <c r="Z196" s="115"/>
      <c r="AA196" s="114"/>
      <c r="AB196" s="116"/>
      <c r="AC196" s="116"/>
      <c r="AD196" s="116"/>
      <c r="AE196" s="116"/>
      <c r="AF196" s="116"/>
      <c r="AG196" s="116"/>
      <c r="AH196" s="115"/>
      <c r="AI196" s="114"/>
      <c r="AJ196" s="116"/>
      <c r="AK196" s="116"/>
      <c r="AL196" s="116"/>
      <c r="AM196" s="116"/>
      <c r="AN196" s="116"/>
      <c r="AO196" s="116"/>
      <c r="AP196" s="115"/>
      <c r="AQ196" s="114"/>
      <c r="AR196" s="116"/>
      <c r="AS196" s="116"/>
      <c r="AT196" s="116"/>
      <c r="AU196" s="116"/>
      <c r="AV196" s="116"/>
      <c r="AW196" s="116"/>
      <c r="AX196" s="115"/>
      <c r="AY196" s="114"/>
      <c r="AZ196" s="116"/>
      <c r="BA196" s="116"/>
      <c r="BB196" s="116"/>
      <c r="BC196" s="116"/>
      <c r="BD196" s="116"/>
      <c r="BE196" s="116"/>
    </row>
    <row r="197" spans="1:57" ht="13.5" customHeight="1" x14ac:dyDescent="0.2">
      <c r="A197" s="114"/>
      <c r="B197" s="115"/>
      <c r="C197" s="114"/>
      <c r="D197" s="116"/>
      <c r="E197" s="116"/>
      <c r="F197" s="116"/>
      <c r="G197" s="116"/>
      <c r="H197" s="116"/>
      <c r="I197" s="116"/>
      <c r="J197" s="115"/>
      <c r="K197" s="114"/>
      <c r="L197" s="116"/>
      <c r="M197" s="116"/>
      <c r="N197" s="116"/>
      <c r="O197" s="116"/>
      <c r="P197" s="116"/>
      <c r="Q197" s="116"/>
      <c r="R197" s="115"/>
      <c r="S197" s="114"/>
      <c r="T197" s="116"/>
      <c r="U197" s="116"/>
      <c r="V197" s="116"/>
      <c r="W197" s="116"/>
      <c r="X197" s="116"/>
      <c r="Y197" s="116"/>
      <c r="Z197" s="115"/>
      <c r="AA197" s="114"/>
      <c r="AB197" s="116"/>
      <c r="AC197" s="116"/>
      <c r="AD197" s="116"/>
      <c r="AE197" s="116"/>
      <c r="AF197" s="116"/>
      <c r="AG197" s="116"/>
      <c r="AH197" s="115"/>
      <c r="AI197" s="114"/>
      <c r="AJ197" s="116"/>
      <c r="AK197" s="116"/>
      <c r="AL197" s="116"/>
      <c r="AM197" s="116"/>
      <c r="AN197" s="116"/>
      <c r="AO197" s="116"/>
      <c r="AP197" s="115"/>
      <c r="AQ197" s="114"/>
      <c r="AR197" s="116"/>
      <c r="AS197" s="116"/>
      <c r="AT197" s="116"/>
      <c r="AU197" s="116"/>
      <c r="AV197" s="116"/>
      <c r="AW197" s="116"/>
      <c r="AX197" s="115"/>
      <c r="AY197" s="114"/>
      <c r="AZ197" s="116"/>
      <c r="BA197" s="116"/>
      <c r="BB197" s="116"/>
      <c r="BC197" s="116"/>
      <c r="BD197" s="116"/>
      <c r="BE197" s="116"/>
    </row>
    <row r="198" spans="1:57" ht="13.5" customHeight="1" x14ac:dyDescent="0.2">
      <c r="A198" s="114"/>
      <c r="B198" s="115"/>
      <c r="C198" s="114"/>
      <c r="D198" s="116"/>
      <c r="E198" s="116"/>
      <c r="F198" s="116"/>
      <c r="G198" s="116"/>
      <c r="H198" s="116"/>
      <c r="I198" s="116"/>
      <c r="J198" s="115"/>
      <c r="K198" s="114"/>
      <c r="L198" s="116"/>
      <c r="M198" s="116"/>
      <c r="N198" s="116"/>
      <c r="O198" s="116"/>
      <c r="P198" s="116"/>
      <c r="Q198" s="116"/>
      <c r="R198" s="115"/>
      <c r="S198" s="114"/>
      <c r="T198" s="116"/>
      <c r="U198" s="116"/>
      <c r="V198" s="116"/>
      <c r="W198" s="116"/>
      <c r="X198" s="116"/>
      <c r="Y198" s="116"/>
      <c r="Z198" s="115"/>
      <c r="AA198" s="114"/>
      <c r="AB198" s="116"/>
      <c r="AC198" s="116"/>
      <c r="AD198" s="116"/>
      <c r="AE198" s="116"/>
      <c r="AF198" s="116"/>
      <c r="AG198" s="116"/>
      <c r="AH198" s="115"/>
      <c r="AI198" s="114"/>
      <c r="AJ198" s="116"/>
      <c r="AK198" s="116"/>
      <c r="AL198" s="116"/>
      <c r="AM198" s="116"/>
      <c r="AN198" s="116"/>
      <c r="AO198" s="116"/>
      <c r="AP198" s="115"/>
      <c r="AQ198" s="114"/>
      <c r="AR198" s="116"/>
      <c r="AS198" s="116"/>
      <c r="AT198" s="116"/>
      <c r="AU198" s="116"/>
      <c r="AV198" s="116"/>
      <c r="AW198" s="116"/>
      <c r="AX198" s="115"/>
      <c r="AY198" s="114"/>
      <c r="AZ198" s="116"/>
      <c r="BA198" s="116"/>
      <c r="BB198" s="116"/>
      <c r="BC198" s="116"/>
      <c r="BD198" s="116"/>
      <c r="BE198" s="116"/>
    </row>
    <row r="199" spans="1:57" ht="13.5" customHeight="1" x14ac:dyDescent="0.2">
      <c r="A199" s="114"/>
      <c r="B199" s="115"/>
      <c r="C199" s="114"/>
      <c r="D199" s="116"/>
      <c r="E199" s="116"/>
      <c r="F199" s="116"/>
      <c r="G199" s="116"/>
      <c r="H199" s="116"/>
      <c r="I199" s="116"/>
      <c r="J199" s="115"/>
      <c r="K199" s="114"/>
      <c r="L199" s="116"/>
      <c r="M199" s="116"/>
      <c r="N199" s="116"/>
      <c r="O199" s="116"/>
      <c r="P199" s="116"/>
      <c r="Q199" s="116"/>
      <c r="R199" s="115"/>
      <c r="S199" s="114"/>
      <c r="T199" s="116"/>
      <c r="U199" s="116"/>
      <c r="V199" s="116"/>
      <c r="W199" s="116"/>
      <c r="X199" s="116"/>
      <c r="Y199" s="116"/>
      <c r="Z199" s="115"/>
      <c r="AA199" s="114"/>
      <c r="AB199" s="116"/>
      <c r="AC199" s="116"/>
      <c r="AD199" s="116"/>
      <c r="AE199" s="116"/>
      <c r="AF199" s="116"/>
      <c r="AG199" s="116"/>
      <c r="AH199" s="115"/>
      <c r="AI199" s="114"/>
      <c r="AJ199" s="116"/>
      <c r="AK199" s="116"/>
      <c r="AL199" s="116"/>
      <c r="AM199" s="116"/>
      <c r="AN199" s="116"/>
      <c r="AO199" s="116"/>
      <c r="AP199" s="115"/>
      <c r="AQ199" s="114"/>
      <c r="AR199" s="116"/>
      <c r="AS199" s="116"/>
      <c r="AT199" s="116"/>
      <c r="AU199" s="116"/>
      <c r="AV199" s="116"/>
      <c r="AW199" s="116"/>
      <c r="AX199" s="115"/>
      <c r="AY199" s="114"/>
      <c r="AZ199" s="116"/>
      <c r="BA199" s="116"/>
      <c r="BB199" s="116"/>
      <c r="BC199" s="116"/>
      <c r="BD199" s="116"/>
      <c r="BE199" s="116"/>
    </row>
    <row r="200" spans="1:57" ht="13.5" customHeight="1" x14ac:dyDescent="0.2">
      <c r="A200" s="114"/>
      <c r="B200" s="115"/>
      <c r="C200" s="114"/>
      <c r="D200" s="116"/>
      <c r="E200" s="116"/>
      <c r="F200" s="116"/>
      <c r="G200" s="116"/>
      <c r="H200" s="116"/>
      <c r="I200" s="116"/>
      <c r="J200" s="115"/>
      <c r="K200" s="114"/>
      <c r="L200" s="116"/>
      <c r="M200" s="116"/>
      <c r="N200" s="116"/>
      <c r="O200" s="116"/>
      <c r="P200" s="116"/>
      <c r="Q200" s="116"/>
      <c r="R200" s="115"/>
      <c r="S200" s="114"/>
      <c r="T200" s="116"/>
      <c r="U200" s="116"/>
      <c r="V200" s="116"/>
      <c r="W200" s="116"/>
      <c r="X200" s="116"/>
      <c r="Y200" s="116"/>
      <c r="Z200" s="115"/>
      <c r="AA200" s="114"/>
      <c r="AB200" s="116"/>
      <c r="AC200" s="116"/>
      <c r="AD200" s="116"/>
      <c r="AE200" s="116"/>
      <c r="AF200" s="116"/>
      <c r="AG200" s="116"/>
      <c r="AH200" s="115"/>
      <c r="AI200" s="114"/>
      <c r="AJ200" s="116"/>
      <c r="AK200" s="116"/>
      <c r="AL200" s="116"/>
      <c r="AM200" s="116"/>
      <c r="AN200" s="116"/>
      <c r="AO200" s="116"/>
      <c r="AP200" s="115"/>
      <c r="AQ200" s="114"/>
      <c r="AR200" s="116"/>
      <c r="AS200" s="116"/>
      <c r="AT200" s="116"/>
      <c r="AU200" s="116"/>
      <c r="AV200" s="116"/>
      <c r="AW200" s="116"/>
      <c r="AX200" s="115"/>
      <c r="AY200" s="114"/>
      <c r="AZ200" s="116"/>
      <c r="BA200" s="116"/>
      <c r="BB200" s="116"/>
      <c r="BC200" s="116"/>
      <c r="BD200" s="116"/>
      <c r="BE200" s="116"/>
    </row>
    <row r="201" spans="1:57" ht="13.5" customHeight="1" x14ac:dyDescent="0.2">
      <c r="A201" s="114"/>
      <c r="B201" s="115"/>
      <c r="C201" s="114"/>
      <c r="D201" s="116"/>
      <c r="E201" s="116"/>
      <c r="F201" s="116"/>
      <c r="G201" s="116"/>
      <c r="H201" s="116"/>
      <c r="I201" s="116"/>
      <c r="J201" s="115"/>
      <c r="K201" s="114"/>
      <c r="L201" s="116"/>
      <c r="M201" s="116"/>
      <c r="N201" s="116"/>
      <c r="O201" s="116"/>
      <c r="P201" s="116"/>
      <c r="Q201" s="116"/>
      <c r="R201" s="115"/>
      <c r="S201" s="114"/>
      <c r="T201" s="116"/>
      <c r="U201" s="116"/>
      <c r="V201" s="116"/>
      <c r="W201" s="116"/>
      <c r="X201" s="116"/>
      <c r="Y201" s="116"/>
      <c r="Z201" s="115"/>
      <c r="AA201" s="114"/>
      <c r="AB201" s="116"/>
      <c r="AC201" s="116"/>
      <c r="AD201" s="116"/>
      <c r="AE201" s="116"/>
      <c r="AF201" s="116"/>
      <c r="AG201" s="116"/>
      <c r="AH201" s="115"/>
      <c r="AI201" s="114"/>
      <c r="AJ201" s="116"/>
      <c r="AK201" s="116"/>
      <c r="AL201" s="116"/>
      <c r="AM201" s="116"/>
      <c r="AN201" s="116"/>
      <c r="AO201" s="116"/>
      <c r="AP201" s="115"/>
      <c r="AQ201" s="114"/>
      <c r="AR201" s="116"/>
      <c r="AS201" s="116"/>
      <c r="AT201" s="116"/>
      <c r="AU201" s="116"/>
      <c r="AV201" s="116"/>
      <c r="AW201" s="116"/>
      <c r="AX201" s="115"/>
      <c r="AY201" s="114"/>
      <c r="AZ201" s="116"/>
      <c r="BA201" s="116"/>
      <c r="BB201" s="116"/>
      <c r="BC201" s="116"/>
      <c r="BD201" s="116"/>
      <c r="BE201" s="116"/>
    </row>
    <row r="202" spans="1:57" ht="13.5" customHeight="1" x14ac:dyDescent="0.2">
      <c r="A202" s="114"/>
      <c r="B202" s="115"/>
      <c r="C202" s="114"/>
      <c r="D202" s="116"/>
      <c r="E202" s="116"/>
      <c r="F202" s="116"/>
      <c r="G202" s="116"/>
      <c r="H202" s="116"/>
      <c r="I202" s="116"/>
      <c r="J202" s="115"/>
      <c r="K202" s="114"/>
      <c r="L202" s="116"/>
      <c r="M202" s="116"/>
      <c r="N202" s="116"/>
      <c r="O202" s="116"/>
      <c r="P202" s="116"/>
      <c r="Q202" s="116"/>
      <c r="R202" s="115"/>
      <c r="S202" s="114"/>
      <c r="T202" s="116"/>
      <c r="U202" s="116"/>
      <c r="V202" s="116"/>
      <c r="W202" s="116"/>
      <c r="X202" s="116"/>
      <c r="Y202" s="116"/>
      <c r="Z202" s="115"/>
      <c r="AA202" s="114"/>
      <c r="AB202" s="116"/>
      <c r="AC202" s="116"/>
      <c r="AD202" s="116"/>
      <c r="AE202" s="116"/>
      <c r="AF202" s="116"/>
      <c r="AG202" s="116"/>
      <c r="AH202" s="115"/>
      <c r="AI202" s="114"/>
      <c r="AJ202" s="116"/>
      <c r="AK202" s="116"/>
      <c r="AL202" s="116"/>
      <c r="AM202" s="116"/>
      <c r="AN202" s="116"/>
      <c r="AO202" s="116"/>
      <c r="AP202" s="115"/>
      <c r="AQ202" s="114"/>
      <c r="AR202" s="116"/>
      <c r="AS202" s="116"/>
      <c r="AT202" s="116"/>
      <c r="AU202" s="116"/>
      <c r="AV202" s="116"/>
      <c r="AW202" s="116"/>
      <c r="AX202" s="115"/>
      <c r="AY202" s="114"/>
      <c r="AZ202" s="116"/>
      <c r="BA202" s="116"/>
      <c r="BB202" s="116"/>
      <c r="BC202" s="116"/>
      <c r="BD202" s="116"/>
      <c r="BE202" s="116"/>
    </row>
    <row r="203" spans="1:57" ht="13.5" customHeight="1" x14ac:dyDescent="0.2">
      <c r="A203" s="114"/>
      <c r="B203" s="115"/>
      <c r="C203" s="114"/>
      <c r="D203" s="116"/>
      <c r="E203" s="116"/>
      <c r="F203" s="116"/>
      <c r="G203" s="116"/>
      <c r="H203" s="116"/>
      <c r="I203" s="116"/>
      <c r="J203" s="115"/>
      <c r="K203" s="114"/>
      <c r="L203" s="116"/>
      <c r="M203" s="116"/>
      <c r="N203" s="116"/>
      <c r="O203" s="116"/>
      <c r="P203" s="116"/>
      <c r="Q203" s="116"/>
      <c r="R203" s="115"/>
      <c r="S203" s="114"/>
      <c r="T203" s="116"/>
      <c r="U203" s="116"/>
      <c r="V203" s="116"/>
      <c r="W203" s="116"/>
      <c r="X203" s="116"/>
      <c r="Y203" s="116"/>
      <c r="Z203" s="115"/>
      <c r="AA203" s="114"/>
      <c r="AB203" s="116"/>
      <c r="AC203" s="116"/>
      <c r="AD203" s="116"/>
      <c r="AE203" s="116"/>
      <c r="AF203" s="116"/>
      <c r="AG203" s="116"/>
      <c r="AH203" s="115"/>
      <c r="AI203" s="114"/>
      <c r="AJ203" s="116"/>
      <c r="AK203" s="116"/>
      <c r="AL203" s="116"/>
      <c r="AM203" s="116"/>
      <c r="AN203" s="116"/>
      <c r="AO203" s="116"/>
      <c r="AP203" s="115"/>
      <c r="AQ203" s="114"/>
      <c r="AR203" s="116"/>
      <c r="AS203" s="116"/>
      <c r="AT203" s="116"/>
      <c r="AU203" s="116"/>
      <c r="AV203" s="116"/>
      <c r="AW203" s="116"/>
      <c r="AX203" s="115"/>
      <c r="AY203" s="114"/>
      <c r="AZ203" s="116"/>
      <c r="BA203" s="116"/>
      <c r="BB203" s="116"/>
      <c r="BC203" s="116"/>
      <c r="BD203" s="116"/>
      <c r="BE203" s="116"/>
    </row>
    <row r="204" spans="1:57" ht="13.5" customHeight="1" x14ac:dyDescent="0.2">
      <c r="A204" s="114"/>
      <c r="B204" s="115"/>
      <c r="C204" s="114"/>
      <c r="D204" s="116"/>
      <c r="E204" s="116"/>
      <c r="F204" s="116"/>
      <c r="G204" s="116"/>
      <c r="H204" s="116"/>
      <c r="I204" s="116"/>
      <c r="J204" s="115"/>
      <c r="K204" s="114"/>
      <c r="L204" s="116"/>
      <c r="M204" s="116"/>
      <c r="N204" s="116"/>
      <c r="O204" s="116"/>
      <c r="P204" s="116"/>
      <c r="Q204" s="116"/>
      <c r="R204" s="115"/>
      <c r="S204" s="114"/>
      <c r="T204" s="116"/>
      <c r="U204" s="116"/>
      <c r="V204" s="116"/>
      <c r="W204" s="116"/>
      <c r="X204" s="116"/>
      <c r="Y204" s="116"/>
      <c r="Z204" s="115"/>
      <c r="AA204" s="114"/>
      <c r="AB204" s="116"/>
      <c r="AC204" s="116"/>
      <c r="AD204" s="116"/>
      <c r="AE204" s="116"/>
      <c r="AF204" s="116"/>
      <c r="AG204" s="116"/>
      <c r="AH204" s="115"/>
      <c r="AI204" s="114"/>
      <c r="AJ204" s="116"/>
      <c r="AK204" s="116"/>
      <c r="AL204" s="116"/>
      <c r="AM204" s="116"/>
      <c r="AN204" s="116"/>
      <c r="AO204" s="116"/>
      <c r="AP204" s="115"/>
      <c r="AQ204" s="114"/>
      <c r="AR204" s="116"/>
      <c r="AS204" s="116"/>
      <c r="AT204" s="116"/>
      <c r="AU204" s="116"/>
      <c r="AV204" s="116"/>
      <c r="AW204" s="116"/>
      <c r="AX204" s="115"/>
      <c r="AY204" s="114"/>
      <c r="AZ204" s="116"/>
      <c r="BA204" s="116"/>
      <c r="BB204" s="116"/>
      <c r="BC204" s="116"/>
      <c r="BD204" s="116"/>
      <c r="BE204" s="116"/>
    </row>
    <row r="205" spans="1:57" ht="13.5" customHeight="1" x14ac:dyDescent="0.2">
      <c r="A205" s="114"/>
      <c r="B205" s="115"/>
      <c r="C205" s="114"/>
      <c r="D205" s="116"/>
      <c r="E205" s="116"/>
      <c r="F205" s="116"/>
      <c r="G205" s="116"/>
      <c r="H205" s="116"/>
      <c r="I205" s="116"/>
      <c r="J205" s="115"/>
      <c r="K205" s="114"/>
      <c r="L205" s="116"/>
      <c r="M205" s="116"/>
      <c r="N205" s="116"/>
      <c r="O205" s="116"/>
      <c r="P205" s="116"/>
      <c r="Q205" s="116"/>
      <c r="R205" s="115"/>
      <c r="S205" s="114"/>
      <c r="T205" s="116"/>
      <c r="U205" s="116"/>
      <c r="V205" s="116"/>
      <c r="W205" s="116"/>
      <c r="X205" s="116"/>
      <c r="Y205" s="116"/>
      <c r="Z205" s="115"/>
      <c r="AA205" s="114"/>
      <c r="AB205" s="116"/>
      <c r="AC205" s="116"/>
      <c r="AD205" s="116"/>
      <c r="AE205" s="116"/>
      <c r="AF205" s="116"/>
      <c r="AG205" s="116"/>
      <c r="AH205" s="115"/>
      <c r="AI205" s="114"/>
      <c r="AJ205" s="116"/>
      <c r="AK205" s="116"/>
      <c r="AL205" s="116"/>
      <c r="AM205" s="116"/>
      <c r="AN205" s="116"/>
      <c r="AO205" s="116"/>
      <c r="AP205" s="115"/>
      <c r="AQ205" s="114"/>
      <c r="AR205" s="116"/>
      <c r="AS205" s="116"/>
      <c r="AT205" s="116"/>
      <c r="AU205" s="116"/>
      <c r="AV205" s="116"/>
      <c r="AW205" s="116"/>
      <c r="AX205" s="115"/>
      <c r="AY205" s="114"/>
      <c r="AZ205" s="116"/>
      <c r="BA205" s="116"/>
      <c r="BB205" s="116"/>
      <c r="BC205" s="116"/>
      <c r="BD205" s="116"/>
      <c r="BE205" s="116"/>
    </row>
    <row r="206" spans="1:57" ht="13.5" customHeight="1" x14ac:dyDescent="0.2">
      <c r="A206" s="114"/>
      <c r="B206" s="115"/>
      <c r="C206" s="114"/>
      <c r="D206" s="116"/>
      <c r="E206" s="116"/>
      <c r="F206" s="116"/>
      <c r="G206" s="116"/>
      <c r="H206" s="116"/>
      <c r="I206" s="116"/>
      <c r="J206" s="115"/>
      <c r="K206" s="114"/>
      <c r="L206" s="116"/>
      <c r="M206" s="116"/>
      <c r="N206" s="116"/>
      <c r="O206" s="116"/>
      <c r="P206" s="116"/>
      <c r="Q206" s="116"/>
      <c r="R206" s="115"/>
      <c r="S206" s="114"/>
      <c r="T206" s="116"/>
      <c r="U206" s="116"/>
      <c r="V206" s="116"/>
      <c r="W206" s="116"/>
      <c r="X206" s="116"/>
      <c r="Y206" s="116"/>
      <c r="Z206" s="115"/>
      <c r="AA206" s="114"/>
      <c r="AB206" s="116"/>
      <c r="AC206" s="116"/>
      <c r="AD206" s="116"/>
      <c r="AE206" s="116"/>
      <c r="AF206" s="116"/>
      <c r="AG206" s="116"/>
      <c r="AH206" s="115"/>
      <c r="AI206" s="114"/>
      <c r="AJ206" s="116"/>
      <c r="AK206" s="116"/>
      <c r="AL206" s="116"/>
      <c r="AM206" s="116"/>
      <c r="AN206" s="116"/>
      <c r="AO206" s="116"/>
      <c r="AP206" s="115"/>
      <c r="AQ206" s="114"/>
      <c r="AR206" s="116"/>
      <c r="AS206" s="116"/>
      <c r="AT206" s="116"/>
      <c r="AU206" s="116"/>
      <c r="AV206" s="116"/>
      <c r="AW206" s="116"/>
      <c r="AX206" s="115"/>
      <c r="AY206" s="114"/>
      <c r="AZ206" s="116"/>
      <c r="BA206" s="116"/>
      <c r="BB206" s="116"/>
      <c r="BC206" s="116"/>
      <c r="BD206" s="116"/>
      <c r="BE206" s="116"/>
    </row>
    <row r="207" spans="1:57" ht="13.5" customHeight="1" x14ac:dyDescent="0.2">
      <c r="A207" s="114"/>
      <c r="B207" s="115"/>
      <c r="C207" s="114"/>
      <c r="D207" s="116"/>
      <c r="E207" s="116"/>
      <c r="F207" s="116"/>
      <c r="G207" s="116"/>
      <c r="H207" s="116"/>
      <c r="I207" s="116"/>
      <c r="J207" s="115"/>
      <c r="K207" s="114"/>
      <c r="L207" s="116"/>
      <c r="M207" s="116"/>
      <c r="N207" s="116"/>
      <c r="O207" s="116"/>
      <c r="P207" s="116"/>
      <c r="Q207" s="116"/>
      <c r="R207" s="115"/>
      <c r="S207" s="114"/>
      <c r="T207" s="116"/>
      <c r="U207" s="116"/>
      <c r="V207" s="116"/>
      <c r="W207" s="116"/>
      <c r="X207" s="116"/>
      <c r="Y207" s="116"/>
      <c r="Z207" s="115"/>
      <c r="AA207" s="114"/>
      <c r="AB207" s="116"/>
      <c r="AC207" s="116"/>
      <c r="AD207" s="116"/>
      <c r="AE207" s="116"/>
      <c r="AF207" s="116"/>
      <c r="AG207" s="116"/>
      <c r="AH207" s="115"/>
      <c r="AI207" s="114"/>
      <c r="AJ207" s="116"/>
      <c r="AK207" s="116"/>
      <c r="AL207" s="116"/>
      <c r="AM207" s="116"/>
      <c r="AN207" s="116"/>
      <c r="AO207" s="116"/>
      <c r="AP207" s="115"/>
      <c r="AQ207" s="114"/>
      <c r="AR207" s="116"/>
      <c r="AS207" s="116"/>
      <c r="AT207" s="116"/>
      <c r="AU207" s="116"/>
      <c r="AV207" s="116"/>
      <c r="AW207" s="116"/>
      <c r="AX207" s="115"/>
      <c r="AY207" s="114"/>
      <c r="AZ207" s="116"/>
      <c r="BA207" s="116"/>
      <c r="BB207" s="116"/>
      <c r="BC207" s="116"/>
      <c r="BD207" s="116"/>
      <c r="BE207" s="116"/>
    </row>
  </sheetData>
  <sortState ref="A8:BE61">
    <sortCondition ref="A8:A61"/>
    <sortCondition ref="B8:B61"/>
    <sortCondition ref="C8:C61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&amp;L廃棄物処理事業経費【分担金の合計】（令和4年度実績）</oddHeader>
  </headerFooter>
  <colBreaks count="6" manualBreakCount="6">
    <brk id="9" min="1" max="60" man="1"/>
    <brk id="17" min="1" max="60" man="1"/>
    <brk id="25" min="1" max="60" man="1"/>
    <brk id="33" min="1" max="60" man="1"/>
    <brk id="41" min="1" max="60" man="1"/>
    <brk id="49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5" customHeight="1" x14ac:dyDescent="0.2"/>
  <cols>
    <col min="1" max="1" width="10.77734375" style="44" customWidth="1"/>
    <col min="2" max="2" width="8.77734375" style="48" customWidth="1"/>
    <col min="3" max="3" width="35.6640625" style="44" customWidth="1"/>
    <col min="4" max="5" width="14.77734375" style="49" customWidth="1"/>
    <col min="6" max="6" width="6.6640625" style="48" customWidth="1"/>
    <col min="7" max="7" width="12.6640625" style="44" customWidth="1"/>
    <col min="8" max="9" width="14.77734375" style="49" customWidth="1"/>
    <col min="10" max="10" width="6.6640625" style="48" customWidth="1"/>
    <col min="11" max="11" width="12.6640625" style="44" customWidth="1"/>
    <col min="12" max="13" width="14.77734375" style="49" customWidth="1"/>
    <col min="14" max="14" width="6.6640625" style="48" customWidth="1"/>
    <col min="15" max="15" width="12.6640625" style="44" customWidth="1"/>
    <col min="16" max="17" width="14.77734375" style="49" customWidth="1"/>
    <col min="18" max="18" width="6.6640625" style="48" customWidth="1"/>
    <col min="19" max="19" width="12.6640625" style="44" customWidth="1"/>
    <col min="20" max="21" width="14.77734375" style="49" customWidth="1"/>
    <col min="22" max="22" width="6.6640625" style="48" customWidth="1"/>
    <col min="23" max="23" width="12.6640625" style="44" customWidth="1"/>
    <col min="24" max="25" width="14.77734375" style="49" customWidth="1"/>
    <col min="26" max="26" width="6.6640625" style="48" customWidth="1"/>
    <col min="27" max="27" width="12.6640625" style="44" customWidth="1"/>
    <col min="28" max="29" width="14.77734375" style="49" customWidth="1"/>
    <col min="30" max="30" width="6.6640625" style="48" customWidth="1"/>
    <col min="31" max="31" width="12.6640625" style="44" customWidth="1"/>
    <col min="32" max="33" width="14.77734375" style="49" customWidth="1"/>
    <col min="34" max="34" width="6.6640625" style="48" customWidth="1"/>
    <col min="35" max="35" width="12.6640625" style="44" customWidth="1"/>
    <col min="36" max="37" width="14.77734375" style="49" customWidth="1"/>
    <col min="38" max="38" width="6.6640625" style="48" customWidth="1"/>
    <col min="39" max="39" width="12.6640625" style="44" customWidth="1"/>
    <col min="40" max="41" width="14.77734375" style="49" customWidth="1"/>
    <col min="42" max="42" width="6.6640625" style="48" customWidth="1"/>
    <col min="43" max="43" width="12.6640625" style="44" customWidth="1"/>
    <col min="44" max="45" width="14.77734375" style="49" customWidth="1"/>
    <col min="46" max="46" width="6.6640625" style="48" customWidth="1"/>
    <col min="47" max="47" width="12.6640625" style="44" customWidth="1"/>
    <col min="48" max="49" width="14.77734375" style="49" customWidth="1"/>
    <col min="50" max="50" width="6.6640625" style="48" customWidth="1"/>
    <col min="51" max="51" width="12.6640625" style="44" customWidth="1"/>
    <col min="52" max="53" width="14.77734375" style="49" customWidth="1"/>
    <col min="54" max="54" width="6.6640625" style="48" customWidth="1"/>
    <col min="55" max="55" width="12.6640625" style="44" customWidth="1"/>
    <col min="56" max="57" width="14.77734375" style="49" customWidth="1"/>
    <col min="58" max="58" width="6.6640625" style="48" customWidth="1"/>
    <col min="59" max="59" width="12.6640625" style="44" customWidth="1"/>
    <col min="60" max="61" width="14.77734375" style="49" customWidth="1"/>
    <col min="62" max="62" width="6.6640625" style="48" customWidth="1"/>
    <col min="63" max="63" width="12.6640625" style="44" customWidth="1"/>
    <col min="64" max="65" width="14.77734375" style="49" customWidth="1"/>
    <col min="66" max="66" width="6.6640625" style="48" customWidth="1"/>
    <col min="67" max="67" width="12.6640625" style="44" customWidth="1"/>
    <col min="68" max="69" width="14.77734375" style="49" customWidth="1"/>
    <col min="70" max="70" width="6.6640625" style="48" customWidth="1"/>
    <col min="71" max="71" width="12.6640625" style="44" customWidth="1"/>
    <col min="72" max="73" width="14.77734375" style="49" customWidth="1"/>
    <col min="74" max="74" width="6.6640625" style="48" customWidth="1"/>
    <col min="75" max="75" width="12.6640625" style="44" customWidth="1"/>
    <col min="76" max="77" width="14.77734375" style="49" customWidth="1"/>
    <col min="78" max="78" width="6.6640625" style="48" customWidth="1"/>
    <col min="79" max="79" width="12.6640625" style="44" customWidth="1"/>
    <col min="80" max="81" width="14.77734375" style="49" customWidth="1"/>
    <col min="82" max="82" width="6.6640625" style="48" customWidth="1"/>
    <col min="83" max="83" width="12.6640625" style="44" customWidth="1"/>
    <col min="84" max="85" width="14.77734375" style="49" customWidth="1"/>
    <col min="86" max="86" width="6.6640625" style="48" customWidth="1"/>
    <col min="87" max="87" width="12.6640625" style="44" customWidth="1"/>
    <col min="88" max="89" width="14.77734375" style="49" customWidth="1"/>
    <col min="90" max="90" width="6.6640625" style="48" customWidth="1"/>
    <col min="91" max="91" width="12.6640625" style="44" customWidth="1"/>
    <col min="92" max="93" width="14.77734375" style="49" customWidth="1"/>
    <col min="94" max="94" width="6.6640625" style="48" customWidth="1"/>
    <col min="95" max="95" width="12.6640625" style="44" customWidth="1"/>
    <col min="96" max="97" width="14.77734375" style="49" customWidth="1"/>
    <col min="98" max="98" width="6.6640625" style="48" customWidth="1"/>
    <col min="99" max="99" width="12.6640625" style="44" customWidth="1"/>
    <col min="100" max="101" width="14.77734375" style="49" customWidth="1"/>
    <col min="102" max="102" width="6.6640625" style="48" customWidth="1"/>
    <col min="103" max="103" width="12.6640625" style="44" customWidth="1"/>
    <col min="104" max="105" width="14.77734375" style="49" customWidth="1"/>
    <col min="106" max="106" width="6.6640625" style="48" customWidth="1"/>
    <col min="107" max="107" width="12.6640625" style="44" customWidth="1"/>
    <col min="108" max="109" width="14.77734375" style="49" customWidth="1"/>
    <col min="110" max="110" width="6.6640625" style="48" customWidth="1"/>
    <col min="111" max="111" width="12.6640625" style="44" customWidth="1"/>
    <col min="112" max="113" width="14.77734375" style="49" customWidth="1"/>
    <col min="114" max="114" width="6.6640625" style="48" customWidth="1"/>
    <col min="115" max="115" width="12.6640625" style="44" customWidth="1"/>
    <col min="116" max="117" width="14.77734375" style="49" customWidth="1"/>
    <col min="118" max="118" width="6.6640625" style="48" customWidth="1"/>
    <col min="119" max="119" width="12.6640625" style="44" customWidth="1"/>
    <col min="120" max="121" width="14.77734375" style="49" customWidth="1"/>
    <col min="122" max="122" width="6.6640625" style="48" customWidth="1"/>
    <col min="123" max="123" width="12.6640625" style="44" customWidth="1"/>
    <col min="124" max="125" width="14.77734375" style="49" customWidth="1"/>
    <col min="126" max="16384" width="9" style="44"/>
  </cols>
  <sheetData>
    <row r="1" spans="1:125" ht="16.2" x14ac:dyDescent="0.2">
      <c r="A1" s="39" t="s">
        <v>322</v>
      </c>
      <c r="B1" s="200"/>
      <c r="C1" s="200"/>
      <c r="D1" s="109"/>
      <c r="E1" s="109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/>
      <c r="DF1" s="108"/>
      <c r="DG1" s="108"/>
      <c r="DH1" s="108"/>
      <c r="DI1" s="108"/>
      <c r="DJ1" s="108"/>
      <c r="DK1" s="108"/>
      <c r="DL1" s="108"/>
      <c r="DM1" s="108"/>
      <c r="DN1" s="108"/>
      <c r="DO1" s="108"/>
      <c r="DP1" s="108"/>
      <c r="DQ1" s="108"/>
      <c r="DR1" s="108"/>
      <c r="DS1" s="108"/>
      <c r="DT1" s="108"/>
      <c r="DU1" s="108"/>
    </row>
    <row r="2" spans="1:125" s="57" customFormat="1" ht="13.5" customHeight="1" x14ac:dyDescent="0.2">
      <c r="A2" s="159" t="s">
        <v>53</v>
      </c>
      <c r="B2" s="149" t="s">
        <v>54</v>
      </c>
      <c r="C2" s="161" t="s">
        <v>107</v>
      </c>
      <c r="D2" s="165" t="s">
        <v>111</v>
      </c>
      <c r="E2" s="166"/>
      <c r="F2" s="100" t="s">
        <v>112</v>
      </c>
      <c r="G2" s="101"/>
      <c r="H2" s="101"/>
      <c r="I2" s="102"/>
      <c r="J2" s="100" t="s">
        <v>113</v>
      </c>
      <c r="K2" s="101"/>
      <c r="L2" s="101"/>
      <c r="M2" s="102"/>
      <c r="N2" s="100" t="s">
        <v>114</v>
      </c>
      <c r="O2" s="101"/>
      <c r="P2" s="101"/>
      <c r="Q2" s="102"/>
      <c r="R2" s="100" t="s">
        <v>115</v>
      </c>
      <c r="S2" s="101"/>
      <c r="T2" s="101"/>
      <c r="U2" s="102"/>
      <c r="V2" s="100" t="s">
        <v>116</v>
      </c>
      <c r="W2" s="101"/>
      <c r="X2" s="101"/>
      <c r="Y2" s="102"/>
      <c r="Z2" s="100" t="s">
        <v>117</v>
      </c>
      <c r="AA2" s="101"/>
      <c r="AB2" s="101"/>
      <c r="AC2" s="102"/>
      <c r="AD2" s="100" t="s">
        <v>118</v>
      </c>
      <c r="AE2" s="101"/>
      <c r="AF2" s="101"/>
      <c r="AG2" s="102"/>
      <c r="AH2" s="100" t="s">
        <v>119</v>
      </c>
      <c r="AI2" s="101"/>
      <c r="AJ2" s="101"/>
      <c r="AK2" s="102"/>
      <c r="AL2" s="100" t="s">
        <v>120</v>
      </c>
      <c r="AM2" s="101"/>
      <c r="AN2" s="101"/>
      <c r="AO2" s="102"/>
      <c r="AP2" s="100" t="s">
        <v>121</v>
      </c>
      <c r="AQ2" s="101"/>
      <c r="AR2" s="101"/>
      <c r="AS2" s="102"/>
      <c r="AT2" s="100" t="s">
        <v>122</v>
      </c>
      <c r="AU2" s="101"/>
      <c r="AV2" s="101"/>
      <c r="AW2" s="102"/>
      <c r="AX2" s="100" t="s">
        <v>123</v>
      </c>
      <c r="AY2" s="101"/>
      <c r="AZ2" s="101"/>
      <c r="BA2" s="102"/>
      <c r="BB2" s="100" t="s">
        <v>124</v>
      </c>
      <c r="BC2" s="101"/>
      <c r="BD2" s="101"/>
      <c r="BE2" s="102"/>
      <c r="BF2" s="100" t="s">
        <v>125</v>
      </c>
      <c r="BG2" s="101"/>
      <c r="BH2" s="101"/>
      <c r="BI2" s="102"/>
      <c r="BJ2" s="100" t="s">
        <v>126</v>
      </c>
      <c r="BK2" s="101"/>
      <c r="BL2" s="101"/>
      <c r="BM2" s="102"/>
      <c r="BN2" s="100" t="s">
        <v>127</v>
      </c>
      <c r="BO2" s="101"/>
      <c r="BP2" s="101"/>
      <c r="BQ2" s="102"/>
      <c r="BR2" s="100" t="s">
        <v>128</v>
      </c>
      <c r="BS2" s="101"/>
      <c r="BT2" s="101"/>
      <c r="BU2" s="102"/>
      <c r="BV2" s="100" t="s">
        <v>129</v>
      </c>
      <c r="BW2" s="101"/>
      <c r="BX2" s="101"/>
      <c r="BY2" s="102"/>
      <c r="BZ2" s="100" t="s">
        <v>130</v>
      </c>
      <c r="CA2" s="101"/>
      <c r="CB2" s="101"/>
      <c r="CC2" s="102"/>
      <c r="CD2" s="100" t="s">
        <v>131</v>
      </c>
      <c r="CE2" s="101"/>
      <c r="CF2" s="101"/>
      <c r="CG2" s="102"/>
      <c r="CH2" s="100" t="s">
        <v>132</v>
      </c>
      <c r="CI2" s="101"/>
      <c r="CJ2" s="101"/>
      <c r="CK2" s="102"/>
      <c r="CL2" s="100" t="s">
        <v>133</v>
      </c>
      <c r="CM2" s="101"/>
      <c r="CN2" s="101"/>
      <c r="CO2" s="102"/>
      <c r="CP2" s="100" t="s">
        <v>134</v>
      </c>
      <c r="CQ2" s="101"/>
      <c r="CR2" s="101"/>
      <c r="CS2" s="102"/>
      <c r="CT2" s="100" t="s">
        <v>135</v>
      </c>
      <c r="CU2" s="101"/>
      <c r="CV2" s="101"/>
      <c r="CW2" s="102"/>
      <c r="CX2" s="100" t="s">
        <v>136</v>
      </c>
      <c r="CY2" s="101"/>
      <c r="CZ2" s="101"/>
      <c r="DA2" s="102"/>
      <c r="DB2" s="100" t="s">
        <v>137</v>
      </c>
      <c r="DC2" s="101"/>
      <c r="DD2" s="101"/>
      <c r="DE2" s="102"/>
      <c r="DF2" s="100" t="s">
        <v>138</v>
      </c>
      <c r="DG2" s="101"/>
      <c r="DH2" s="101"/>
      <c r="DI2" s="102"/>
      <c r="DJ2" s="100" t="s">
        <v>139</v>
      </c>
      <c r="DK2" s="101"/>
      <c r="DL2" s="101"/>
      <c r="DM2" s="102"/>
      <c r="DN2" s="100" t="s">
        <v>140</v>
      </c>
      <c r="DO2" s="101"/>
      <c r="DP2" s="101"/>
      <c r="DQ2" s="102"/>
      <c r="DR2" s="100" t="s">
        <v>141</v>
      </c>
      <c r="DS2" s="101"/>
      <c r="DT2" s="101"/>
      <c r="DU2" s="102"/>
    </row>
    <row r="3" spans="1:125" s="57" customFormat="1" ht="13.5" customHeight="1" x14ac:dyDescent="0.2">
      <c r="A3" s="160"/>
      <c r="B3" s="150"/>
      <c r="C3" s="162"/>
      <c r="D3" s="167"/>
      <c r="E3" s="168"/>
      <c r="F3" s="111"/>
      <c r="G3" s="112"/>
      <c r="H3" s="112"/>
      <c r="I3" s="113"/>
      <c r="J3" s="111"/>
      <c r="K3" s="112"/>
      <c r="L3" s="112"/>
      <c r="M3" s="113"/>
      <c r="N3" s="111"/>
      <c r="O3" s="112"/>
      <c r="P3" s="112"/>
      <c r="Q3" s="113"/>
      <c r="R3" s="111"/>
      <c r="S3" s="112"/>
      <c r="T3" s="112"/>
      <c r="U3" s="113"/>
      <c r="V3" s="111"/>
      <c r="W3" s="112"/>
      <c r="X3" s="112"/>
      <c r="Y3" s="113"/>
      <c r="Z3" s="111"/>
      <c r="AA3" s="112"/>
      <c r="AB3" s="112"/>
      <c r="AC3" s="113"/>
      <c r="AD3" s="111"/>
      <c r="AE3" s="112"/>
      <c r="AF3" s="112"/>
      <c r="AG3" s="113"/>
      <c r="AH3" s="111"/>
      <c r="AI3" s="112"/>
      <c r="AJ3" s="112"/>
      <c r="AK3" s="113"/>
      <c r="AL3" s="111"/>
      <c r="AM3" s="112"/>
      <c r="AN3" s="112"/>
      <c r="AO3" s="113"/>
      <c r="AP3" s="111"/>
      <c r="AQ3" s="112"/>
      <c r="AR3" s="112"/>
      <c r="AS3" s="113"/>
      <c r="AT3" s="111"/>
      <c r="AU3" s="112"/>
      <c r="AV3" s="112"/>
      <c r="AW3" s="113"/>
      <c r="AX3" s="111"/>
      <c r="AY3" s="112"/>
      <c r="AZ3" s="112"/>
      <c r="BA3" s="113"/>
      <c r="BB3" s="111"/>
      <c r="BC3" s="112"/>
      <c r="BD3" s="112"/>
      <c r="BE3" s="113"/>
      <c r="BF3" s="111"/>
      <c r="BG3" s="112"/>
      <c r="BH3" s="112"/>
      <c r="BI3" s="113"/>
      <c r="BJ3" s="111"/>
      <c r="BK3" s="112"/>
      <c r="BL3" s="112"/>
      <c r="BM3" s="113"/>
      <c r="BN3" s="111"/>
      <c r="BO3" s="112"/>
      <c r="BP3" s="112"/>
      <c r="BQ3" s="113"/>
      <c r="BR3" s="111"/>
      <c r="BS3" s="112"/>
      <c r="BT3" s="112"/>
      <c r="BU3" s="113"/>
      <c r="BV3" s="111"/>
      <c r="BW3" s="112"/>
      <c r="BX3" s="112"/>
      <c r="BY3" s="113"/>
      <c r="BZ3" s="111"/>
      <c r="CA3" s="112"/>
      <c r="CB3" s="112"/>
      <c r="CC3" s="113"/>
      <c r="CD3" s="111"/>
      <c r="CE3" s="112"/>
      <c r="CF3" s="112"/>
      <c r="CG3" s="113"/>
      <c r="CH3" s="111"/>
      <c r="CI3" s="112"/>
      <c r="CJ3" s="112"/>
      <c r="CK3" s="113"/>
      <c r="CL3" s="111"/>
      <c r="CM3" s="112"/>
      <c r="CN3" s="112"/>
      <c r="CO3" s="113"/>
      <c r="CP3" s="111"/>
      <c r="CQ3" s="112"/>
      <c r="CR3" s="112"/>
      <c r="CS3" s="113"/>
      <c r="CT3" s="111"/>
      <c r="CU3" s="112"/>
      <c r="CV3" s="112"/>
      <c r="CW3" s="113"/>
      <c r="CX3" s="111"/>
      <c r="CY3" s="112"/>
      <c r="CZ3" s="112"/>
      <c r="DA3" s="113"/>
      <c r="DB3" s="111"/>
      <c r="DC3" s="112"/>
      <c r="DD3" s="112"/>
      <c r="DE3" s="113"/>
      <c r="DF3" s="111"/>
      <c r="DG3" s="112"/>
      <c r="DH3" s="112"/>
      <c r="DI3" s="113"/>
      <c r="DJ3" s="111"/>
      <c r="DK3" s="112"/>
      <c r="DL3" s="112"/>
      <c r="DM3" s="113"/>
      <c r="DN3" s="111"/>
      <c r="DO3" s="112"/>
      <c r="DP3" s="112"/>
      <c r="DQ3" s="113"/>
      <c r="DR3" s="111"/>
      <c r="DS3" s="112"/>
      <c r="DT3" s="112"/>
      <c r="DU3" s="113"/>
    </row>
    <row r="4" spans="1:125" s="57" customFormat="1" ht="18.75" customHeight="1" x14ac:dyDescent="0.2">
      <c r="A4" s="160"/>
      <c r="B4" s="150"/>
      <c r="C4" s="158"/>
      <c r="D4" s="159" t="s">
        <v>32</v>
      </c>
      <c r="E4" s="159" t="s">
        <v>58</v>
      </c>
      <c r="F4" s="163" t="s">
        <v>142</v>
      </c>
      <c r="G4" s="159" t="s">
        <v>55</v>
      </c>
      <c r="H4" s="159" t="s">
        <v>32</v>
      </c>
      <c r="I4" s="159" t="s">
        <v>58</v>
      </c>
      <c r="J4" s="163" t="s">
        <v>142</v>
      </c>
      <c r="K4" s="159" t="s">
        <v>55</v>
      </c>
      <c r="L4" s="159" t="s">
        <v>32</v>
      </c>
      <c r="M4" s="159" t="s">
        <v>58</v>
      </c>
      <c r="N4" s="163" t="s">
        <v>142</v>
      </c>
      <c r="O4" s="159" t="s">
        <v>55</v>
      </c>
      <c r="P4" s="159" t="s">
        <v>32</v>
      </c>
      <c r="Q4" s="159" t="s">
        <v>58</v>
      </c>
      <c r="R4" s="163" t="s">
        <v>142</v>
      </c>
      <c r="S4" s="159" t="s">
        <v>55</v>
      </c>
      <c r="T4" s="159" t="s">
        <v>32</v>
      </c>
      <c r="U4" s="159" t="s">
        <v>58</v>
      </c>
      <c r="V4" s="163" t="s">
        <v>142</v>
      </c>
      <c r="W4" s="159" t="s">
        <v>55</v>
      </c>
      <c r="X4" s="159" t="s">
        <v>32</v>
      </c>
      <c r="Y4" s="159" t="s">
        <v>58</v>
      </c>
      <c r="Z4" s="163" t="s">
        <v>142</v>
      </c>
      <c r="AA4" s="159" t="s">
        <v>55</v>
      </c>
      <c r="AB4" s="159" t="s">
        <v>32</v>
      </c>
      <c r="AC4" s="159" t="s">
        <v>58</v>
      </c>
      <c r="AD4" s="163" t="s">
        <v>142</v>
      </c>
      <c r="AE4" s="159" t="s">
        <v>55</v>
      </c>
      <c r="AF4" s="159" t="s">
        <v>32</v>
      </c>
      <c r="AG4" s="159" t="s">
        <v>58</v>
      </c>
      <c r="AH4" s="163" t="s">
        <v>142</v>
      </c>
      <c r="AI4" s="159" t="s">
        <v>55</v>
      </c>
      <c r="AJ4" s="159" t="s">
        <v>32</v>
      </c>
      <c r="AK4" s="159" t="s">
        <v>58</v>
      </c>
      <c r="AL4" s="163" t="s">
        <v>142</v>
      </c>
      <c r="AM4" s="159" t="s">
        <v>55</v>
      </c>
      <c r="AN4" s="159" t="s">
        <v>32</v>
      </c>
      <c r="AO4" s="159" t="s">
        <v>58</v>
      </c>
      <c r="AP4" s="163" t="s">
        <v>142</v>
      </c>
      <c r="AQ4" s="159" t="s">
        <v>55</v>
      </c>
      <c r="AR4" s="159" t="s">
        <v>32</v>
      </c>
      <c r="AS4" s="159" t="s">
        <v>58</v>
      </c>
      <c r="AT4" s="163" t="s">
        <v>142</v>
      </c>
      <c r="AU4" s="159" t="s">
        <v>55</v>
      </c>
      <c r="AV4" s="159" t="s">
        <v>32</v>
      </c>
      <c r="AW4" s="159" t="s">
        <v>58</v>
      </c>
      <c r="AX4" s="163" t="s">
        <v>142</v>
      </c>
      <c r="AY4" s="159" t="s">
        <v>55</v>
      </c>
      <c r="AZ4" s="159" t="s">
        <v>32</v>
      </c>
      <c r="BA4" s="159" t="s">
        <v>58</v>
      </c>
      <c r="BB4" s="163" t="s">
        <v>142</v>
      </c>
      <c r="BC4" s="159" t="s">
        <v>55</v>
      </c>
      <c r="BD4" s="159" t="s">
        <v>32</v>
      </c>
      <c r="BE4" s="159" t="s">
        <v>58</v>
      </c>
      <c r="BF4" s="163" t="s">
        <v>142</v>
      </c>
      <c r="BG4" s="159" t="s">
        <v>55</v>
      </c>
      <c r="BH4" s="159" t="s">
        <v>32</v>
      </c>
      <c r="BI4" s="159" t="s">
        <v>58</v>
      </c>
      <c r="BJ4" s="163" t="s">
        <v>142</v>
      </c>
      <c r="BK4" s="159" t="s">
        <v>55</v>
      </c>
      <c r="BL4" s="159" t="s">
        <v>32</v>
      </c>
      <c r="BM4" s="159" t="s">
        <v>58</v>
      </c>
      <c r="BN4" s="163" t="s">
        <v>142</v>
      </c>
      <c r="BO4" s="159" t="s">
        <v>55</v>
      </c>
      <c r="BP4" s="159" t="s">
        <v>32</v>
      </c>
      <c r="BQ4" s="159" t="s">
        <v>58</v>
      </c>
      <c r="BR4" s="163" t="s">
        <v>142</v>
      </c>
      <c r="BS4" s="159" t="s">
        <v>55</v>
      </c>
      <c r="BT4" s="159" t="s">
        <v>32</v>
      </c>
      <c r="BU4" s="159" t="s">
        <v>58</v>
      </c>
      <c r="BV4" s="163" t="s">
        <v>142</v>
      </c>
      <c r="BW4" s="159" t="s">
        <v>55</v>
      </c>
      <c r="BX4" s="159" t="s">
        <v>32</v>
      </c>
      <c r="BY4" s="159" t="s">
        <v>58</v>
      </c>
      <c r="BZ4" s="163" t="s">
        <v>142</v>
      </c>
      <c r="CA4" s="159" t="s">
        <v>55</v>
      </c>
      <c r="CB4" s="159" t="s">
        <v>32</v>
      </c>
      <c r="CC4" s="159" t="s">
        <v>58</v>
      </c>
      <c r="CD4" s="163" t="s">
        <v>142</v>
      </c>
      <c r="CE4" s="159" t="s">
        <v>55</v>
      </c>
      <c r="CF4" s="159" t="s">
        <v>32</v>
      </c>
      <c r="CG4" s="159" t="s">
        <v>58</v>
      </c>
      <c r="CH4" s="163" t="s">
        <v>142</v>
      </c>
      <c r="CI4" s="159" t="s">
        <v>55</v>
      </c>
      <c r="CJ4" s="159" t="s">
        <v>32</v>
      </c>
      <c r="CK4" s="159" t="s">
        <v>58</v>
      </c>
      <c r="CL4" s="163" t="s">
        <v>142</v>
      </c>
      <c r="CM4" s="159" t="s">
        <v>55</v>
      </c>
      <c r="CN4" s="159" t="s">
        <v>32</v>
      </c>
      <c r="CO4" s="159" t="s">
        <v>58</v>
      </c>
      <c r="CP4" s="163" t="s">
        <v>142</v>
      </c>
      <c r="CQ4" s="159" t="s">
        <v>55</v>
      </c>
      <c r="CR4" s="159" t="s">
        <v>32</v>
      </c>
      <c r="CS4" s="159" t="s">
        <v>58</v>
      </c>
      <c r="CT4" s="163" t="s">
        <v>142</v>
      </c>
      <c r="CU4" s="159" t="s">
        <v>55</v>
      </c>
      <c r="CV4" s="159" t="s">
        <v>32</v>
      </c>
      <c r="CW4" s="159" t="s">
        <v>58</v>
      </c>
      <c r="CX4" s="163" t="s">
        <v>142</v>
      </c>
      <c r="CY4" s="159" t="s">
        <v>55</v>
      </c>
      <c r="CZ4" s="159" t="s">
        <v>32</v>
      </c>
      <c r="DA4" s="159" t="s">
        <v>58</v>
      </c>
      <c r="DB4" s="163" t="s">
        <v>142</v>
      </c>
      <c r="DC4" s="159" t="s">
        <v>55</v>
      </c>
      <c r="DD4" s="159" t="s">
        <v>32</v>
      </c>
      <c r="DE4" s="159" t="s">
        <v>58</v>
      </c>
      <c r="DF4" s="163" t="s">
        <v>142</v>
      </c>
      <c r="DG4" s="159" t="s">
        <v>55</v>
      </c>
      <c r="DH4" s="159" t="s">
        <v>32</v>
      </c>
      <c r="DI4" s="159" t="s">
        <v>58</v>
      </c>
      <c r="DJ4" s="163" t="s">
        <v>142</v>
      </c>
      <c r="DK4" s="159" t="s">
        <v>55</v>
      </c>
      <c r="DL4" s="159" t="s">
        <v>32</v>
      </c>
      <c r="DM4" s="159" t="s">
        <v>58</v>
      </c>
      <c r="DN4" s="163" t="s">
        <v>142</v>
      </c>
      <c r="DO4" s="159" t="s">
        <v>55</v>
      </c>
      <c r="DP4" s="159" t="s">
        <v>32</v>
      </c>
      <c r="DQ4" s="159" t="s">
        <v>58</v>
      </c>
      <c r="DR4" s="163" t="s">
        <v>142</v>
      </c>
      <c r="DS4" s="159" t="s">
        <v>55</v>
      </c>
      <c r="DT4" s="159" t="s">
        <v>32</v>
      </c>
      <c r="DU4" s="159" t="s">
        <v>58</v>
      </c>
    </row>
    <row r="5" spans="1:125" s="57" customFormat="1" ht="22.5" customHeight="1" x14ac:dyDescent="0.2">
      <c r="A5" s="160"/>
      <c r="B5" s="150"/>
      <c r="C5" s="158"/>
      <c r="D5" s="160"/>
      <c r="E5" s="160"/>
      <c r="F5" s="164"/>
      <c r="G5" s="160"/>
      <c r="H5" s="160"/>
      <c r="I5" s="160"/>
      <c r="J5" s="164"/>
      <c r="K5" s="160"/>
      <c r="L5" s="160"/>
      <c r="M5" s="160"/>
      <c r="N5" s="164"/>
      <c r="O5" s="160"/>
      <c r="P5" s="160"/>
      <c r="Q5" s="160"/>
      <c r="R5" s="164"/>
      <c r="S5" s="160"/>
      <c r="T5" s="160"/>
      <c r="U5" s="160"/>
      <c r="V5" s="164"/>
      <c r="W5" s="160"/>
      <c r="X5" s="160"/>
      <c r="Y5" s="160"/>
      <c r="Z5" s="164"/>
      <c r="AA5" s="160"/>
      <c r="AB5" s="160"/>
      <c r="AC5" s="160"/>
      <c r="AD5" s="164"/>
      <c r="AE5" s="160"/>
      <c r="AF5" s="160"/>
      <c r="AG5" s="160"/>
      <c r="AH5" s="164"/>
      <c r="AI5" s="160"/>
      <c r="AJ5" s="160"/>
      <c r="AK5" s="160"/>
      <c r="AL5" s="164"/>
      <c r="AM5" s="160"/>
      <c r="AN5" s="160"/>
      <c r="AO5" s="160"/>
      <c r="AP5" s="164"/>
      <c r="AQ5" s="160"/>
      <c r="AR5" s="160"/>
      <c r="AS5" s="160"/>
      <c r="AT5" s="164"/>
      <c r="AU5" s="160"/>
      <c r="AV5" s="160"/>
      <c r="AW5" s="160"/>
      <c r="AX5" s="164"/>
      <c r="AY5" s="160"/>
      <c r="AZ5" s="160"/>
      <c r="BA5" s="160"/>
      <c r="BB5" s="164"/>
      <c r="BC5" s="160"/>
      <c r="BD5" s="160"/>
      <c r="BE5" s="160"/>
      <c r="BF5" s="164"/>
      <c r="BG5" s="160"/>
      <c r="BH5" s="160"/>
      <c r="BI5" s="160"/>
      <c r="BJ5" s="164"/>
      <c r="BK5" s="160"/>
      <c r="BL5" s="160"/>
      <c r="BM5" s="160"/>
      <c r="BN5" s="164"/>
      <c r="BO5" s="160"/>
      <c r="BP5" s="160"/>
      <c r="BQ5" s="160"/>
      <c r="BR5" s="164"/>
      <c r="BS5" s="160"/>
      <c r="BT5" s="160"/>
      <c r="BU5" s="160"/>
      <c r="BV5" s="164"/>
      <c r="BW5" s="160"/>
      <c r="BX5" s="160"/>
      <c r="BY5" s="160"/>
      <c r="BZ5" s="164"/>
      <c r="CA5" s="160"/>
      <c r="CB5" s="160"/>
      <c r="CC5" s="160"/>
      <c r="CD5" s="164"/>
      <c r="CE5" s="160"/>
      <c r="CF5" s="160"/>
      <c r="CG5" s="160"/>
      <c r="CH5" s="164"/>
      <c r="CI5" s="160"/>
      <c r="CJ5" s="160"/>
      <c r="CK5" s="160"/>
      <c r="CL5" s="164"/>
      <c r="CM5" s="160"/>
      <c r="CN5" s="160"/>
      <c r="CO5" s="160"/>
      <c r="CP5" s="164"/>
      <c r="CQ5" s="160"/>
      <c r="CR5" s="160"/>
      <c r="CS5" s="160"/>
      <c r="CT5" s="164"/>
      <c r="CU5" s="160"/>
      <c r="CV5" s="160"/>
      <c r="CW5" s="160"/>
      <c r="CX5" s="164"/>
      <c r="CY5" s="160"/>
      <c r="CZ5" s="160"/>
      <c r="DA5" s="160"/>
      <c r="DB5" s="164"/>
      <c r="DC5" s="160"/>
      <c r="DD5" s="160"/>
      <c r="DE5" s="160"/>
      <c r="DF5" s="164"/>
      <c r="DG5" s="160"/>
      <c r="DH5" s="160"/>
      <c r="DI5" s="160"/>
      <c r="DJ5" s="164"/>
      <c r="DK5" s="160"/>
      <c r="DL5" s="160"/>
      <c r="DM5" s="160"/>
      <c r="DN5" s="164"/>
      <c r="DO5" s="160"/>
      <c r="DP5" s="160"/>
      <c r="DQ5" s="160"/>
      <c r="DR5" s="164"/>
      <c r="DS5" s="160"/>
      <c r="DT5" s="160"/>
      <c r="DU5" s="160"/>
    </row>
    <row r="6" spans="1:125" s="81" customFormat="1" ht="13.5" customHeight="1" x14ac:dyDescent="0.2">
      <c r="A6" s="160"/>
      <c r="B6" s="150"/>
      <c r="C6" s="158"/>
      <c r="D6" s="126" t="s">
        <v>106</v>
      </c>
      <c r="E6" s="126" t="s">
        <v>106</v>
      </c>
      <c r="F6" s="164"/>
      <c r="G6" s="160"/>
      <c r="H6" s="126" t="s">
        <v>106</v>
      </c>
      <c r="I6" s="126" t="s">
        <v>106</v>
      </c>
      <c r="J6" s="164"/>
      <c r="K6" s="160"/>
      <c r="L6" s="126" t="s">
        <v>106</v>
      </c>
      <c r="M6" s="126" t="s">
        <v>106</v>
      </c>
      <c r="N6" s="164"/>
      <c r="O6" s="160"/>
      <c r="P6" s="126" t="s">
        <v>106</v>
      </c>
      <c r="Q6" s="126" t="s">
        <v>106</v>
      </c>
      <c r="R6" s="164"/>
      <c r="S6" s="160"/>
      <c r="T6" s="126" t="s">
        <v>106</v>
      </c>
      <c r="U6" s="126" t="s">
        <v>106</v>
      </c>
      <c r="V6" s="164"/>
      <c r="W6" s="160"/>
      <c r="X6" s="126" t="s">
        <v>106</v>
      </c>
      <c r="Y6" s="126" t="s">
        <v>106</v>
      </c>
      <c r="Z6" s="164"/>
      <c r="AA6" s="160"/>
      <c r="AB6" s="126" t="s">
        <v>106</v>
      </c>
      <c r="AC6" s="126" t="s">
        <v>106</v>
      </c>
      <c r="AD6" s="164"/>
      <c r="AE6" s="160"/>
      <c r="AF6" s="126" t="s">
        <v>106</v>
      </c>
      <c r="AG6" s="126" t="s">
        <v>106</v>
      </c>
      <c r="AH6" s="164"/>
      <c r="AI6" s="160"/>
      <c r="AJ6" s="126" t="s">
        <v>106</v>
      </c>
      <c r="AK6" s="126" t="s">
        <v>106</v>
      </c>
      <c r="AL6" s="164"/>
      <c r="AM6" s="160"/>
      <c r="AN6" s="126" t="s">
        <v>106</v>
      </c>
      <c r="AO6" s="126" t="s">
        <v>106</v>
      </c>
      <c r="AP6" s="164"/>
      <c r="AQ6" s="160"/>
      <c r="AR6" s="126" t="s">
        <v>106</v>
      </c>
      <c r="AS6" s="126" t="s">
        <v>106</v>
      </c>
      <c r="AT6" s="164"/>
      <c r="AU6" s="160"/>
      <c r="AV6" s="126" t="s">
        <v>106</v>
      </c>
      <c r="AW6" s="126" t="s">
        <v>106</v>
      </c>
      <c r="AX6" s="164"/>
      <c r="AY6" s="160"/>
      <c r="AZ6" s="126" t="s">
        <v>106</v>
      </c>
      <c r="BA6" s="126" t="s">
        <v>106</v>
      </c>
      <c r="BB6" s="164"/>
      <c r="BC6" s="160"/>
      <c r="BD6" s="126" t="s">
        <v>106</v>
      </c>
      <c r="BE6" s="126" t="s">
        <v>106</v>
      </c>
      <c r="BF6" s="164"/>
      <c r="BG6" s="160"/>
      <c r="BH6" s="126" t="s">
        <v>106</v>
      </c>
      <c r="BI6" s="126" t="s">
        <v>106</v>
      </c>
      <c r="BJ6" s="164"/>
      <c r="BK6" s="160"/>
      <c r="BL6" s="126" t="s">
        <v>106</v>
      </c>
      <c r="BM6" s="126" t="s">
        <v>106</v>
      </c>
      <c r="BN6" s="164"/>
      <c r="BO6" s="160"/>
      <c r="BP6" s="126" t="s">
        <v>106</v>
      </c>
      <c r="BQ6" s="126" t="s">
        <v>106</v>
      </c>
      <c r="BR6" s="164"/>
      <c r="BS6" s="160"/>
      <c r="BT6" s="126" t="s">
        <v>106</v>
      </c>
      <c r="BU6" s="126" t="s">
        <v>106</v>
      </c>
      <c r="BV6" s="164"/>
      <c r="BW6" s="160"/>
      <c r="BX6" s="126" t="s">
        <v>106</v>
      </c>
      <c r="BY6" s="126" t="s">
        <v>106</v>
      </c>
      <c r="BZ6" s="164"/>
      <c r="CA6" s="160"/>
      <c r="CB6" s="126" t="s">
        <v>106</v>
      </c>
      <c r="CC6" s="126" t="s">
        <v>106</v>
      </c>
      <c r="CD6" s="164"/>
      <c r="CE6" s="160"/>
      <c r="CF6" s="126" t="s">
        <v>106</v>
      </c>
      <c r="CG6" s="126" t="s">
        <v>106</v>
      </c>
      <c r="CH6" s="164"/>
      <c r="CI6" s="160"/>
      <c r="CJ6" s="126" t="s">
        <v>106</v>
      </c>
      <c r="CK6" s="126" t="s">
        <v>106</v>
      </c>
      <c r="CL6" s="164"/>
      <c r="CM6" s="160"/>
      <c r="CN6" s="126" t="s">
        <v>106</v>
      </c>
      <c r="CO6" s="126" t="s">
        <v>106</v>
      </c>
      <c r="CP6" s="164"/>
      <c r="CQ6" s="160"/>
      <c r="CR6" s="126" t="s">
        <v>106</v>
      </c>
      <c r="CS6" s="126" t="s">
        <v>106</v>
      </c>
      <c r="CT6" s="164"/>
      <c r="CU6" s="160"/>
      <c r="CV6" s="126" t="s">
        <v>106</v>
      </c>
      <c r="CW6" s="126" t="s">
        <v>106</v>
      </c>
      <c r="CX6" s="164"/>
      <c r="CY6" s="160"/>
      <c r="CZ6" s="126" t="s">
        <v>106</v>
      </c>
      <c r="DA6" s="126" t="s">
        <v>106</v>
      </c>
      <c r="DB6" s="164"/>
      <c r="DC6" s="160"/>
      <c r="DD6" s="126" t="s">
        <v>106</v>
      </c>
      <c r="DE6" s="126" t="s">
        <v>106</v>
      </c>
      <c r="DF6" s="164"/>
      <c r="DG6" s="160"/>
      <c r="DH6" s="126" t="s">
        <v>106</v>
      </c>
      <c r="DI6" s="126" t="s">
        <v>106</v>
      </c>
      <c r="DJ6" s="164"/>
      <c r="DK6" s="160"/>
      <c r="DL6" s="126" t="s">
        <v>106</v>
      </c>
      <c r="DM6" s="126" t="s">
        <v>106</v>
      </c>
      <c r="DN6" s="164"/>
      <c r="DO6" s="160"/>
      <c r="DP6" s="126" t="s">
        <v>106</v>
      </c>
      <c r="DQ6" s="126" t="s">
        <v>106</v>
      </c>
      <c r="DR6" s="164"/>
      <c r="DS6" s="160"/>
      <c r="DT6" s="126" t="s">
        <v>106</v>
      </c>
      <c r="DU6" s="126" t="s">
        <v>106</v>
      </c>
    </row>
    <row r="7" spans="1:125" ht="13.5" customHeight="1" x14ac:dyDescent="0.2">
      <c r="A7" s="131" t="str">
        <f>'廃棄物事業経費（市町村）'!A7</f>
        <v>愛知県</v>
      </c>
      <c r="B7" s="132" t="str">
        <f>'廃棄物事業経費（市町村）'!B7</f>
        <v>23000</v>
      </c>
      <c r="C7" s="131" t="s">
        <v>33</v>
      </c>
      <c r="D7" s="133">
        <f>SUM(H7,L7,P7,T7,X7,AB7,AF7,AJ7,AN7,AR7,AV7,AZ7,BD7,BH7,BL7,BP7,BT7,BX7,CB7,CF7,CJ7,CN7,CR7,CV7,CZ7,DD7,DH7,DL7,DP7,DT7)</f>
        <v>10188820</v>
      </c>
      <c r="E7" s="133">
        <f>SUM(I7,M7,Q7,U7,Y7,AC7,AG7,AK7,AO7,AS7,AW7,BA7,BE7,BI7,BM7,BQ7,BU7,BY7,CC7,CG7,CK7,CO7,CS7,CW7,DA7,DE7,DI7,DM7,DQ7,DU7)</f>
        <v>2028271</v>
      </c>
      <c r="F7" s="134">
        <f>COUNTIF(F$8:F$57,"&lt;&gt;")</f>
        <v>19</v>
      </c>
      <c r="G7" s="134">
        <f>COUNTIF(G$8:G$57,"&lt;&gt;")</f>
        <v>19</v>
      </c>
      <c r="H7" s="133">
        <f>SUM(H$8:H$57)</f>
        <v>5312823</v>
      </c>
      <c r="I7" s="133">
        <f>SUM(I$8:I$57)</f>
        <v>936491</v>
      </c>
      <c r="J7" s="134">
        <f>COUNTIF(J$8:J$57,"&lt;&gt;")</f>
        <v>19</v>
      </c>
      <c r="K7" s="134">
        <f>COUNTIF(K$8:K$57,"&lt;&gt;")</f>
        <v>19</v>
      </c>
      <c r="L7" s="133">
        <f>SUM(L$8:L$57)</f>
        <v>2984584</v>
      </c>
      <c r="M7" s="133">
        <f>SUM(M$8:M$57)</f>
        <v>650499</v>
      </c>
      <c r="N7" s="134">
        <f>COUNTIF(N$8:N$57,"&lt;&gt;")</f>
        <v>10</v>
      </c>
      <c r="O7" s="134">
        <f>COUNTIF(O$8:O$57,"&lt;&gt;")</f>
        <v>10</v>
      </c>
      <c r="P7" s="133">
        <f>SUM(P$8:P$57)</f>
        <v>960704</v>
      </c>
      <c r="Q7" s="133">
        <f>SUM(Q$8:Q$57)</f>
        <v>179376</v>
      </c>
      <c r="R7" s="134">
        <f>COUNTIF(R$8:R$57,"&lt;&gt;")</f>
        <v>6</v>
      </c>
      <c r="S7" s="134">
        <f>COUNTIF(S$8:S$57,"&lt;&gt;")</f>
        <v>6</v>
      </c>
      <c r="T7" s="133">
        <f>SUM(T$8:T$57)</f>
        <v>512374</v>
      </c>
      <c r="U7" s="133">
        <f>SUM(U$8:U$57)</f>
        <v>104659</v>
      </c>
      <c r="V7" s="134">
        <f>COUNTIF(V$8:V$57,"&lt;&gt;")</f>
        <v>3</v>
      </c>
      <c r="W7" s="134">
        <f>COUNTIF(W$8:W$57,"&lt;&gt;")</f>
        <v>3</v>
      </c>
      <c r="X7" s="133">
        <f>SUM(X$8:X$57)</f>
        <v>215260</v>
      </c>
      <c r="Y7" s="133">
        <f>SUM(Y$8:Y$57)</f>
        <v>100099</v>
      </c>
      <c r="Z7" s="134">
        <f>COUNTIF(Z$8:Z$57,"&lt;&gt;")</f>
        <v>1</v>
      </c>
      <c r="AA7" s="134">
        <f>COUNTIF(AA$8:AA$57,"&lt;&gt;")</f>
        <v>1</v>
      </c>
      <c r="AB7" s="133">
        <f>SUM(AB$8:AB$57)</f>
        <v>167939</v>
      </c>
      <c r="AC7" s="133">
        <f>SUM(AC$8:AC$57)</f>
        <v>37412</v>
      </c>
      <c r="AD7" s="134">
        <f>COUNTIF(AD$8:AD$57,"&lt;&gt;")</f>
        <v>1</v>
      </c>
      <c r="AE7" s="134">
        <f>COUNTIF(AE$8:AE$57,"&lt;&gt;")</f>
        <v>1</v>
      </c>
      <c r="AF7" s="133">
        <f>SUM(AF$8:AF$57)</f>
        <v>35136</v>
      </c>
      <c r="AG7" s="133">
        <f>SUM(AG$8:AG$57)</f>
        <v>19735</v>
      </c>
      <c r="AH7" s="134">
        <f>COUNTIF(AH$8:AH$57,"&lt;&gt;")</f>
        <v>0</v>
      </c>
      <c r="AI7" s="134">
        <f>COUNTIF(AI$8:AI$57,"&lt;&gt;")</f>
        <v>0</v>
      </c>
      <c r="AJ7" s="133">
        <f>SUM(AJ$8:AJ$57)</f>
        <v>0</v>
      </c>
      <c r="AK7" s="133">
        <f>SUM(AK$8:AK$57)</f>
        <v>0</v>
      </c>
      <c r="AL7" s="134">
        <f>COUNTIF(AL$8:AL$57,"&lt;&gt;")</f>
        <v>0</v>
      </c>
      <c r="AM7" s="134">
        <f>COUNTIF(AM$8:AM$57,"&lt;&gt;")</f>
        <v>0</v>
      </c>
      <c r="AN7" s="133">
        <f>SUM(AN$8:AN$57)</f>
        <v>0</v>
      </c>
      <c r="AO7" s="133">
        <f>SUM(AO$8:AO$57)</f>
        <v>0</v>
      </c>
      <c r="AP7" s="134">
        <f>COUNTIF(AP$8:AP$57,"&lt;&gt;")</f>
        <v>0</v>
      </c>
      <c r="AQ7" s="134">
        <f>COUNTIF(AQ$8:AQ$57,"&lt;&gt;")</f>
        <v>0</v>
      </c>
      <c r="AR7" s="133">
        <f>SUM(AR$8:AR$57)</f>
        <v>0</v>
      </c>
      <c r="AS7" s="133">
        <f>SUM(AS$8:AS$57)</f>
        <v>0</v>
      </c>
      <c r="AT7" s="134">
        <f>COUNTIF(AT$8:AT$57,"&lt;&gt;")</f>
        <v>0</v>
      </c>
      <c r="AU7" s="134">
        <f>COUNTIF(AU$8:AU$57,"&lt;&gt;")</f>
        <v>0</v>
      </c>
      <c r="AV7" s="133">
        <f>SUM(AV$8:AV$57)</f>
        <v>0</v>
      </c>
      <c r="AW7" s="133">
        <f>SUM(AW$8:AW$57)</f>
        <v>0</v>
      </c>
      <c r="AX7" s="134">
        <f>COUNTIF(AX$8:AX$57,"&lt;&gt;")</f>
        <v>0</v>
      </c>
      <c r="AY7" s="134">
        <f>COUNTIF(AY$8:AY$57,"&lt;&gt;")</f>
        <v>0</v>
      </c>
      <c r="AZ7" s="133">
        <f>SUM(AZ$8:AZ$57)</f>
        <v>0</v>
      </c>
      <c r="BA7" s="133">
        <f>SUM(BA$8:BA$57)</f>
        <v>0</v>
      </c>
      <c r="BB7" s="134">
        <f>COUNTIF(BB$8:BB$57,"&lt;&gt;")</f>
        <v>0</v>
      </c>
      <c r="BC7" s="134">
        <f>COUNTIF(BC$8:BC$57,"&lt;&gt;")</f>
        <v>0</v>
      </c>
      <c r="BD7" s="133">
        <f>SUM(BD$8:BD$57)</f>
        <v>0</v>
      </c>
      <c r="BE7" s="133">
        <f>SUM(BE$8:BE$57)</f>
        <v>0</v>
      </c>
      <c r="BF7" s="134">
        <f>COUNTIF(BF$8:BF$57,"&lt;&gt;")</f>
        <v>0</v>
      </c>
      <c r="BG7" s="134">
        <f>COUNTIF(BG$8:BG$57,"&lt;&gt;")</f>
        <v>0</v>
      </c>
      <c r="BH7" s="133">
        <f>SUM(BH$8:BH$57)</f>
        <v>0</v>
      </c>
      <c r="BI7" s="133">
        <f>SUM(BI$8:BI$57)</f>
        <v>0</v>
      </c>
      <c r="BJ7" s="134">
        <f>COUNTIF(BJ$8:BJ$57,"&lt;&gt;")</f>
        <v>0</v>
      </c>
      <c r="BK7" s="134">
        <f>COUNTIF(BK$8:BK$57,"&lt;&gt;")</f>
        <v>0</v>
      </c>
      <c r="BL7" s="133">
        <f>SUM(BL$8:BL$57)</f>
        <v>0</v>
      </c>
      <c r="BM7" s="133">
        <f>SUM(BM$8:BM$57)</f>
        <v>0</v>
      </c>
      <c r="BN7" s="134">
        <f>COUNTIF(BN$8:BN$57,"&lt;&gt;")</f>
        <v>0</v>
      </c>
      <c r="BO7" s="134">
        <f>COUNTIF(BO$8:BO$57,"&lt;&gt;")</f>
        <v>0</v>
      </c>
      <c r="BP7" s="133">
        <f>SUM(BP$8:BP$57)</f>
        <v>0</v>
      </c>
      <c r="BQ7" s="133">
        <f>SUM(BQ$8:BQ$57)</f>
        <v>0</v>
      </c>
      <c r="BR7" s="134">
        <f>COUNTIF(BR$8:BR$57,"&lt;&gt;")</f>
        <v>0</v>
      </c>
      <c r="BS7" s="134">
        <f>COUNTIF(BS$8:BS$57,"&lt;&gt;")</f>
        <v>0</v>
      </c>
      <c r="BT7" s="133">
        <f>SUM(BT$8:BT$57)</f>
        <v>0</v>
      </c>
      <c r="BU7" s="133">
        <f>SUM(BU$8:BU$57)</f>
        <v>0</v>
      </c>
      <c r="BV7" s="134">
        <f>COUNTIF(BV$8:BV$57,"&lt;&gt;")</f>
        <v>0</v>
      </c>
      <c r="BW7" s="134">
        <f>COUNTIF(BW$8:BW$57,"&lt;&gt;")</f>
        <v>0</v>
      </c>
      <c r="BX7" s="133">
        <f>SUM(BX$8:BX$57)</f>
        <v>0</v>
      </c>
      <c r="BY7" s="133">
        <f>SUM(BY$8:BY$57)</f>
        <v>0</v>
      </c>
      <c r="BZ7" s="134">
        <f>COUNTIF(BZ$8:BZ$57,"&lt;&gt;")</f>
        <v>0</v>
      </c>
      <c r="CA7" s="134">
        <f>COUNTIF(CA$8:CA$57,"&lt;&gt;")</f>
        <v>0</v>
      </c>
      <c r="CB7" s="133">
        <f>SUM(CB$8:CB$57)</f>
        <v>0</v>
      </c>
      <c r="CC7" s="133">
        <f>SUM(CC$8:CC$57)</f>
        <v>0</v>
      </c>
      <c r="CD7" s="134">
        <f>COUNTIF(CD$8:CD$57,"&lt;&gt;")</f>
        <v>0</v>
      </c>
      <c r="CE7" s="134">
        <f>COUNTIF(CE$8:CE$57,"&lt;&gt;")</f>
        <v>0</v>
      </c>
      <c r="CF7" s="133">
        <f>SUM(CF$8:CF$57)</f>
        <v>0</v>
      </c>
      <c r="CG7" s="133">
        <f>SUM(CG$8:CG$57)</f>
        <v>0</v>
      </c>
      <c r="CH7" s="134">
        <f>COUNTIF(CH$8:CH$57,"&lt;&gt;")</f>
        <v>0</v>
      </c>
      <c r="CI7" s="134">
        <f>COUNTIF(CI$8:CI$57,"&lt;&gt;")</f>
        <v>0</v>
      </c>
      <c r="CJ7" s="133">
        <f>SUM(CJ$8:CJ$57)</f>
        <v>0</v>
      </c>
      <c r="CK7" s="133">
        <f>SUM(CK$8:CK$57)</f>
        <v>0</v>
      </c>
      <c r="CL7" s="134">
        <f>COUNTIF(CL$8:CL$57,"&lt;&gt;")</f>
        <v>0</v>
      </c>
      <c r="CM7" s="134">
        <f>COUNTIF(CM$8:CM$57,"&lt;&gt;")</f>
        <v>0</v>
      </c>
      <c r="CN7" s="133">
        <f>SUM(CN$8:CN$57)</f>
        <v>0</v>
      </c>
      <c r="CO7" s="133">
        <f>SUM(CO$8:CO$57)</f>
        <v>0</v>
      </c>
      <c r="CP7" s="134">
        <f>COUNTIF(CP$8:CP$57,"&lt;&gt;")</f>
        <v>0</v>
      </c>
      <c r="CQ7" s="134">
        <f>COUNTIF(CQ$8:CQ$57,"&lt;&gt;")</f>
        <v>0</v>
      </c>
      <c r="CR7" s="133">
        <f>SUM(CR$8:CR$57)</f>
        <v>0</v>
      </c>
      <c r="CS7" s="133">
        <f>SUM(CS$8:CS$57)</f>
        <v>0</v>
      </c>
      <c r="CT7" s="134">
        <f>COUNTIF(CT$8:CT$57,"&lt;&gt;")</f>
        <v>0</v>
      </c>
      <c r="CU7" s="134">
        <f>COUNTIF(CU$8:CU$57,"&lt;&gt;")</f>
        <v>0</v>
      </c>
      <c r="CV7" s="133">
        <f>SUM(CV$8:CV$57)</f>
        <v>0</v>
      </c>
      <c r="CW7" s="133">
        <f>SUM(CW$8:CW$57)</f>
        <v>0</v>
      </c>
      <c r="CX7" s="134">
        <f>COUNTIF(CX$8:CX$57,"&lt;&gt;")</f>
        <v>0</v>
      </c>
      <c r="CY7" s="134">
        <f>COUNTIF(CY$8:CY$57,"&lt;&gt;")</f>
        <v>0</v>
      </c>
      <c r="CZ7" s="133">
        <f>SUM(CZ$8:CZ$57)</f>
        <v>0</v>
      </c>
      <c r="DA7" s="133">
        <f>SUM(DA$8:DA$57)</f>
        <v>0</v>
      </c>
      <c r="DB7" s="134">
        <f>COUNTIF(DB$8:DB$57,"&lt;&gt;")</f>
        <v>0</v>
      </c>
      <c r="DC7" s="134">
        <f>COUNTIF(DC$8:DC$57,"&lt;&gt;")</f>
        <v>0</v>
      </c>
      <c r="DD7" s="133">
        <f>SUM(DD$8:DD$57)</f>
        <v>0</v>
      </c>
      <c r="DE7" s="133">
        <f>SUM(DE$8:DE$57)</f>
        <v>0</v>
      </c>
      <c r="DF7" s="134">
        <f>COUNTIF(DF$8:DF$57,"&lt;&gt;")</f>
        <v>0</v>
      </c>
      <c r="DG7" s="134">
        <f>COUNTIF(DG$8:DG$57,"&lt;&gt;")</f>
        <v>0</v>
      </c>
      <c r="DH7" s="133">
        <f>SUM(DH$8:DH$57)</f>
        <v>0</v>
      </c>
      <c r="DI7" s="133">
        <f>SUM(DI$8:DI$57)</f>
        <v>0</v>
      </c>
      <c r="DJ7" s="134">
        <f>COUNTIF(DJ$8:DJ$57,"&lt;&gt;")</f>
        <v>0</v>
      </c>
      <c r="DK7" s="134">
        <f>COUNTIF(DK$8:DK$57,"&lt;&gt;")</f>
        <v>0</v>
      </c>
      <c r="DL7" s="133">
        <f>SUM(DL$8:DL$57)</f>
        <v>0</v>
      </c>
      <c r="DM7" s="133">
        <f>SUM(DM$8:DM$57)</f>
        <v>0</v>
      </c>
      <c r="DN7" s="134">
        <f>COUNTIF(DN$8:DN$57,"&lt;&gt;")</f>
        <v>0</v>
      </c>
      <c r="DO7" s="134">
        <f>COUNTIF(DO$8:DO$57,"&lt;&gt;")</f>
        <v>0</v>
      </c>
      <c r="DP7" s="133">
        <f>SUM(DP$8:DP$57)</f>
        <v>0</v>
      </c>
      <c r="DQ7" s="133">
        <f>SUM(DQ$8:DQ$57)</f>
        <v>0</v>
      </c>
      <c r="DR7" s="134">
        <f>COUNTIF(DR$8:DR$57,"&lt;&gt;")</f>
        <v>0</v>
      </c>
      <c r="DS7" s="134">
        <f>COUNTIF(DS$8:DS$57,"&lt;&gt;")</f>
        <v>0</v>
      </c>
      <c r="DT7" s="133">
        <f>SUM(DT$8:DT$57)</f>
        <v>0</v>
      </c>
      <c r="DU7" s="133">
        <f>SUM(DU$8:DU$57)</f>
        <v>0</v>
      </c>
    </row>
    <row r="8" spans="1:125" ht="13.5" customHeight="1" x14ac:dyDescent="0.2">
      <c r="A8" s="114" t="s">
        <v>25</v>
      </c>
      <c r="B8" s="115" t="s">
        <v>370</v>
      </c>
      <c r="C8" s="114" t="s">
        <v>371</v>
      </c>
      <c r="D8" s="116">
        <f>SUM(H8,L8,P8,T8,X8,AB8,AF8,AJ8,AN8,AR8,AV8,AZ8,BD8,BH8,BL8,BP8,BT8,BX8,CB8,CF8,CJ8,CN8,CR8,CV8,CZ8,DD8,DH8,DL8,DP8,DT8)</f>
        <v>0</v>
      </c>
      <c r="E8" s="116">
        <f>SUM(I8,M8,Q8,U8,Y8,AC8,AG8,AK8,AO8,AS8,AW8,BA8,BE8,BI8,BM8,BQ8,BU8,BY8,CC8,CG8,CK8,CO8,CS8,CW8,DA8,DE8,DI8,DM8,DQ8,DU8)</f>
        <v>333931</v>
      </c>
      <c r="F8" s="115" t="s">
        <v>368</v>
      </c>
      <c r="G8" s="114" t="s">
        <v>369</v>
      </c>
      <c r="H8" s="116">
        <v>0</v>
      </c>
      <c r="I8" s="116">
        <v>65442</v>
      </c>
      <c r="J8" s="115" t="s">
        <v>378</v>
      </c>
      <c r="K8" s="114" t="s">
        <v>379</v>
      </c>
      <c r="L8" s="116">
        <v>0</v>
      </c>
      <c r="M8" s="116">
        <v>149670</v>
      </c>
      <c r="N8" s="115" t="s">
        <v>406</v>
      </c>
      <c r="O8" s="114" t="s">
        <v>407</v>
      </c>
      <c r="P8" s="116">
        <v>0</v>
      </c>
      <c r="Q8" s="116">
        <v>42323</v>
      </c>
      <c r="R8" s="115" t="s">
        <v>438</v>
      </c>
      <c r="S8" s="114" t="s">
        <v>439</v>
      </c>
      <c r="T8" s="116">
        <v>0</v>
      </c>
      <c r="U8" s="116">
        <v>18842</v>
      </c>
      <c r="V8" s="115" t="s">
        <v>440</v>
      </c>
      <c r="W8" s="114" t="s">
        <v>441</v>
      </c>
      <c r="X8" s="116">
        <v>0</v>
      </c>
      <c r="Y8" s="116">
        <v>57654</v>
      </c>
      <c r="Z8" s="115"/>
      <c r="AA8" s="114"/>
      <c r="AB8" s="116"/>
      <c r="AC8" s="116"/>
      <c r="AD8" s="115"/>
      <c r="AE8" s="114"/>
      <c r="AF8" s="116"/>
      <c r="AG8" s="116"/>
      <c r="AH8" s="115"/>
      <c r="AI8" s="114"/>
      <c r="AJ8" s="116"/>
      <c r="AK8" s="116"/>
      <c r="AL8" s="115"/>
      <c r="AM8" s="114"/>
      <c r="AN8" s="116"/>
      <c r="AO8" s="116"/>
      <c r="AP8" s="115"/>
      <c r="AQ8" s="114"/>
      <c r="AR8" s="116"/>
      <c r="AS8" s="116"/>
      <c r="AT8" s="115"/>
      <c r="AU8" s="114"/>
      <c r="AV8" s="116"/>
      <c r="AW8" s="116"/>
      <c r="AX8" s="115"/>
      <c r="AY8" s="114"/>
      <c r="AZ8" s="116"/>
      <c r="BA8" s="116"/>
      <c r="BB8" s="115"/>
      <c r="BC8" s="114"/>
      <c r="BD8" s="116"/>
      <c r="BE8" s="116"/>
      <c r="BF8" s="115"/>
      <c r="BG8" s="114"/>
      <c r="BH8" s="116"/>
      <c r="BI8" s="116"/>
      <c r="BJ8" s="115"/>
      <c r="BK8" s="114"/>
      <c r="BL8" s="116"/>
      <c r="BM8" s="116"/>
      <c r="BN8" s="115"/>
      <c r="BO8" s="114"/>
      <c r="BP8" s="116"/>
      <c r="BQ8" s="116"/>
      <c r="BR8" s="115"/>
      <c r="BS8" s="114"/>
      <c r="BT8" s="116"/>
      <c r="BU8" s="116"/>
      <c r="BV8" s="115"/>
      <c r="BW8" s="114"/>
      <c r="BX8" s="116"/>
      <c r="BY8" s="116"/>
      <c r="BZ8" s="115"/>
      <c r="CA8" s="114"/>
      <c r="CB8" s="116"/>
      <c r="CC8" s="116"/>
      <c r="CD8" s="115"/>
      <c r="CE8" s="114"/>
      <c r="CF8" s="116"/>
      <c r="CG8" s="116"/>
      <c r="CH8" s="115"/>
      <c r="CI8" s="114"/>
      <c r="CJ8" s="116"/>
      <c r="CK8" s="116"/>
      <c r="CL8" s="115"/>
      <c r="CM8" s="114"/>
      <c r="CN8" s="116"/>
      <c r="CO8" s="116"/>
      <c r="CP8" s="115"/>
      <c r="CQ8" s="114"/>
      <c r="CR8" s="116"/>
      <c r="CS8" s="116"/>
      <c r="CT8" s="115"/>
      <c r="CU8" s="114"/>
      <c r="CV8" s="116"/>
      <c r="CW8" s="116"/>
      <c r="CX8" s="115"/>
      <c r="CY8" s="114"/>
      <c r="CZ8" s="116"/>
      <c r="DA8" s="116"/>
      <c r="DB8" s="115"/>
      <c r="DC8" s="114"/>
      <c r="DD8" s="116"/>
      <c r="DE8" s="116"/>
      <c r="DF8" s="115"/>
      <c r="DG8" s="114"/>
      <c r="DH8" s="116"/>
      <c r="DI8" s="116"/>
      <c r="DJ8" s="115"/>
      <c r="DK8" s="114"/>
      <c r="DL8" s="116"/>
      <c r="DM8" s="116"/>
      <c r="DN8" s="115"/>
      <c r="DO8" s="114"/>
      <c r="DP8" s="116"/>
      <c r="DQ8" s="116"/>
      <c r="DR8" s="115"/>
      <c r="DS8" s="114"/>
      <c r="DT8" s="116"/>
      <c r="DU8" s="116"/>
    </row>
    <row r="9" spans="1:125" ht="13.5" customHeight="1" x14ac:dyDescent="0.2">
      <c r="A9" s="114" t="s">
        <v>25</v>
      </c>
      <c r="B9" s="115" t="s">
        <v>338</v>
      </c>
      <c r="C9" s="114" t="s">
        <v>339</v>
      </c>
      <c r="D9" s="116">
        <f>SUM(H9,L9,P9,T9,X9,AB9,AF9,AJ9,AN9,AR9,AV9,AZ9,BD9,BH9,BL9,BP9,BT9,BX9,CB9,CF9,CJ9,CN9,CR9,CV9,CZ9,DD9,DH9,DL9,DP9,DT9)</f>
        <v>0</v>
      </c>
      <c r="E9" s="116">
        <f>SUM(I9,M9,Q9,U9,Y9,AC9,AG9,AK9,AO9,AS9,AW9,BA9,BE9,BI9,BM9,BQ9,BU9,BY9,CC9,CG9,CK9,CO9,CS9,CW9,DA9,DE9,DI9,DM9,DQ9,DU9)</f>
        <v>246463</v>
      </c>
      <c r="F9" s="115" t="s">
        <v>336</v>
      </c>
      <c r="G9" s="114" t="s">
        <v>337</v>
      </c>
      <c r="H9" s="116">
        <v>0</v>
      </c>
      <c r="I9" s="116">
        <v>85684</v>
      </c>
      <c r="J9" s="115" t="s">
        <v>374</v>
      </c>
      <c r="K9" s="114" t="s">
        <v>375</v>
      </c>
      <c r="L9" s="116">
        <v>0</v>
      </c>
      <c r="M9" s="116">
        <v>111095</v>
      </c>
      <c r="N9" s="115" t="s">
        <v>458</v>
      </c>
      <c r="O9" s="114" t="s">
        <v>459</v>
      </c>
      <c r="P9" s="116">
        <v>0</v>
      </c>
      <c r="Q9" s="116">
        <v>49684</v>
      </c>
      <c r="R9" s="115"/>
      <c r="S9" s="114"/>
      <c r="T9" s="116"/>
      <c r="U9" s="116"/>
      <c r="V9" s="115"/>
      <c r="W9" s="114"/>
      <c r="X9" s="116"/>
      <c r="Y9" s="116"/>
      <c r="Z9" s="115"/>
      <c r="AA9" s="114"/>
      <c r="AB9" s="116"/>
      <c r="AC9" s="116"/>
      <c r="AD9" s="115"/>
      <c r="AE9" s="114"/>
      <c r="AF9" s="116"/>
      <c r="AG9" s="116"/>
      <c r="AH9" s="115"/>
      <c r="AI9" s="114"/>
      <c r="AJ9" s="116"/>
      <c r="AK9" s="116"/>
      <c r="AL9" s="115"/>
      <c r="AM9" s="114"/>
      <c r="AN9" s="116"/>
      <c r="AO9" s="116"/>
      <c r="AP9" s="115"/>
      <c r="AQ9" s="114"/>
      <c r="AR9" s="116"/>
      <c r="AS9" s="116"/>
      <c r="AT9" s="115"/>
      <c r="AU9" s="114"/>
      <c r="AV9" s="116"/>
      <c r="AW9" s="116"/>
      <c r="AX9" s="115"/>
      <c r="AY9" s="114"/>
      <c r="AZ9" s="116"/>
      <c r="BA9" s="116"/>
      <c r="BB9" s="115"/>
      <c r="BC9" s="114"/>
      <c r="BD9" s="116"/>
      <c r="BE9" s="116"/>
      <c r="BF9" s="115"/>
      <c r="BG9" s="114"/>
      <c r="BH9" s="116"/>
      <c r="BI9" s="116"/>
      <c r="BJ9" s="115"/>
      <c r="BK9" s="114"/>
      <c r="BL9" s="116"/>
      <c r="BM9" s="116"/>
      <c r="BN9" s="115"/>
      <c r="BO9" s="114"/>
      <c r="BP9" s="116"/>
      <c r="BQ9" s="116"/>
      <c r="BR9" s="115"/>
      <c r="BS9" s="114"/>
      <c r="BT9" s="116"/>
      <c r="BU9" s="116"/>
      <c r="BV9" s="115"/>
      <c r="BW9" s="114"/>
      <c r="BX9" s="116"/>
      <c r="BY9" s="116"/>
      <c r="BZ9" s="115"/>
      <c r="CA9" s="114"/>
      <c r="CB9" s="116"/>
      <c r="CC9" s="116"/>
      <c r="CD9" s="115"/>
      <c r="CE9" s="114"/>
      <c r="CF9" s="116"/>
      <c r="CG9" s="116"/>
      <c r="CH9" s="115"/>
      <c r="CI9" s="114"/>
      <c r="CJ9" s="116"/>
      <c r="CK9" s="116"/>
      <c r="CL9" s="115"/>
      <c r="CM9" s="114"/>
      <c r="CN9" s="116"/>
      <c r="CO9" s="116"/>
      <c r="CP9" s="115"/>
      <c r="CQ9" s="114"/>
      <c r="CR9" s="116"/>
      <c r="CS9" s="116"/>
      <c r="CT9" s="115"/>
      <c r="CU9" s="114"/>
      <c r="CV9" s="116"/>
      <c r="CW9" s="116"/>
      <c r="CX9" s="115"/>
      <c r="CY9" s="114"/>
      <c r="CZ9" s="116"/>
      <c r="DA9" s="116"/>
      <c r="DB9" s="115"/>
      <c r="DC9" s="114"/>
      <c r="DD9" s="116"/>
      <c r="DE9" s="116"/>
      <c r="DF9" s="115"/>
      <c r="DG9" s="114"/>
      <c r="DH9" s="116"/>
      <c r="DI9" s="116"/>
      <c r="DJ9" s="115"/>
      <c r="DK9" s="114"/>
      <c r="DL9" s="116"/>
      <c r="DM9" s="116"/>
      <c r="DN9" s="115"/>
      <c r="DO9" s="114"/>
      <c r="DP9" s="116"/>
      <c r="DQ9" s="116"/>
      <c r="DR9" s="115"/>
      <c r="DS9" s="114"/>
      <c r="DT9" s="116"/>
      <c r="DU9" s="116"/>
    </row>
    <row r="10" spans="1:125" ht="13.5" customHeight="1" x14ac:dyDescent="0.2">
      <c r="A10" s="114" t="s">
        <v>25</v>
      </c>
      <c r="B10" s="115" t="s">
        <v>396</v>
      </c>
      <c r="C10" s="114" t="s">
        <v>397</v>
      </c>
      <c r="D10" s="116">
        <f>SUM(H10,L10,P10,T10,X10,AB10,AF10,AJ10,AN10,AR10,AV10,AZ10,BD10,BH10,BL10,BP10,BT10,BX10,CB10,CF10,CJ10,CN10,CR10,CV10,CZ10,DD10,DH10,DL10,DP10,DT10)</f>
        <v>1066812</v>
      </c>
      <c r="E10" s="116">
        <f>SUM(I10,M10,Q10,U10,Y10,AC10,AG10,AK10,AO10,AS10,AW10,BA10,BE10,BI10,BM10,BQ10,BU10,BY10,CC10,CG10,CK10,CO10,CS10,CW10,DA10,DE10,DI10,DM10,DQ10,DU10)</f>
        <v>92825</v>
      </c>
      <c r="F10" s="115" t="s">
        <v>394</v>
      </c>
      <c r="G10" s="114" t="s">
        <v>395</v>
      </c>
      <c r="H10" s="116">
        <v>425224</v>
      </c>
      <c r="I10" s="116">
        <v>34677</v>
      </c>
      <c r="J10" s="115" t="s">
        <v>408</v>
      </c>
      <c r="K10" s="114" t="s">
        <v>409</v>
      </c>
      <c r="L10" s="116">
        <v>290670</v>
      </c>
      <c r="M10" s="116">
        <v>18751</v>
      </c>
      <c r="N10" s="115" t="s">
        <v>448</v>
      </c>
      <c r="O10" s="114" t="s">
        <v>449</v>
      </c>
      <c r="P10" s="116">
        <v>134000</v>
      </c>
      <c r="Q10" s="116">
        <v>14668</v>
      </c>
      <c r="R10" s="115" t="s">
        <v>450</v>
      </c>
      <c r="S10" s="114" t="s">
        <v>451</v>
      </c>
      <c r="T10" s="116">
        <v>216918</v>
      </c>
      <c r="U10" s="116">
        <v>24729</v>
      </c>
      <c r="V10" s="115"/>
      <c r="W10" s="114"/>
      <c r="X10" s="116"/>
      <c r="Y10" s="116"/>
      <c r="Z10" s="115"/>
      <c r="AA10" s="114"/>
      <c r="AB10" s="116"/>
      <c r="AC10" s="116"/>
      <c r="AD10" s="115"/>
      <c r="AE10" s="114"/>
      <c r="AF10" s="116"/>
      <c r="AG10" s="116"/>
      <c r="AH10" s="115"/>
      <c r="AI10" s="114"/>
      <c r="AJ10" s="116"/>
      <c r="AK10" s="116"/>
      <c r="AL10" s="115"/>
      <c r="AM10" s="114"/>
      <c r="AN10" s="116"/>
      <c r="AO10" s="116"/>
      <c r="AP10" s="115"/>
      <c r="AQ10" s="114"/>
      <c r="AR10" s="116"/>
      <c r="AS10" s="116"/>
      <c r="AT10" s="115"/>
      <c r="AU10" s="114"/>
      <c r="AV10" s="116"/>
      <c r="AW10" s="116"/>
      <c r="AX10" s="115"/>
      <c r="AY10" s="114"/>
      <c r="AZ10" s="116"/>
      <c r="BA10" s="116"/>
      <c r="BB10" s="115"/>
      <c r="BC10" s="114"/>
      <c r="BD10" s="116"/>
      <c r="BE10" s="116"/>
      <c r="BF10" s="115"/>
      <c r="BG10" s="114"/>
      <c r="BH10" s="116"/>
      <c r="BI10" s="116"/>
      <c r="BJ10" s="115"/>
      <c r="BK10" s="114"/>
      <c r="BL10" s="116"/>
      <c r="BM10" s="116"/>
      <c r="BN10" s="115"/>
      <c r="BO10" s="114"/>
      <c r="BP10" s="116"/>
      <c r="BQ10" s="116"/>
      <c r="BR10" s="115"/>
      <c r="BS10" s="114"/>
      <c r="BT10" s="116"/>
      <c r="BU10" s="116"/>
      <c r="BV10" s="115"/>
      <c r="BW10" s="114"/>
      <c r="BX10" s="116"/>
      <c r="BY10" s="116"/>
      <c r="BZ10" s="115"/>
      <c r="CA10" s="114"/>
      <c r="CB10" s="116"/>
      <c r="CC10" s="116"/>
      <c r="CD10" s="115"/>
      <c r="CE10" s="114"/>
      <c r="CF10" s="116"/>
      <c r="CG10" s="116"/>
      <c r="CH10" s="115"/>
      <c r="CI10" s="114"/>
      <c r="CJ10" s="116"/>
      <c r="CK10" s="116"/>
      <c r="CL10" s="115"/>
      <c r="CM10" s="114"/>
      <c r="CN10" s="116"/>
      <c r="CO10" s="116"/>
      <c r="CP10" s="115"/>
      <c r="CQ10" s="114"/>
      <c r="CR10" s="116"/>
      <c r="CS10" s="116"/>
      <c r="CT10" s="115"/>
      <c r="CU10" s="114"/>
      <c r="CV10" s="116"/>
      <c r="CW10" s="116"/>
      <c r="CX10" s="115"/>
      <c r="CY10" s="114"/>
      <c r="CZ10" s="116"/>
      <c r="DA10" s="116"/>
      <c r="DB10" s="115"/>
      <c r="DC10" s="114"/>
      <c r="DD10" s="116"/>
      <c r="DE10" s="116"/>
      <c r="DF10" s="115"/>
      <c r="DG10" s="114"/>
      <c r="DH10" s="116"/>
      <c r="DI10" s="116"/>
      <c r="DJ10" s="115"/>
      <c r="DK10" s="114"/>
      <c r="DL10" s="116"/>
      <c r="DM10" s="116"/>
      <c r="DN10" s="115"/>
      <c r="DO10" s="114"/>
      <c r="DP10" s="116"/>
      <c r="DQ10" s="116"/>
      <c r="DR10" s="115"/>
      <c r="DS10" s="114"/>
      <c r="DT10" s="116"/>
      <c r="DU10" s="116"/>
    </row>
    <row r="11" spans="1:125" ht="13.5" customHeight="1" x14ac:dyDescent="0.2">
      <c r="A11" s="114" t="s">
        <v>25</v>
      </c>
      <c r="B11" s="115" t="s">
        <v>352</v>
      </c>
      <c r="C11" s="114" t="s">
        <v>353</v>
      </c>
      <c r="D11" s="116">
        <f>SUM(H11,L11,P11,T11,X11,AB11,AF11,AJ11,AN11,AR11,AV11,AZ11,BD11,BH11,BL11,BP11,BT11,BX11,CB11,CF11,CJ11,CN11,CR11,CV11,CZ11,DD11,DH11,DL11,DP11,DT11)</f>
        <v>1280756</v>
      </c>
      <c r="E11" s="116">
        <f>SUM(I11,M11,Q11,U11,Y11,AC11,AG11,AK11,AO11,AS11,AW11,BA11,BE11,BI11,BM11,BQ11,BU11,BY11,CC11,CG11,CK11,CO11,CS11,CW11,DA11,DE11,DI11,DM11,DQ11,DU11)</f>
        <v>0</v>
      </c>
      <c r="F11" s="115" t="s">
        <v>350</v>
      </c>
      <c r="G11" s="114" t="s">
        <v>351</v>
      </c>
      <c r="H11" s="116">
        <v>762000</v>
      </c>
      <c r="I11" s="116">
        <v>0</v>
      </c>
      <c r="J11" s="115" t="s">
        <v>404</v>
      </c>
      <c r="K11" s="114" t="s">
        <v>405</v>
      </c>
      <c r="L11" s="116">
        <v>518756</v>
      </c>
      <c r="M11" s="116">
        <v>0</v>
      </c>
      <c r="N11" s="115"/>
      <c r="O11" s="114"/>
      <c r="P11" s="116"/>
      <c r="Q11" s="116"/>
      <c r="R11" s="115"/>
      <c r="S11" s="114"/>
      <c r="T11" s="116"/>
      <c r="U11" s="116"/>
      <c r="V11" s="115"/>
      <c r="W11" s="114"/>
      <c r="X11" s="116"/>
      <c r="Y11" s="116"/>
      <c r="Z11" s="115"/>
      <c r="AA11" s="114"/>
      <c r="AB11" s="116"/>
      <c r="AC11" s="116"/>
      <c r="AD11" s="115"/>
      <c r="AE11" s="114"/>
      <c r="AF11" s="116"/>
      <c r="AG11" s="116"/>
      <c r="AH11" s="115"/>
      <c r="AI11" s="114"/>
      <c r="AJ11" s="116"/>
      <c r="AK11" s="116"/>
      <c r="AL11" s="115"/>
      <c r="AM11" s="114"/>
      <c r="AN11" s="116"/>
      <c r="AO11" s="116"/>
      <c r="AP11" s="115"/>
      <c r="AQ11" s="114"/>
      <c r="AR11" s="116"/>
      <c r="AS11" s="116"/>
      <c r="AT11" s="115"/>
      <c r="AU11" s="114"/>
      <c r="AV11" s="116"/>
      <c r="AW11" s="116"/>
      <c r="AX11" s="115"/>
      <c r="AY11" s="114"/>
      <c r="AZ11" s="116"/>
      <c r="BA11" s="116"/>
      <c r="BB11" s="115"/>
      <c r="BC11" s="114"/>
      <c r="BD11" s="116"/>
      <c r="BE11" s="116"/>
      <c r="BF11" s="115"/>
      <c r="BG11" s="114"/>
      <c r="BH11" s="116"/>
      <c r="BI11" s="116"/>
      <c r="BJ11" s="115"/>
      <c r="BK11" s="114"/>
      <c r="BL11" s="116"/>
      <c r="BM11" s="116"/>
      <c r="BN11" s="115"/>
      <c r="BO11" s="114"/>
      <c r="BP11" s="116"/>
      <c r="BQ11" s="116"/>
      <c r="BR11" s="115"/>
      <c r="BS11" s="114"/>
      <c r="BT11" s="116"/>
      <c r="BU11" s="116"/>
      <c r="BV11" s="115"/>
      <c r="BW11" s="114"/>
      <c r="BX11" s="116"/>
      <c r="BY11" s="116"/>
      <c r="BZ11" s="115"/>
      <c r="CA11" s="114"/>
      <c r="CB11" s="116"/>
      <c r="CC11" s="116"/>
      <c r="CD11" s="115"/>
      <c r="CE11" s="114"/>
      <c r="CF11" s="116"/>
      <c r="CG11" s="116"/>
      <c r="CH11" s="115"/>
      <c r="CI11" s="114"/>
      <c r="CJ11" s="116"/>
      <c r="CK11" s="116"/>
      <c r="CL11" s="115"/>
      <c r="CM11" s="114"/>
      <c r="CN11" s="116"/>
      <c r="CO11" s="116"/>
      <c r="CP11" s="115"/>
      <c r="CQ11" s="114"/>
      <c r="CR11" s="116"/>
      <c r="CS11" s="116"/>
      <c r="CT11" s="115"/>
      <c r="CU11" s="114"/>
      <c r="CV11" s="116"/>
      <c r="CW11" s="116"/>
      <c r="CX11" s="115"/>
      <c r="CY11" s="114"/>
      <c r="CZ11" s="116"/>
      <c r="DA11" s="116"/>
      <c r="DB11" s="115"/>
      <c r="DC11" s="114"/>
      <c r="DD11" s="116"/>
      <c r="DE11" s="116"/>
      <c r="DF11" s="115"/>
      <c r="DG11" s="114"/>
      <c r="DH11" s="116"/>
      <c r="DI11" s="116"/>
      <c r="DJ11" s="115"/>
      <c r="DK11" s="114"/>
      <c r="DL11" s="116"/>
      <c r="DM11" s="116"/>
      <c r="DN11" s="115"/>
      <c r="DO11" s="114"/>
      <c r="DP11" s="116"/>
      <c r="DQ11" s="116"/>
      <c r="DR11" s="115"/>
      <c r="DS11" s="114"/>
      <c r="DT11" s="116"/>
      <c r="DU11" s="116"/>
    </row>
    <row r="12" spans="1:125" ht="13.5" customHeight="1" x14ac:dyDescent="0.2">
      <c r="A12" s="114" t="s">
        <v>25</v>
      </c>
      <c r="B12" s="115" t="s">
        <v>376</v>
      </c>
      <c r="C12" s="114" t="s">
        <v>377</v>
      </c>
      <c r="D12" s="116">
        <f>SUM(H12,L12,P12,T12,X12,AB12,AF12,AJ12,AN12,AR12,AV12,AZ12,BD12,BH12,BL12,BP12,BT12,BX12,CB12,CF12,CJ12,CN12,CR12,CV12,CZ12,DD12,DH12,DL12,DP12,DT12)</f>
        <v>87490</v>
      </c>
      <c r="E12" s="116">
        <f>SUM(I12,M12,Q12,U12,Y12,AC12,AG12,AK12,AO12,AS12,AW12,BA12,BE12,BI12,BM12,BQ12,BU12,BY12,CC12,CG12,CK12,CO12,CS12,CW12,DA12,DE12,DI12,DM12,DQ12,DU12)</f>
        <v>0</v>
      </c>
      <c r="F12" s="115" t="s">
        <v>374</v>
      </c>
      <c r="G12" s="114" t="s">
        <v>375</v>
      </c>
      <c r="H12" s="116">
        <v>49621</v>
      </c>
      <c r="I12" s="116">
        <v>0</v>
      </c>
      <c r="J12" s="115" t="s">
        <v>458</v>
      </c>
      <c r="K12" s="114" t="s">
        <v>459</v>
      </c>
      <c r="L12" s="116">
        <v>37869</v>
      </c>
      <c r="M12" s="116">
        <v>0</v>
      </c>
      <c r="N12" s="115"/>
      <c r="O12" s="114"/>
      <c r="P12" s="116"/>
      <c r="Q12" s="116"/>
      <c r="R12" s="115"/>
      <c r="S12" s="114"/>
      <c r="T12" s="116"/>
      <c r="U12" s="116"/>
      <c r="V12" s="115"/>
      <c r="W12" s="114"/>
      <c r="X12" s="116"/>
      <c r="Y12" s="116"/>
      <c r="Z12" s="115"/>
      <c r="AA12" s="114"/>
      <c r="AB12" s="116"/>
      <c r="AC12" s="116"/>
      <c r="AD12" s="115"/>
      <c r="AE12" s="114"/>
      <c r="AF12" s="116"/>
      <c r="AG12" s="116"/>
      <c r="AH12" s="115"/>
      <c r="AI12" s="114"/>
      <c r="AJ12" s="116"/>
      <c r="AK12" s="116"/>
      <c r="AL12" s="115"/>
      <c r="AM12" s="114"/>
      <c r="AN12" s="116"/>
      <c r="AO12" s="116"/>
      <c r="AP12" s="115"/>
      <c r="AQ12" s="114"/>
      <c r="AR12" s="116"/>
      <c r="AS12" s="116"/>
      <c r="AT12" s="115"/>
      <c r="AU12" s="114"/>
      <c r="AV12" s="116"/>
      <c r="AW12" s="116"/>
      <c r="AX12" s="115"/>
      <c r="AY12" s="114"/>
      <c r="AZ12" s="116"/>
      <c r="BA12" s="116"/>
      <c r="BB12" s="115"/>
      <c r="BC12" s="114"/>
      <c r="BD12" s="116"/>
      <c r="BE12" s="116"/>
      <c r="BF12" s="115"/>
      <c r="BG12" s="114"/>
      <c r="BH12" s="116"/>
      <c r="BI12" s="116"/>
      <c r="BJ12" s="115"/>
      <c r="BK12" s="114"/>
      <c r="BL12" s="116"/>
      <c r="BM12" s="116"/>
      <c r="BN12" s="115"/>
      <c r="BO12" s="114"/>
      <c r="BP12" s="116"/>
      <c r="BQ12" s="116"/>
      <c r="BR12" s="115"/>
      <c r="BS12" s="114"/>
      <c r="BT12" s="116"/>
      <c r="BU12" s="116"/>
      <c r="BV12" s="115"/>
      <c r="BW12" s="114"/>
      <c r="BX12" s="116"/>
      <c r="BY12" s="116"/>
      <c r="BZ12" s="115"/>
      <c r="CA12" s="114"/>
      <c r="CB12" s="116"/>
      <c r="CC12" s="116"/>
      <c r="CD12" s="115"/>
      <c r="CE12" s="114"/>
      <c r="CF12" s="116"/>
      <c r="CG12" s="116"/>
      <c r="CH12" s="115"/>
      <c r="CI12" s="114"/>
      <c r="CJ12" s="116"/>
      <c r="CK12" s="116"/>
      <c r="CL12" s="115"/>
      <c r="CM12" s="114"/>
      <c r="CN12" s="116"/>
      <c r="CO12" s="116"/>
      <c r="CP12" s="115"/>
      <c r="CQ12" s="114"/>
      <c r="CR12" s="116"/>
      <c r="CS12" s="116"/>
      <c r="CT12" s="115"/>
      <c r="CU12" s="114"/>
      <c r="CV12" s="116"/>
      <c r="CW12" s="116"/>
      <c r="CX12" s="115"/>
      <c r="CY12" s="114"/>
      <c r="CZ12" s="116"/>
      <c r="DA12" s="116"/>
      <c r="DB12" s="115"/>
      <c r="DC12" s="114"/>
      <c r="DD12" s="116"/>
      <c r="DE12" s="116"/>
      <c r="DF12" s="115"/>
      <c r="DG12" s="114"/>
      <c r="DH12" s="116"/>
      <c r="DI12" s="116"/>
      <c r="DJ12" s="115"/>
      <c r="DK12" s="114"/>
      <c r="DL12" s="116"/>
      <c r="DM12" s="116"/>
      <c r="DN12" s="115"/>
      <c r="DO12" s="114"/>
      <c r="DP12" s="116"/>
      <c r="DQ12" s="116"/>
      <c r="DR12" s="115"/>
      <c r="DS12" s="114"/>
      <c r="DT12" s="116"/>
      <c r="DU12" s="116"/>
    </row>
    <row r="13" spans="1:125" ht="13.5" customHeight="1" x14ac:dyDescent="0.2">
      <c r="A13" s="114" t="s">
        <v>25</v>
      </c>
      <c r="B13" s="115" t="s">
        <v>366</v>
      </c>
      <c r="C13" s="114" t="s">
        <v>367</v>
      </c>
      <c r="D13" s="116">
        <f>SUM(H13,L13,P13,T13,X13,AB13,AF13,AJ13,AN13,AR13,AV13,AZ13,BD13,BH13,BL13,BP13,BT13,BX13,CB13,CF13,CJ13,CN13,CR13,CV13,CZ13,DD13,DH13,DL13,DP13,DT13)</f>
        <v>0</v>
      </c>
      <c r="E13" s="116">
        <f>SUM(I13,M13,Q13,U13,Y13,AC13,AG13,AK13,AO13,AS13,AW13,BA13,BE13,BI13,BM13,BQ13,BU13,BY13,CC13,CG13,CK13,CO13,CS13,CW13,DA13,DE13,DI13,DM13,DQ13,DU13)</f>
        <v>123807</v>
      </c>
      <c r="F13" s="115" t="s">
        <v>364</v>
      </c>
      <c r="G13" s="114" t="s">
        <v>365</v>
      </c>
      <c r="H13" s="116">
        <v>0</v>
      </c>
      <c r="I13" s="116">
        <v>82084</v>
      </c>
      <c r="J13" s="115" t="s">
        <v>460</v>
      </c>
      <c r="K13" s="114" t="s">
        <v>461</v>
      </c>
      <c r="L13" s="116">
        <v>0</v>
      </c>
      <c r="M13" s="116">
        <v>41723</v>
      </c>
      <c r="N13" s="115"/>
      <c r="O13" s="114"/>
      <c r="P13" s="116"/>
      <c r="Q13" s="116"/>
      <c r="R13" s="115"/>
      <c r="S13" s="114"/>
      <c r="T13" s="116"/>
      <c r="U13" s="116"/>
      <c r="V13" s="115"/>
      <c r="W13" s="114"/>
      <c r="X13" s="116"/>
      <c r="Y13" s="116"/>
      <c r="Z13" s="115"/>
      <c r="AA13" s="114"/>
      <c r="AB13" s="116"/>
      <c r="AC13" s="116"/>
      <c r="AD13" s="115"/>
      <c r="AE13" s="114"/>
      <c r="AF13" s="116"/>
      <c r="AG13" s="116"/>
      <c r="AH13" s="115"/>
      <c r="AI13" s="114"/>
      <c r="AJ13" s="116"/>
      <c r="AK13" s="116"/>
      <c r="AL13" s="115"/>
      <c r="AM13" s="114"/>
      <c r="AN13" s="116"/>
      <c r="AO13" s="116"/>
      <c r="AP13" s="115"/>
      <c r="AQ13" s="114"/>
      <c r="AR13" s="116"/>
      <c r="AS13" s="116"/>
      <c r="AT13" s="115"/>
      <c r="AU13" s="114"/>
      <c r="AV13" s="116"/>
      <c r="AW13" s="116"/>
      <c r="AX13" s="115"/>
      <c r="AY13" s="114"/>
      <c r="AZ13" s="116"/>
      <c r="BA13" s="116"/>
      <c r="BB13" s="115"/>
      <c r="BC13" s="114"/>
      <c r="BD13" s="116"/>
      <c r="BE13" s="116"/>
      <c r="BF13" s="115"/>
      <c r="BG13" s="114"/>
      <c r="BH13" s="116"/>
      <c r="BI13" s="116"/>
      <c r="BJ13" s="115"/>
      <c r="BK13" s="114"/>
      <c r="BL13" s="116"/>
      <c r="BM13" s="116"/>
      <c r="BN13" s="115"/>
      <c r="BO13" s="114"/>
      <c r="BP13" s="116"/>
      <c r="BQ13" s="116"/>
      <c r="BR13" s="115"/>
      <c r="BS13" s="114"/>
      <c r="BT13" s="116"/>
      <c r="BU13" s="116"/>
      <c r="BV13" s="115"/>
      <c r="BW13" s="114"/>
      <c r="BX13" s="116"/>
      <c r="BY13" s="116"/>
      <c r="BZ13" s="115"/>
      <c r="CA13" s="114"/>
      <c r="CB13" s="116"/>
      <c r="CC13" s="116"/>
      <c r="CD13" s="115"/>
      <c r="CE13" s="114"/>
      <c r="CF13" s="116"/>
      <c r="CG13" s="116"/>
      <c r="CH13" s="115"/>
      <c r="CI13" s="114"/>
      <c r="CJ13" s="116"/>
      <c r="CK13" s="116"/>
      <c r="CL13" s="115"/>
      <c r="CM13" s="114"/>
      <c r="CN13" s="116"/>
      <c r="CO13" s="116"/>
      <c r="CP13" s="115"/>
      <c r="CQ13" s="114"/>
      <c r="CR13" s="116"/>
      <c r="CS13" s="116"/>
      <c r="CT13" s="115"/>
      <c r="CU13" s="114"/>
      <c r="CV13" s="116"/>
      <c r="CW13" s="116"/>
      <c r="CX13" s="115"/>
      <c r="CY13" s="114"/>
      <c r="CZ13" s="116"/>
      <c r="DA13" s="116"/>
      <c r="DB13" s="115"/>
      <c r="DC13" s="114"/>
      <c r="DD13" s="116"/>
      <c r="DE13" s="116"/>
      <c r="DF13" s="115"/>
      <c r="DG13" s="114"/>
      <c r="DH13" s="116"/>
      <c r="DI13" s="116"/>
      <c r="DJ13" s="115"/>
      <c r="DK13" s="114"/>
      <c r="DL13" s="116"/>
      <c r="DM13" s="116"/>
      <c r="DN13" s="115"/>
      <c r="DO13" s="114"/>
      <c r="DP13" s="116"/>
      <c r="DQ13" s="116"/>
      <c r="DR13" s="115"/>
      <c r="DS13" s="114"/>
      <c r="DT13" s="116"/>
      <c r="DU13" s="116"/>
    </row>
    <row r="14" spans="1:125" ht="13.5" customHeight="1" x14ac:dyDescent="0.2">
      <c r="A14" s="114" t="s">
        <v>25</v>
      </c>
      <c r="B14" s="115" t="s">
        <v>392</v>
      </c>
      <c r="C14" s="114" t="s">
        <v>393</v>
      </c>
      <c r="D14" s="116">
        <f>SUM(H14,L14,P14,T14,X14,AB14,AF14,AJ14,AN14,AR14,AV14,AZ14,BD14,BH14,BL14,BP14,BT14,BX14,CB14,CF14,CJ14,CN14,CR14,CV14,CZ14,DD14,DH14,DL14,DP14,DT14)</f>
        <v>17658</v>
      </c>
      <c r="E14" s="116">
        <f>SUM(I14,M14,Q14,U14,Y14,AC14,AG14,AK14,AO14,AS14,AW14,BA14,BE14,BI14,BM14,BQ14,BU14,BY14,CC14,CG14,CK14,CO14,CS14,CW14,DA14,DE14,DI14,DM14,DQ14,DU14)</f>
        <v>223267</v>
      </c>
      <c r="F14" s="115" t="s">
        <v>390</v>
      </c>
      <c r="G14" s="114" t="s">
        <v>391</v>
      </c>
      <c r="H14" s="116">
        <v>8829</v>
      </c>
      <c r="I14" s="116">
        <v>180243</v>
      </c>
      <c r="J14" s="115" t="s">
        <v>398</v>
      </c>
      <c r="K14" s="114" t="s">
        <v>399</v>
      </c>
      <c r="L14" s="116">
        <v>8829</v>
      </c>
      <c r="M14" s="116">
        <v>43024</v>
      </c>
      <c r="N14" s="115"/>
      <c r="O14" s="114"/>
      <c r="P14" s="116"/>
      <c r="Q14" s="116"/>
      <c r="R14" s="115"/>
      <c r="S14" s="114"/>
      <c r="T14" s="116"/>
      <c r="U14" s="116"/>
      <c r="V14" s="115"/>
      <c r="W14" s="114"/>
      <c r="X14" s="116"/>
      <c r="Y14" s="116"/>
      <c r="Z14" s="115"/>
      <c r="AA14" s="114"/>
      <c r="AB14" s="116"/>
      <c r="AC14" s="116"/>
      <c r="AD14" s="115"/>
      <c r="AE14" s="114"/>
      <c r="AF14" s="116"/>
      <c r="AG14" s="116"/>
      <c r="AH14" s="115"/>
      <c r="AI14" s="114"/>
      <c r="AJ14" s="116"/>
      <c r="AK14" s="116"/>
      <c r="AL14" s="115"/>
      <c r="AM14" s="114"/>
      <c r="AN14" s="116"/>
      <c r="AO14" s="116"/>
      <c r="AP14" s="115"/>
      <c r="AQ14" s="114"/>
      <c r="AR14" s="116"/>
      <c r="AS14" s="116"/>
      <c r="AT14" s="115"/>
      <c r="AU14" s="114"/>
      <c r="AV14" s="116"/>
      <c r="AW14" s="116"/>
      <c r="AX14" s="115"/>
      <c r="AY14" s="114"/>
      <c r="AZ14" s="116"/>
      <c r="BA14" s="116"/>
      <c r="BB14" s="115"/>
      <c r="BC14" s="114"/>
      <c r="BD14" s="116"/>
      <c r="BE14" s="116"/>
      <c r="BF14" s="115"/>
      <c r="BG14" s="114"/>
      <c r="BH14" s="116"/>
      <c r="BI14" s="116"/>
      <c r="BJ14" s="115"/>
      <c r="BK14" s="114"/>
      <c r="BL14" s="116"/>
      <c r="BM14" s="116"/>
      <c r="BN14" s="115"/>
      <c r="BO14" s="114"/>
      <c r="BP14" s="116"/>
      <c r="BQ14" s="116"/>
      <c r="BR14" s="115"/>
      <c r="BS14" s="114"/>
      <c r="BT14" s="116"/>
      <c r="BU14" s="116"/>
      <c r="BV14" s="115"/>
      <c r="BW14" s="114"/>
      <c r="BX14" s="116"/>
      <c r="BY14" s="116"/>
      <c r="BZ14" s="115"/>
      <c r="CA14" s="114"/>
      <c r="CB14" s="116"/>
      <c r="CC14" s="116"/>
      <c r="CD14" s="115"/>
      <c r="CE14" s="114"/>
      <c r="CF14" s="116"/>
      <c r="CG14" s="116"/>
      <c r="CH14" s="115"/>
      <c r="CI14" s="114"/>
      <c r="CJ14" s="116"/>
      <c r="CK14" s="116"/>
      <c r="CL14" s="115"/>
      <c r="CM14" s="114"/>
      <c r="CN14" s="116"/>
      <c r="CO14" s="116"/>
      <c r="CP14" s="115"/>
      <c r="CQ14" s="114"/>
      <c r="CR14" s="116"/>
      <c r="CS14" s="116"/>
      <c r="CT14" s="115"/>
      <c r="CU14" s="114"/>
      <c r="CV14" s="116"/>
      <c r="CW14" s="116"/>
      <c r="CX14" s="115"/>
      <c r="CY14" s="114"/>
      <c r="CZ14" s="116"/>
      <c r="DA14" s="116"/>
      <c r="DB14" s="115"/>
      <c r="DC14" s="114"/>
      <c r="DD14" s="116"/>
      <c r="DE14" s="116"/>
      <c r="DF14" s="115"/>
      <c r="DG14" s="114"/>
      <c r="DH14" s="116"/>
      <c r="DI14" s="116"/>
      <c r="DJ14" s="115"/>
      <c r="DK14" s="114"/>
      <c r="DL14" s="116"/>
      <c r="DM14" s="116"/>
      <c r="DN14" s="115"/>
      <c r="DO14" s="114"/>
      <c r="DP14" s="116"/>
      <c r="DQ14" s="116"/>
      <c r="DR14" s="115"/>
      <c r="DS14" s="114"/>
      <c r="DT14" s="116"/>
      <c r="DU14" s="116"/>
    </row>
    <row r="15" spans="1:125" ht="13.5" customHeight="1" x14ac:dyDescent="0.2">
      <c r="A15" s="114" t="s">
        <v>25</v>
      </c>
      <c r="B15" s="115" t="s">
        <v>334</v>
      </c>
      <c r="C15" s="114" t="s">
        <v>335</v>
      </c>
      <c r="D15" s="116">
        <f>SUM(H15,L15,P15,T15,X15,AB15,AF15,AJ15,AN15,AR15,AV15,AZ15,BD15,BH15,BL15,BP15,BT15,BX15,CB15,CF15,CJ15,CN15,CR15,CV15,CZ15,DD15,DH15,DL15,DP15,DT15)</f>
        <v>610296</v>
      </c>
      <c r="E15" s="116">
        <f>SUM(I15,M15,Q15,U15,Y15,AC15,AG15,AK15,AO15,AS15,AW15,BA15,BE15,BI15,BM15,BQ15,BU15,BY15,CC15,CG15,CK15,CO15,CS15,CW15,DA15,DE15,DI15,DM15,DQ15,DU15)</f>
        <v>0</v>
      </c>
      <c r="F15" s="115" t="s">
        <v>332</v>
      </c>
      <c r="G15" s="114" t="s">
        <v>333</v>
      </c>
      <c r="H15" s="116">
        <v>295623</v>
      </c>
      <c r="I15" s="116">
        <v>0</v>
      </c>
      <c r="J15" s="115" t="s">
        <v>402</v>
      </c>
      <c r="K15" s="114" t="s">
        <v>403</v>
      </c>
      <c r="L15" s="116">
        <v>179124</v>
      </c>
      <c r="M15" s="116">
        <v>0</v>
      </c>
      <c r="N15" s="115" t="s">
        <v>432</v>
      </c>
      <c r="O15" s="114" t="s">
        <v>433</v>
      </c>
      <c r="P15" s="116">
        <v>135549</v>
      </c>
      <c r="Q15" s="116">
        <v>0</v>
      </c>
      <c r="R15" s="115"/>
      <c r="S15" s="114"/>
      <c r="T15" s="116"/>
      <c r="U15" s="116"/>
      <c r="V15" s="115"/>
      <c r="W15" s="114"/>
      <c r="X15" s="116"/>
      <c r="Y15" s="116"/>
      <c r="Z15" s="115"/>
      <c r="AA15" s="114"/>
      <c r="AB15" s="116"/>
      <c r="AC15" s="116"/>
      <c r="AD15" s="115"/>
      <c r="AE15" s="114"/>
      <c r="AF15" s="116"/>
      <c r="AG15" s="116"/>
      <c r="AH15" s="115"/>
      <c r="AI15" s="114"/>
      <c r="AJ15" s="116"/>
      <c r="AK15" s="116"/>
      <c r="AL15" s="115"/>
      <c r="AM15" s="114"/>
      <c r="AN15" s="116"/>
      <c r="AO15" s="116"/>
      <c r="AP15" s="115"/>
      <c r="AQ15" s="114"/>
      <c r="AR15" s="116"/>
      <c r="AS15" s="116"/>
      <c r="AT15" s="115"/>
      <c r="AU15" s="114"/>
      <c r="AV15" s="116"/>
      <c r="AW15" s="116"/>
      <c r="AX15" s="115"/>
      <c r="AY15" s="114"/>
      <c r="AZ15" s="116"/>
      <c r="BA15" s="116"/>
      <c r="BB15" s="115"/>
      <c r="BC15" s="114"/>
      <c r="BD15" s="116"/>
      <c r="BE15" s="116"/>
      <c r="BF15" s="115"/>
      <c r="BG15" s="114"/>
      <c r="BH15" s="116"/>
      <c r="BI15" s="116"/>
      <c r="BJ15" s="115"/>
      <c r="BK15" s="114"/>
      <c r="BL15" s="116"/>
      <c r="BM15" s="116"/>
      <c r="BN15" s="115"/>
      <c r="BO15" s="114"/>
      <c r="BP15" s="116"/>
      <c r="BQ15" s="116"/>
      <c r="BR15" s="115"/>
      <c r="BS15" s="114"/>
      <c r="BT15" s="116"/>
      <c r="BU15" s="116"/>
      <c r="BV15" s="115"/>
      <c r="BW15" s="114"/>
      <c r="BX15" s="116"/>
      <c r="BY15" s="116"/>
      <c r="BZ15" s="115"/>
      <c r="CA15" s="114"/>
      <c r="CB15" s="116"/>
      <c r="CC15" s="116"/>
      <c r="CD15" s="115"/>
      <c r="CE15" s="114"/>
      <c r="CF15" s="116"/>
      <c r="CG15" s="116"/>
      <c r="CH15" s="115"/>
      <c r="CI15" s="114"/>
      <c r="CJ15" s="116"/>
      <c r="CK15" s="116"/>
      <c r="CL15" s="115"/>
      <c r="CM15" s="114"/>
      <c r="CN15" s="116"/>
      <c r="CO15" s="116"/>
      <c r="CP15" s="115"/>
      <c r="CQ15" s="114"/>
      <c r="CR15" s="116"/>
      <c r="CS15" s="116"/>
      <c r="CT15" s="115"/>
      <c r="CU15" s="114"/>
      <c r="CV15" s="116"/>
      <c r="CW15" s="116"/>
      <c r="CX15" s="115"/>
      <c r="CY15" s="114"/>
      <c r="CZ15" s="116"/>
      <c r="DA15" s="116"/>
      <c r="DB15" s="115"/>
      <c r="DC15" s="114"/>
      <c r="DD15" s="116"/>
      <c r="DE15" s="116"/>
      <c r="DF15" s="115"/>
      <c r="DG15" s="114"/>
      <c r="DH15" s="116"/>
      <c r="DI15" s="116"/>
      <c r="DJ15" s="115"/>
      <c r="DK15" s="114"/>
      <c r="DL15" s="116"/>
      <c r="DM15" s="116"/>
      <c r="DN15" s="115"/>
      <c r="DO15" s="114"/>
      <c r="DP15" s="116"/>
      <c r="DQ15" s="116"/>
      <c r="DR15" s="115"/>
      <c r="DS15" s="114"/>
      <c r="DT15" s="116"/>
      <c r="DU15" s="116"/>
    </row>
    <row r="16" spans="1:125" ht="13.5" customHeight="1" x14ac:dyDescent="0.2">
      <c r="A16" s="114" t="s">
        <v>25</v>
      </c>
      <c r="B16" s="115" t="s">
        <v>348</v>
      </c>
      <c r="C16" s="114" t="s">
        <v>349</v>
      </c>
      <c r="D16" s="116">
        <f>SUM(H16,L16,P16,T16,X16,AB16,AF16,AJ16,AN16,AR16,AV16,AZ16,BD16,BH16,BL16,BP16,BT16,BX16,CB16,CF16,CJ16,CN16,CR16,CV16,CZ16,DD16,DH16,DL16,DP16,DT16)</f>
        <v>1326732</v>
      </c>
      <c r="E16" s="116">
        <f>SUM(I16,M16,Q16,U16,Y16,AC16,AG16,AK16,AO16,AS16,AW16,BA16,BE16,BI16,BM16,BQ16,BU16,BY16,CC16,CG16,CK16,CO16,CS16,CW16,DA16,DE16,DI16,DM16,DQ16,DU16)</f>
        <v>347914</v>
      </c>
      <c r="F16" s="115" t="s">
        <v>346</v>
      </c>
      <c r="G16" s="114" t="s">
        <v>347</v>
      </c>
      <c r="H16" s="116">
        <v>263982</v>
      </c>
      <c r="I16" s="116">
        <v>66661</v>
      </c>
      <c r="J16" s="115" t="s">
        <v>416</v>
      </c>
      <c r="K16" s="114" t="s">
        <v>417</v>
      </c>
      <c r="L16" s="116">
        <v>286377</v>
      </c>
      <c r="M16" s="116">
        <v>67049</v>
      </c>
      <c r="N16" s="115" t="s">
        <v>426</v>
      </c>
      <c r="O16" s="114" t="s">
        <v>427</v>
      </c>
      <c r="P16" s="116">
        <v>206111</v>
      </c>
      <c r="Q16" s="116">
        <v>60924</v>
      </c>
      <c r="R16" s="115" t="s">
        <v>430</v>
      </c>
      <c r="S16" s="114" t="s">
        <v>431</v>
      </c>
      <c r="T16" s="116">
        <v>216177</v>
      </c>
      <c r="U16" s="116">
        <v>53688</v>
      </c>
      <c r="V16" s="115" t="s">
        <v>442</v>
      </c>
      <c r="W16" s="114" t="s">
        <v>443</v>
      </c>
      <c r="X16" s="116">
        <v>151010</v>
      </c>
      <c r="Y16" s="116">
        <v>42445</v>
      </c>
      <c r="Z16" s="115" t="s">
        <v>444</v>
      </c>
      <c r="AA16" s="114" t="s">
        <v>445</v>
      </c>
      <c r="AB16" s="116">
        <v>167939</v>
      </c>
      <c r="AC16" s="116">
        <v>37412</v>
      </c>
      <c r="AD16" s="115" t="s">
        <v>446</v>
      </c>
      <c r="AE16" s="114" t="s">
        <v>447</v>
      </c>
      <c r="AF16" s="116">
        <v>35136</v>
      </c>
      <c r="AG16" s="116">
        <v>19735</v>
      </c>
      <c r="AH16" s="115"/>
      <c r="AI16" s="114"/>
      <c r="AJ16" s="116"/>
      <c r="AK16" s="116"/>
      <c r="AL16" s="115"/>
      <c r="AM16" s="114"/>
      <c r="AN16" s="116"/>
      <c r="AO16" s="116"/>
      <c r="AP16" s="115"/>
      <c r="AQ16" s="114"/>
      <c r="AR16" s="116"/>
      <c r="AS16" s="116"/>
      <c r="AT16" s="115"/>
      <c r="AU16" s="114"/>
      <c r="AV16" s="116"/>
      <c r="AW16" s="116"/>
      <c r="AX16" s="115"/>
      <c r="AY16" s="114"/>
      <c r="AZ16" s="116"/>
      <c r="BA16" s="116"/>
      <c r="BB16" s="115"/>
      <c r="BC16" s="114"/>
      <c r="BD16" s="116"/>
      <c r="BE16" s="116"/>
      <c r="BF16" s="115"/>
      <c r="BG16" s="114"/>
      <c r="BH16" s="116"/>
      <c r="BI16" s="116"/>
      <c r="BJ16" s="115"/>
      <c r="BK16" s="114"/>
      <c r="BL16" s="116"/>
      <c r="BM16" s="116"/>
      <c r="BN16" s="115"/>
      <c r="BO16" s="114"/>
      <c r="BP16" s="116"/>
      <c r="BQ16" s="116"/>
      <c r="BR16" s="115"/>
      <c r="BS16" s="114"/>
      <c r="BT16" s="116"/>
      <c r="BU16" s="116"/>
      <c r="BV16" s="115"/>
      <c r="BW16" s="114"/>
      <c r="BX16" s="116"/>
      <c r="BY16" s="116"/>
      <c r="BZ16" s="115"/>
      <c r="CA16" s="114"/>
      <c r="CB16" s="116"/>
      <c r="CC16" s="116"/>
      <c r="CD16" s="115"/>
      <c r="CE16" s="114"/>
      <c r="CF16" s="116"/>
      <c r="CG16" s="116"/>
      <c r="CH16" s="115"/>
      <c r="CI16" s="114"/>
      <c r="CJ16" s="116"/>
      <c r="CK16" s="116"/>
      <c r="CL16" s="115"/>
      <c r="CM16" s="114"/>
      <c r="CN16" s="116"/>
      <c r="CO16" s="116"/>
      <c r="CP16" s="115"/>
      <c r="CQ16" s="114"/>
      <c r="CR16" s="116"/>
      <c r="CS16" s="116"/>
      <c r="CT16" s="115"/>
      <c r="CU16" s="114"/>
      <c r="CV16" s="116"/>
      <c r="CW16" s="116"/>
      <c r="CX16" s="115"/>
      <c r="CY16" s="114"/>
      <c r="CZ16" s="116"/>
      <c r="DA16" s="116"/>
      <c r="DB16" s="115"/>
      <c r="DC16" s="114"/>
      <c r="DD16" s="116"/>
      <c r="DE16" s="116"/>
      <c r="DF16" s="115"/>
      <c r="DG16" s="114"/>
      <c r="DH16" s="116"/>
      <c r="DI16" s="116"/>
      <c r="DJ16" s="115"/>
      <c r="DK16" s="114"/>
      <c r="DL16" s="116"/>
      <c r="DM16" s="116"/>
      <c r="DN16" s="115"/>
      <c r="DO16" s="114"/>
      <c r="DP16" s="116"/>
      <c r="DQ16" s="116"/>
      <c r="DR16" s="115"/>
      <c r="DS16" s="114"/>
      <c r="DT16" s="116"/>
      <c r="DU16" s="116"/>
    </row>
    <row r="17" spans="1:125" ht="13.5" customHeight="1" x14ac:dyDescent="0.2">
      <c r="A17" s="114" t="s">
        <v>25</v>
      </c>
      <c r="B17" s="115" t="s">
        <v>384</v>
      </c>
      <c r="C17" s="114" t="s">
        <v>385</v>
      </c>
      <c r="D17" s="116">
        <f>SUM(H17,L17,P17,T17,X17,AB17,AF17,AJ17,AN17,AR17,AV17,AZ17,BD17,BH17,BL17,BP17,BT17,BX17,CB17,CF17,CJ17,CN17,CR17,CV17,CZ17,DD17,DH17,DL17,DP17,DT17)</f>
        <v>1364044</v>
      </c>
      <c r="E17" s="116">
        <f>SUM(I17,M17,Q17,U17,Y17,AC17,AG17,AK17,AO17,AS17,AW17,BA17,BE17,BI17,BM17,BQ17,BU17,BY17,CC17,CG17,CK17,CO17,CS17,CW17,DA17,DE17,DI17,DM17,DQ17,DU17)</f>
        <v>0</v>
      </c>
      <c r="F17" s="115" t="s">
        <v>382</v>
      </c>
      <c r="G17" s="114" t="s">
        <v>383</v>
      </c>
      <c r="H17" s="116">
        <v>996525</v>
      </c>
      <c r="I17" s="116">
        <v>0</v>
      </c>
      <c r="J17" s="115" t="s">
        <v>406</v>
      </c>
      <c r="K17" s="114" t="s">
        <v>407</v>
      </c>
      <c r="L17" s="116">
        <v>367519</v>
      </c>
      <c r="M17" s="116">
        <v>0</v>
      </c>
      <c r="N17" s="115"/>
      <c r="O17" s="114"/>
      <c r="P17" s="116"/>
      <c r="Q17" s="116"/>
      <c r="R17" s="115"/>
      <c r="S17" s="114"/>
      <c r="T17" s="116"/>
      <c r="U17" s="116"/>
      <c r="V17" s="115"/>
      <c r="W17" s="114"/>
      <c r="X17" s="116"/>
      <c r="Y17" s="116"/>
      <c r="Z17" s="115"/>
      <c r="AA17" s="114"/>
      <c r="AB17" s="116"/>
      <c r="AC17" s="116"/>
      <c r="AD17" s="115"/>
      <c r="AE17" s="114"/>
      <c r="AF17" s="116"/>
      <c r="AG17" s="116"/>
      <c r="AH17" s="115"/>
      <c r="AI17" s="114"/>
      <c r="AJ17" s="116"/>
      <c r="AK17" s="116"/>
      <c r="AL17" s="115"/>
      <c r="AM17" s="114"/>
      <c r="AN17" s="116"/>
      <c r="AO17" s="116"/>
      <c r="AP17" s="115"/>
      <c r="AQ17" s="114"/>
      <c r="AR17" s="116"/>
      <c r="AS17" s="116"/>
      <c r="AT17" s="115"/>
      <c r="AU17" s="114"/>
      <c r="AV17" s="116"/>
      <c r="AW17" s="116"/>
      <c r="AX17" s="115"/>
      <c r="AY17" s="114"/>
      <c r="AZ17" s="116"/>
      <c r="BA17" s="116"/>
      <c r="BB17" s="115"/>
      <c r="BC17" s="114"/>
      <c r="BD17" s="116"/>
      <c r="BE17" s="116"/>
      <c r="BF17" s="115"/>
      <c r="BG17" s="114"/>
      <c r="BH17" s="116"/>
      <c r="BI17" s="116"/>
      <c r="BJ17" s="115"/>
      <c r="BK17" s="114"/>
      <c r="BL17" s="116"/>
      <c r="BM17" s="116"/>
      <c r="BN17" s="115"/>
      <c r="BO17" s="114"/>
      <c r="BP17" s="116"/>
      <c r="BQ17" s="116"/>
      <c r="BR17" s="115"/>
      <c r="BS17" s="114"/>
      <c r="BT17" s="116"/>
      <c r="BU17" s="116"/>
      <c r="BV17" s="115"/>
      <c r="BW17" s="114"/>
      <c r="BX17" s="116"/>
      <c r="BY17" s="116"/>
      <c r="BZ17" s="115"/>
      <c r="CA17" s="114"/>
      <c r="CB17" s="116"/>
      <c r="CC17" s="116"/>
      <c r="CD17" s="115"/>
      <c r="CE17" s="114"/>
      <c r="CF17" s="116"/>
      <c r="CG17" s="116"/>
      <c r="CH17" s="115"/>
      <c r="CI17" s="114"/>
      <c r="CJ17" s="116"/>
      <c r="CK17" s="116"/>
      <c r="CL17" s="115"/>
      <c r="CM17" s="114"/>
      <c r="CN17" s="116"/>
      <c r="CO17" s="116"/>
      <c r="CP17" s="115"/>
      <c r="CQ17" s="114"/>
      <c r="CR17" s="116"/>
      <c r="CS17" s="116"/>
      <c r="CT17" s="115"/>
      <c r="CU17" s="114"/>
      <c r="CV17" s="116"/>
      <c r="CW17" s="116"/>
      <c r="CX17" s="115"/>
      <c r="CY17" s="114"/>
      <c r="CZ17" s="116"/>
      <c r="DA17" s="116"/>
      <c r="DB17" s="115"/>
      <c r="DC17" s="114"/>
      <c r="DD17" s="116"/>
      <c r="DE17" s="116"/>
      <c r="DF17" s="115"/>
      <c r="DG17" s="114"/>
      <c r="DH17" s="116"/>
      <c r="DI17" s="116"/>
      <c r="DJ17" s="115"/>
      <c r="DK17" s="114"/>
      <c r="DL17" s="116"/>
      <c r="DM17" s="116"/>
      <c r="DN17" s="115"/>
      <c r="DO17" s="114"/>
      <c r="DP17" s="116"/>
      <c r="DQ17" s="116"/>
      <c r="DR17" s="115"/>
      <c r="DS17" s="114"/>
      <c r="DT17" s="116"/>
      <c r="DU17" s="116"/>
    </row>
    <row r="18" spans="1:125" ht="13.5" customHeight="1" x14ac:dyDescent="0.2">
      <c r="A18" s="114" t="s">
        <v>25</v>
      </c>
      <c r="B18" s="115" t="s">
        <v>454</v>
      </c>
      <c r="C18" s="114" t="s">
        <v>455</v>
      </c>
      <c r="D18" s="116">
        <f>SUM(H18,L18,P18,T18,X18,AB18,AF18,AJ18,AN18,AR18,AV18,AZ18,BD18,BH18,BL18,BP18,BT18,BX18,CB18,CF18,CJ18,CN18,CR18,CV18,CZ18,DD18,DH18,DL18,DP18,DT18)</f>
        <v>445247</v>
      </c>
      <c r="E18" s="116">
        <f>SUM(I18,M18,Q18,U18,Y18,AC18,AG18,AK18,AO18,AS18,AW18,BA18,BE18,BI18,BM18,BQ18,BU18,BY18,CC18,CG18,CK18,CO18,CS18,CW18,DA18,DE18,DI18,DM18,DQ18,DU18)</f>
        <v>150049</v>
      </c>
      <c r="F18" s="115" t="s">
        <v>452</v>
      </c>
      <c r="G18" s="114" t="s">
        <v>453</v>
      </c>
      <c r="H18" s="116">
        <v>237842</v>
      </c>
      <c r="I18" s="116">
        <v>73819</v>
      </c>
      <c r="J18" s="115" t="s">
        <v>456</v>
      </c>
      <c r="K18" s="114" t="s">
        <v>457</v>
      </c>
      <c r="L18" s="116">
        <v>207405</v>
      </c>
      <c r="M18" s="116">
        <v>76230</v>
      </c>
      <c r="N18" s="115"/>
      <c r="O18" s="114"/>
      <c r="P18" s="116"/>
      <c r="Q18" s="116"/>
      <c r="R18" s="115"/>
      <c r="S18" s="114"/>
      <c r="T18" s="116"/>
      <c r="U18" s="116"/>
      <c r="V18" s="115"/>
      <c r="W18" s="114"/>
      <c r="X18" s="116"/>
      <c r="Y18" s="116"/>
      <c r="Z18" s="115"/>
      <c r="AA18" s="114"/>
      <c r="AB18" s="116"/>
      <c r="AC18" s="116"/>
      <c r="AD18" s="115"/>
      <c r="AE18" s="114"/>
      <c r="AF18" s="116"/>
      <c r="AG18" s="116"/>
      <c r="AH18" s="115"/>
      <c r="AI18" s="114"/>
      <c r="AJ18" s="116"/>
      <c r="AK18" s="116"/>
      <c r="AL18" s="115"/>
      <c r="AM18" s="114"/>
      <c r="AN18" s="116"/>
      <c r="AO18" s="116"/>
      <c r="AP18" s="115"/>
      <c r="AQ18" s="114"/>
      <c r="AR18" s="116"/>
      <c r="AS18" s="116"/>
      <c r="AT18" s="115"/>
      <c r="AU18" s="114"/>
      <c r="AV18" s="116"/>
      <c r="AW18" s="116"/>
      <c r="AX18" s="115"/>
      <c r="AY18" s="114"/>
      <c r="AZ18" s="116"/>
      <c r="BA18" s="116"/>
      <c r="BB18" s="115"/>
      <c r="BC18" s="114"/>
      <c r="BD18" s="116"/>
      <c r="BE18" s="116"/>
      <c r="BF18" s="115"/>
      <c r="BG18" s="114"/>
      <c r="BH18" s="116"/>
      <c r="BI18" s="116"/>
      <c r="BJ18" s="115"/>
      <c r="BK18" s="114"/>
      <c r="BL18" s="116"/>
      <c r="BM18" s="116"/>
      <c r="BN18" s="115"/>
      <c r="BO18" s="114"/>
      <c r="BP18" s="116"/>
      <c r="BQ18" s="116"/>
      <c r="BR18" s="115"/>
      <c r="BS18" s="114"/>
      <c r="BT18" s="116"/>
      <c r="BU18" s="116"/>
      <c r="BV18" s="115"/>
      <c r="BW18" s="114"/>
      <c r="BX18" s="116"/>
      <c r="BY18" s="116"/>
      <c r="BZ18" s="115"/>
      <c r="CA18" s="114"/>
      <c r="CB18" s="116"/>
      <c r="CC18" s="116"/>
      <c r="CD18" s="115"/>
      <c r="CE18" s="114"/>
      <c r="CF18" s="116"/>
      <c r="CG18" s="116"/>
      <c r="CH18" s="115"/>
      <c r="CI18" s="114"/>
      <c r="CJ18" s="116"/>
      <c r="CK18" s="116"/>
      <c r="CL18" s="115"/>
      <c r="CM18" s="114"/>
      <c r="CN18" s="116"/>
      <c r="CO18" s="116"/>
      <c r="CP18" s="115"/>
      <c r="CQ18" s="114"/>
      <c r="CR18" s="116"/>
      <c r="CS18" s="116"/>
      <c r="CT18" s="115"/>
      <c r="CU18" s="114"/>
      <c r="CV18" s="116"/>
      <c r="CW18" s="116"/>
      <c r="CX18" s="115"/>
      <c r="CY18" s="114"/>
      <c r="CZ18" s="116"/>
      <c r="DA18" s="116"/>
      <c r="DB18" s="115"/>
      <c r="DC18" s="114"/>
      <c r="DD18" s="116"/>
      <c r="DE18" s="116"/>
      <c r="DF18" s="115"/>
      <c r="DG18" s="114"/>
      <c r="DH18" s="116"/>
      <c r="DI18" s="116"/>
      <c r="DJ18" s="115"/>
      <c r="DK18" s="114"/>
      <c r="DL18" s="116"/>
      <c r="DM18" s="116"/>
      <c r="DN18" s="115"/>
      <c r="DO18" s="114"/>
      <c r="DP18" s="116"/>
      <c r="DQ18" s="116"/>
      <c r="DR18" s="115"/>
      <c r="DS18" s="114"/>
      <c r="DT18" s="116"/>
      <c r="DU18" s="116"/>
    </row>
    <row r="19" spans="1:125" ht="13.5" customHeight="1" x14ac:dyDescent="0.2">
      <c r="A19" s="114" t="s">
        <v>25</v>
      </c>
      <c r="B19" s="115" t="s">
        <v>356</v>
      </c>
      <c r="C19" s="114" t="s">
        <v>357</v>
      </c>
      <c r="D19" s="116">
        <f>SUM(H19,L19,P19,T19,X19,AB19,AF19,AJ19,AN19,AR19,AV19,AZ19,BD19,BH19,BL19,BP19,BT19,BX19,CB19,CF19,CJ19,CN19,CR19,CV19,CZ19,DD19,DH19,DL19,DP19,DT19)</f>
        <v>1111017</v>
      </c>
      <c r="E19" s="116">
        <f>SUM(I19,M19,Q19,U19,Y19,AC19,AG19,AK19,AO19,AS19,AW19,BA19,BE19,BI19,BM19,BQ19,BU19,BY19,CC19,CG19,CK19,CO19,CS19,CW19,DA19,DE19,DI19,DM19,DQ19,DU19)</f>
        <v>0</v>
      </c>
      <c r="F19" s="115" t="s">
        <v>354</v>
      </c>
      <c r="G19" s="114" t="s">
        <v>355</v>
      </c>
      <c r="H19" s="116">
        <v>714938</v>
      </c>
      <c r="I19" s="116">
        <v>0</v>
      </c>
      <c r="J19" s="115" t="s">
        <v>400</v>
      </c>
      <c r="K19" s="114" t="s">
        <v>401</v>
      </c>
      <c r="L19" s="116">
        <v>396079</v>
      </c>
      <c r="M19" s="116">
        <v>0</v>
      </c>
      <c r="N19" s="115"/>
      <c r="O19" s="114"/>
      <c r="P19" s="116"/>
      <c r="Q19" s="116"/>
      <c r="R19" s="115"/>
      <c r="S19" s="114"/>
      <c r="T19" s="116"/>
      <c r="U19" s="116"/>
      <c r="V19" s="115"/>
      <c r="W19" s="114"/>
      <c r="X19" s="116"/>
      <c r="Y19" s="116"/>
      <c r="Z19" s="115"/>
      <c r="AA19" s="114"/>
      <c r="AB19" s="116"/>
      <c r="AC19" s="116"/>
      <c r="AD19" s="115"/>
      <c r="AE19" s="114"/>
      <c r="AF19" s="116"/>
      <c r="AG19" s="116"/>
      <c r="AH19" s="115"/>
      <c r="AI19" s="114"/>
      <c r="AJ19" s="116"/>
      <c r="AK19" s="116"/>
      <c r="AL19" s="115"/>
      <c r="AM19" s="114"/>
      <c r="AN19" s="116"/>
      <c r="AO19" s="116"/>
      <c r="AP19" s="115"/>
      <c r="AQ19" s="114"/>
      <c r="AR19" s="116"/>
      <c r="AS19" s="116"/>
      <c r="AT19" s="115"/>
      <c r="AU19" s="114"/>
      <c r="AV19" s="116"/>
      <c r="AW19" s="116"/>
      <c r="AX19" s="115"/>
      <c r="AY19" s="114"/>
      <c r="AZ19" s="116"/>
      <c r="BA19" s="116"/>
      <c r="BB19" s="115"/>
      <c r="BC19" s="114"/>
      <c r="BD19" s="116"/>
      <c r="BE19" s="116"/>
      <c r="BF19" s="115"/>
      <c r="BG19" s="114"/>
      <c r="BH19" s="116"/>
      <c r="BI19" s="116"/>
      <c r="BJ19" s="115"/>
      <c r="BK19" s="114"/>
      <c r="BL19" s="116"/>
      <c r="BM19" s="116"/>
      <c r="BN19" s="115"/>
      <c r="BO19" s="114"/>
      <c r="BP19" s="116"/>
      <c r="BQ19" s="116"/>
      <c r="BR19" s="115"/>
      <c r="BS19" s="114"/>
      <c r="BT19" s="116"/>
      <c r="BU19" s="116"/>
      <c r="BV19" s="115"/>
      <c r="BW19" s="114"/>
      <c r="BX19" s="116"/>
      <c r="BY19" s="116"/>
      <c r="BZ19" s="115"/>
      <c r="CA19" s="114"/>
      <c r="CB19" s="116"/>
      <c r="CC19" s="116"/>
      <c r="CD19" s="115"/>
      <c r="CE19" s="114"/>
      <c r="CF19" s="116"/>
      <c r="CG19" s="116"/>
      <c r="CH19" s="115"/>
      <c r="CI19" s="114"/>
      <c r="CJ19" s="116"/>
      <c r="CK19" s="116"/>
      <c r="CL19" s="115"/>
      <c r="CM19" s="114"/>
      <c r="CN19" s="116"/>
      <c r="CO19" s="116"/>
      <c r="CP19" s="115"/>
      <c r="CQ19" s="114"/>
      <c r="CR19" s="116"/>
      <c r="CS19" s="116"/>
      <c r="CT19" s="115"/>
      <c r="CU19" s="114"/>
      <c r="CV19" s="116"/>
      <c r="CW19" s="116"/>
      <c r="CX19" s="115"/>
      <c r="CY19" s="114"/>
      <c r="CZ19" s="116"/>
      <c r="DA19" s="116"/>
      <c r="DB19" s="115"/>
      <c r="DC19" s="114"/>
      <c r="DD19" s="116"/>
      <c r="DE19" s="116"/>
      <c r="DF19" s="115"/>
      <c r="DG19" s="114"/>
      <c r="DH19" s="116"/>
      <c r="DI19" s="116"/>
      <c r="DJ19" s="115"/>
      <c r="DK19" s="114"/>
      <c r="DL19" s="116"/>
      <c r="DM19" s="116"/>
      <c r="DN19" s="115"/>
      <c r="DO19" s="114"/>
      <c r="DP19" s="116"/>
      <c r="DQ19" s="116"/>
      <c r="DR19" s="115"/>
      <c r="DS19" s="114"/>
      <c r="DT19" s="116"/>
      <c r="DU19" s="116"/>
    </row>
    <row r="20" spans="1:125" ht="13.5" customHeight="1" x14ac:dyDescent="0.2">
      <c r="A20" s="114" t="s">
        <v>25</v>
      </c>
      <c r="B20" s="115" t="s">
        <v>380</v>
      </c>
      <c r="C20" s="114" t="s">
        <v>381</v>
      </c>
      <c r="D20" s="116">
        <f>SUM(H20,L20,P20,T20,X20,AB20,AF20,AJ20,AN20,AR20,AV20,AZ20,BD20,BH20,BL20,BP20,BT20,BX20,CB20,CF20,CJ20,CN20,CR20,CV20,CZ20,DD20,DH20,DL20,DP20,DT20)</f>
        <v>879161</v>
      </c>
      <c r="E20" s="116">
        <f>SUM(I20,M20,Q20,U20,Y20,AC20,AG20,AK20,AO20,AS20,AW20,BA20,BE20,BI20,BM20,BQ20,BU20,BY20,CC20,CG20,CK20,CO20,CS20,CW20,DA20,DE20,DI20,DM20,DQ20,DU20)</f>
        <v>0</v>
      </c>
      <c r="F20" s="115" t="s">
        <v>378</v>
      </c>
      <c r="G20" s="114" t="s">
        <v>379</v>
      </c>
      <c r="H20" s="116">
        <v>537396</v>
      </c>
      <c r="I20" s="116">
        <v>0</v>
      </c>
      <c r="J20" s="115" t="s">
        <v>438</v>
      </c>
      <c r="K20" s="114" t="s">
        <v>439</v>
      </c>
      <c r="L20" s="116">
        <v>143037</v>
      </c>
      <c r="M20" s="116">
        <v>0</v>
      </c>
      <c r="N20" s="115" t="s">
        <v>440</v>
      </c>
      <c r="O20" s="114" t="s">
        <v>441</v>
      </c>
      <c r="P20" s="116">
        <v>198728</v>
      </c>
      <c r="Q20" s="116">
        <v>0</v>
      </c>
      <c r="R20" s="115"/>
      <c r="S20" s="114"/>
      <c r="T20" s="116"/>
      <c r="U20" s="116"/>
      <c r="V20" s="115"/>
      <c r="W20" s="114"/>
      <c r="X20" s="116"/>
      <c r="Y20" s="116"/>
      <c r="Z20" s="115"/>
      <c r="AA20" s="114"/>
      <c r="AB20" s="116"/>
      <c r="AC20" s="116"/>
      <c r="AD20" s="115"/>
      <c r="AE20" s="114"/>
      <c r="AF20" s="116"/>
      <c r="AG20" s="116"/>
      <c r="AH20" s="115"/>
      <c r="AI20" s="114"/>
      <c r="AJ20" s="116"/>
      <c r="AK20" s="116"/>
      <c r="AL20" s="115"/>
      <c r="AM20" s="114"/>
      <c r="AN20" s="116"/>
      <c r="AO20" s="116"/>
      <c r="AP20" s="115"/>
      <c r="AQ20" s="114"/>
      <c r="AR20" s="116"/>
      <c r="AS20" s="116"/>
      <c r="AT20" s="115"/>
      <c r="AU20" s="114"/>
      <c r="AV20" s="116"/>
      <c r="AW20" s="116"/>
      <c r="AX20" s="115"/>
      <c r="AY20" s="114"/>
      <c r="AZ20" s="116"/>
      <c r="BA20" s="116"/>
      <c r="BB20" s="115"/>
      <c r="BC20" s="114"/>
      <c r="BD20" s="116"/>
      <c r="BE20" s="116"/>
      <c r="BF20" s="115"/>
      <c r="BG20" s="114"/>
      <c r="BH20" s="116"/>
      <c r="BI20" s="116"/>
      <c r="BJ20" s="115"/>
      <c r="BK20" s="114"/>
      <c r="BL20" s="116"/>
      <c r="BM20" s="116"/>
      <c r="BN20" s="115"/>
      <c r="BO20" s="114"/>
      <c r="BP20" s="116"/>
      <c r="BQ20" s="116"/>
      <c r="BR20" s="115"/>
      <c r="BS20" s="114"/>
      <c r="BT20" s="116"/>
      <c r="BU20" s="116"/>
      <c r="BV20" s="115"/>
      <c r="BW20" s="114"/>
      <c r="BX20" s="116"/>
      <c r="BY20" s="116"/>
      <c r="BZ20" s="115"/>
      <c r="CA20" s="114"/>
      <c r="CB20" s="116"/>
      <c r="CC20" s="116"/>
      <c r="CD20" s="115"/>
      <c r="CE20" s="114"/>
      <c r="CF20" s="116"/>
      <c r="CG20" s="116"/>
      <c r="CH20" s="115"/>
      <c r="CI20" s="114"/>
      <c r="CJ20" s="116"/>
      <c r="CK20" s="116"/>
      <c r="CL20" s="115"/>
      <c r="CM20" s="114"/>
      <c r="CN20" s="116"/>
      <c r="CO20" s="116"/>
      <c r="CP20" s="115"/>
      <c r="CQ20" s="114"/>
      <c r="CR20" s="116"/>
      <c r="CS20" s="116"/>
      <c r="CT20" s="115"/>
      <c r="CU20" s="114"/>
      <c r="CV20" s="116"/>
      <c r="CW20" s="116"/>
      <c r="CX20" s="115"/>
      <c r="CY20" s="114"/>
      <c r="CZ20" s="116"/>
      <c r="DA20" s="116"/>
      <c r="DB20" s="115"/>
      <c r="DC20" s="114"/>
      <c r="DD20" s="116"/>
      <c r="DE20" s="116"/>
      <c r="DF20" s="115"/>
      <c r="DG20" s="114"/>
      <c r="DH20" s="116"/>
      <c r="DI20" s="116"/>
      <c r="DJ20" s="115"/>
      <c r="DK20" s="114"/>
      <c r="DL20" s="116"/>
      <c r="DM20" s="116"/>
      <c r="DN20" s="115"/>
      <c r="DO20" s="114"/>
      <c r="DP20" s="116"/>
      <c r="DQ20" s="116"/>
      <c r="DR20" s="115"/>
      <c r="DS20" s="114"/>
      <c r="DT20" s="116"/>
      <c r="DU20" s="116"/>
    </row>
    <row r="21" spans="1:125" ht="13.5" customHeight="1" x14ac:dyDescent="0.2">
      <c r="A21" s="114" t="s">
        <v>25</v>
      </c>
      <c r="B21" s="115" t="s">
        <v>464</v>
      </c>
      <c r="C21" s="114" t="s">
        <v>465</v>
      </c>
      <c r="D21" s="116">
        <f>SUM(H21,L21,P21,T21,X21,AB21,AF21,AJ21,AN21,AR21,AV21,AZ21,BD21,BH21,BL21,BP21,BT21,BX21,CB21,CF21,CJ21,CN21,CR21,CV21,CZ21,DD21,DH21,DL21,DP21,DT21)</f>
        <v>222105</v>
      </c>
      <c r="E21" s="116">
        <f>SUM(I21,M21,Q21,U21,Y21,AC21,AG21,AK21,AO21,AS21,AW21,BA21,BE21,BI21,BM21,BQ21,BU21,BY21,CC21,CG21,CK21,CO21,CS21,CW21,DA21,DE21,DI21,DM21,DQ21,DU21)</f>
        <v>68159</v>
      </c>
      <c r="F21" s="115" t="s">
        <v>462</v>
      </c>
      <c r="G21" s="114" t="s">
        <v>463</v>
      </c>
      <c r="H21" s="116">
        <v>112547</v>
      </c>
      <c r="I21" s="116">
        <v>39036</v>
      </c>
      <c r="J21" s="115" t="s">
        <v>466</v>
      </c>
      <c r="K21" s="114" t="s">
        <v>467</v>
      </c>
      <c r="L21" s="116">
        <v>64898</v>
      </c>
      <c r="M21" s="116">
        <v>9946</v>
      </c>
      <c r="N21" s="115" t="s">
        <v>468</v>
      </c>
      <c r="O21" s="114" t="s">
        <v>469</v>
      </c>
      <c r="P21" s="116">
        <v>25351</v>
      </c>
      <c r="Q21" s="116">
        <v>11777</v>
      </c>
      <c r="R21" s="115" t="s">
        <v>470</v>
      </c>
      <c r="S21" s="114" t="s">
        <v>471</v>
      </c>
      <c r="T21" s="116">
        <v>19309</v>
      </c>
      <c r="U21" s="116">
        <v>7400</v>
      </c>
      <c r="V21" s="115"/>
      <c r="W21" s="114"/>
      <c r="X21" s="116"/>
      <c r="Y21" s="116"/>
      <c r="Z21" s="115"/>
      <c r="AA21" s="114"/>
      <c r="AB21" s="116"/>
      <c r="AC21" s="116"/>
      <c r="AD21" s="115"/>
      <c r="AE21" s="114"/>
      <c r="AF21" s="116"/>
      <c r="AG21" s="116"/>
      <c r="AH21" s="115"/>
      <c r="AI21" s="114"/>
      <c r="AJ21" s="116"/>
      <c r="AK21" s="116"/>
      <c r="AL21" s="115"/>
      <c r="AM21" s="114"/>
      <c r="AN21" s="116"/>
      <c r="AO21" s="116"/>
      <c r="AP21" s="115"/>
      <c r="AQ21" s="114"/>
      <c r="AR21" s="116"/>
      <c r="AS21" s="116"/>
      <c r="AT21" s="115"/>
      <c r="AU21" s="114"/>
      <c r="AV21" s="116"/>
      <c r="AW21" s="116"/>
      <c r="AX21" s="115"/>
      <c r="AY21" s="114"/>
      <c r="AZ21" s="116"/>
      <c r="BA21" s="116"/>
      <c r="BB21" s="115"/>
      <c r="BC21" s="114"/>
      <c r="BD21" s="116"/>
      <c r="BE21" s="116"/>
      <c r="BF21" s="115"/>
      <c r="BG21" s="114"/>
      <c r="BH21" s="116"/>
      <c r="BI21" s="116"/>
      <c r="BJ21" s="115"/>
      <c r="BK21" s="114"/>
      <c r="BL21" s="116"/>
      <c r="BM21" s="116"/>
      <c r="BN21" s="115"/>
      <c r="BO21" s="114"/>
      <c r="BP21" s="116"/>
      <c r="BQ21" s="116"/>
      <c r="BR21" s="115"/>
      <c r="BS21" s="114"/>
      <c r="BT21" s="116"/>
      <c r="BU21" s="116"/>
      <c r="BV21" s="115"/>
      <c r="BW21" s="114"/>
      <c r="BX21" s="116"/>
      <c r="BY21" s="116"/>
      <c r="BZ21" s="115"/>
      <c r="CA21" s="114"/>
      <c r="CB21" s="116"/>
      <c r="CC21" s="116"/>
      <c r="CD21" s="115"/>
      <c r="CE21" s="114"/>
      <c r="CF21" s="116"/>
      <c r="CG21" s="116"/>
      <c r="CH21" s="115"/>
      <c r="CI21" s="114"/>
      <c r="CJ21" s="116"/>
      <c r="CK21" s="116"/>
      <c r="CL21" s="115"/>
      <c r="CM21" s="114"/>
      <c r="CN21" s="116"/>
      <c r="CO21" s="116"/>
      <c r="CP21" s="115"/>
      <c r="CQ21" s="114"/>
      <c r="CR21" s="116"/>
      <c r="CS21" s="116"/>
      <c r="CT21" s="115"/>
      <c r="CU21" s="114"/>
      <c r="CV21" s="116"/>
      <c r="CW21" s="116"/>
      <c r="CX21" s="115"/>
      <c r="CY21" s="114"/>
      <c r="CZ21" s="116"/>
      <c r="DA21" s="116"/>
      <c r="DB21" s="115"/>
      <c r="DC21" s="114"/>
      <c r="DD21" s="116"/>
      <c r="DE21" s="116"/>
      <c r="DF21" s="115"/>
      <c r="DG21" s="114"/>
      <c r="DH21" s="116"/>
      <c r="DI21" s="116"/>
      <c r="DJ21" s="115"/>
      <c r="DK21" s="114"/>
      <c r="DL21" s="116"/>
      <c r="DM21" s="116"/>
      <c r="DN21" s="115"/>
      <c r="DO21" s="114"/>
      <c r="DP21" s="116"/>
      <c r="DQ21" s="116"/>
      <c r="DR21" s="115"/>
      <c r="DS21" s="114"/>
      <c r="DT21" s="116"/>
      <c r="DU21" s="116"/>
    </row>
    <row r="22" spans="1:125" ht="13.5" customHeight="1" x14ac:dyDescent="0.2">
      <c r="A22" s="114" t="s">
        <v>25</v>
      </c>
      <c r="B22" s="115" t="s">
        <v>424</v>
      </c>
      <c r="C22" s="114" t="s">
        <v>425</v>
      </c>
      <c r="D22" s="116">
        <f>SUM(H22,L22,P22,T22,X22,AB22,AF22,AJ22,AN22,AR22,AV22,AZ22,BD22,BH22,BL22,BP22,BT22,BX22,CB22,CF22,CJ22,CN22,CR22,CV22,CZ22,DD22,DH22,DL22,DP22,DT22)</f>
        <v>370490</v>
      </c>
      <c r="E22" s="116">
        <f>SUM(I22,M22,Q22,U22,Y22,AC22,AG22,AK22,AO22,AS22,AW22,BA22,BE22,BI22,BM22,BQ22,BU22,BY22,CC22,CG22,CK22,CO22,CS22,CW22,DA22,DE22,DI22,DM22,DQ22,DU22)</f>
        <v>181920</v>
      </c>
      <c r="F22" s="115" t="s">
        <v>422</v>
      </c>
      <c r="G22" s="114" t="s">
        <v>423</v>
      </c>
      <c r="H22" s="116">
        <v>291409</v>
      </c>
      <c r="I22" s="116">
        <v>139731</v>
      </c>
      <c r="J22" s="115" t="s">
        <v>436</v>
      </c>
      <c r="K22" s="114" t="s">
        <v>437</v>
      </c>
      <c r="L22" s="116">
        <v>79081</v>
      </c>
      <c r="M22" s="116">
        <v>42189</v>
      </c>
      <c r="N22" s="115"/>
      <c r="O22" s="114"/>
      <c r="P22" s="116"/>
      <c r="Q22" s="116"/>
      <c r="R22" s="115"/>
      <c r="S22" s="114"/>
      <c r="T22" s="116"/>
      <c r="U22" s="116"/>
      <c r="V22" s="115"/>
      <c r="W22" s="114"/>
      <c r="X22" s="116"/>
      <c r="Y22" s="116"/>
      <c r="Z22" s="115"/>
      <c r="AA22" s="114"/>
      <c r="AB22" s="116"/>
      <c r="AC22" s="116"/>
      <c r="AD22" s="115"/>
      <c r="AE22" s="114"/>
      <c r="AF22" s="116"/>
      <c r="AG22" s="116"/>
      <c r="AH22" s="115"/>
      <c r="AI22" s="114"/>
      <c r="AJ22" s="116"/>
      <c r="AK22" s="116"/>
      <c r="AL22" s="115"/>
      <c r="AM22" s="114"/>
      <c r="AN22" s="116"/>
      <c r="AO22" s="116"/>
      <c r="AP22" s="115"/>
      <c r="AQ22" s="114"/>
      <c r="AR22" s="116"/>
      <c r="AS22" s="116"/>
      <c r="AT22" s="115"/>
      <c r="AU22" s="114"/>
      <c r="AV22" s="116"/>
      <c r="AW22" s="116"/>
      <c r="AX22" s="115"/>
      <c r="AY22" s="114"/>
      <c r="AZ22" s="116"/>
      <c r="BA22" s="116"/>
      <c r="BB22" s="115"/>
      <c r="BC22" s="114"/>
      <c r="BD22" s="116"/>
      <c r="BE22" s="116"/>
      <c r="BF22" s="115"/>
      <c r="BG22" s="114"/>
      <c r="BH22" s="116"/>
      <c r="BI22" s="116"/>
      <c r="BJ22" s="115"/>
      <c r="BK22" s="114"/>
      <c r="BL22" s="116"/>
      <c r="BM22" s="116"/>
      <c r="BN22" s="115"/>
      <c r="BO22" s="114"/>
      <c r="BP22" s="116"/>
      <c r="BQ22" s="116"/>
      <c r="BR22" s="115"/>
      <c r="BS22" s="114"/>
      <c r="BT22" s="116"/>
      <c r="BU22" s="116"/>
      <c r="BV22" s="115"/>
      <c r="BW22" s="114"/>
      <c r="BX22" s="116"/>
      <c r="BY22" s="116"/>
      <c r="BZ22" s="115"/>
      <c r="CA22" s="114"/>
      <c r="CB22" s="116"/>
      <c r="CC22" s="116"/>
      <c r="CD22" s="115"/>
      <c r="CE22" s="114"/>
      <c r="CF22" s="116"/>
      <c r="CG22" s="116"/>
      <c r="CH22" s="115"/>
      <c r="CI22" s="114"/>
      <c r="CJ22" s="116"/>
      <c r="CK22" s="116"/>
      <c r="CL22" s="115"/>
      <c r="CM22" s="114"/>
      <c r="CN22" s="116"/>
      <c r="CO22" s="116"/>
      <c r="CP22" s="115"/>
      <c r="CQ22" s="114"/>
      <c r="CR22" s="116"/>
      <c r="CS22" s="116"/>
      <c r="CT22" s="115"/>
      <c r="CU22" s="114"/>
      <c r="CV22" s="116"/>
      <c r="CW22" s="116"/>
      <c r="CX22" s="115"/>
      <c r="CY22" s="114"/>
      <c r="CZ22" s="116"/>
      <c r="DA22" s="116"/>
      <c r="DB22" s="115"/>
      <c r="DC22" s="114"/>
      <c r="DD22" s="116"/>
      <c r="DE22" s="116"/>
      <c r="DF22" s="115"/>
      <c r="DG22" s="114"/>
      <c r="DH22" s="116"/>
      <c r="DI22" s="116"/>
      <c r="DJ22" s="115"/>
      <c r="DK22" s="114"/>
      <c r="DL22" s="116"/>
      <c r="DM22" s="116"/>
      <c r="DN22" s="115"/>
      <c r="DO22" s="114"/>
      <c r="DP22" s="116"/>
      <c r="DQ22" s="116"/>
      <c r="DR22" s="115"/>
      <c r="DS22" s="114"/>
      <c r="DT22" s="116"/>
      <c r="DU22" s="116"/>
    </row>
    <row r="23" spans="1:125" ht="13.5" customHeight="1" x14ac:dyDescent="0.2">
      <c r="A23" s="114" t="s">
        <v>25</v>
      </c>
      <c r="B23" s="115" t="s">
        <v>412</v>
      </c>
      <c r="C23" s="114" t="s">
        <v>413</v>
      </c>
      <c r="D23" s="116">
        <f>SUM(H23,L23,P23,T23,X23,AB23,AF23,AJ23,AN23,AR23,AV23,AZ23,BD23,BH23,BL23,BP23,BT23,BX23,CB23,CF23,CJ23,CN23,CR23,CV23,CZ23,DD23,DH23,DL23,DP23,DT23)</f>
        <v>909739</v>
      </c>
      <c r="E23" s="116">
        <f>SUM(I23,M23,Q23,U23,Y23,AC23,AG23,AK23,AO23,AS23,AW23,BA23,BE23,BI23,BM23,BQ23,BU23,BY23,CC23,CG23,CK23,CO23,CS23,CW23,DA23,DE23,DI23,DM23,DQ23,DU23)</f>
        <v>0</v>
      </c>
      <c r="F23" s="115" t="s">
        <v>410</v>
      </c>
      <c r="G23" s="114" t="s">
        <v>411</v>
      </c>
      <c r="H23" s="116">
        <v>410308</v>
      </c>
      <c r="I23" s="116">
        <v>0</v>
      </c>
      <c r="J23" s="115" t="s">
        <v>428</v>
      </c>
      <c r="K23" s="114" t="s">
        <v>429</v>
      </c>
      <c r="L23" s="116">
        <v>288541</v>
      </c>
      <c r="M23" s="116">
        <v>0</v>
      </c>
      <c r="N23" s="115" t="s">
        <v>434</v>
      </c>
      <c r="O23" s="114" t="s">
        <v>435</v>
      </c>
      <c r="P23" s="116">
        <v>210890</v>
      </c>
      <c r="Q23" s="116">
        <v>0</v>
      </c>
      <c r="R23" s="115"/>
      <c r="S23" s="114"/>
      <c r="T23" s="116"/>
      <c r="U23" s="116"/>
      <c r="V23" s="115"/>
      <c r="W23" s="114"/>
      <c r="X23" s="116"/>
      <c r="Y23" s="116"/>
      <c r="Z23" s="115"/>
      <c r="AA23" s="114"/>
      <c r="AB23" s="116"/>
      <c r="AC23" s="116"/>
      <c r="AD23" s="115"/>
      <c r="AE23" s="114"/>
      <c r="AF23" s="116"/>
      <c r="AG23" s="116"/>
      <c r="AH23" s="115"/>
      <c r="AI23" s="114"/>
      <c r="AJ23" s="116"/>
      <c r="AK23" s="116"/>
      <c r="AL23" s="115"/>
      <c r="AM23" s="114"/>
      <c r="AN23" s="116"/>
      <c r="AO23" s="116"/>
      <c r="AP23" s="115"/>
      <c r="AQ23" s="114"/>
      <c r="AR23" s="116"/>
      <c r="AS23" s="116"/>
      <c r="AT23" s="115"/>
      <c r="AU23" s="114"/>
      <c r="AV23" s="116"/>
      <c r="AW23" s="116"/>
      <c r="AX23" s="115"/>
      <c r="AY23" s="114"/>
      <c r="AZ23" s="116"/>
      <c r="BA23" s="116"/>
      <c r="BB23" s="115"/>
      <c r="BC23" s="114"/>
      <c r="BD23" s="116"/>
      <c r="BE23" s="116"/>
      <c r="BF23" s="115"/>
      <c r="BG23" s="114"/>
      <c r="BH23" s="116"/>
      <c r="BI23" s="116"/>
      <c r="BJ23" s="115"/>
      <c r="BK23" s="114"/>
      <c r="BL23" s="116"/>
      <c r="BM23" s="116"/>
      <c r="BN23" s="115"/>
      <c r="BO23" s="114"/>
      <c r="BP23" s="116"/>
      <c r="BQ23" s="116"/>
      <c r="BR23" s="115"/>
      <c r="BS23" s="114"/>
      <c r="BT23" s="116"/>
      <c r="BU23" s="116"/>
      <c r="BV23" s="115"/>
      <c r="BW23" s="114"/>
      <c r="BX23" s="116"/>
      <c r="BY23" s="116"/>
      <c r="BZ23" s="115"/>
      <c r="CA23" s="114"/>
      <c r="CB23" s="116"/>
      <c r="CC23" s="116"/>
      <c r="CD23" s="115"/>
      <c r="CE23" s="114"/>
      <c r="CF23" s="116"/>
      <c r="CG23" s="116"/>
      <c r="CH23" s="115"/>
      <c r="CI23" s="114"/>
      <c r="CJ23" s="116"/>
      <c r="CK23" s="116"/>
      <c r="CL23" s="115"/>
      <c r="CM23" s="114"/>
      <c r="CN23" s="116"/>
      <c r="CO23" s="116"/>
      <c r="CP23" s="115"/>
      <c r="CQ23" s="114"/>
      <c r="CR23" s="116"/>
      <c r="CS23" s="116"/>
      <c r="CT23" s="115"/>
      <c r="CU23" s="114"/>
      <c r="CV23" s="116"/>
      <c r="CW23" s="116"/>
      <c r="CX23" s="115"/>
      <c r="CY23" s="114"/>
      <c r="CZ23" s="116"/>
      <c r="DA23" s="116"/>
      <c r="DB23" s="115"/>
      <c r="DC23" s="114"/>
      <c r="DD23" s="116"/>
      <c r="DE23" s="116"/>
      <c r="DF23" s="115"/>
      <c r="DG23" s="114"/>
      <c r="DH23" s="116"/>
      <c r="DI23" s="116"/>
      <c r="DJ23" s="115"/>
      <c r="DK23" s="114"/>
      <c r="DL23" s="116"/>
      <c r="DM23" s="116"/>
      <c r="DN23" s="115"/>
      <c r="DO23" s="114"/>
      <c r="DP23" s="116"/>
      <c r="DQ23" s="116"/>
      <c r="DR23" s="115"/>
      <c r="DS23" s="114"/>
      <c r="DT23" s="116"/>
      <c r="DU23" s="116"/>
    </row>
    <row r="24" spans="1:125" ht="13.5" customHeight="1" x14ac:dyDescent="0.2">
      <c r="A24" s="114" t="s">
        <v>25</v>
      </c>
      <c r="B24" s="115" t="s">
        <v>420</v>
      </c>
      <c r="C24" s="114" t="s">
        <v>421</v>
      </c>
      <c r="D24" s="116">
        <f>SUM(H24,L24,P24,T24,X24,AB24,AF24,AJ24,AN24,AR24,AV24,AZ24,BD24,BH24,BL24,BP24,BT24,BX24,CB24,CF24,CJ24,CN24,CR24,CV24,CZ24,DD24,DH24,DL24,DP24,DT24)</f>
        <v>0</v>
      </c>
      <c r="E24" s="116">
        <f>SUM(I24,M24,Q24,U24,Y24,AC24,AG24,AK24,AO24,AS24,AW24,BA24,BE24,BI24,BM24,BQ24,BU24,BY24,CC24,CG24,CK24,CO24,CS24,CW24,DA24,DE24,DI24,DM24,DQ24,DU24)</f>
        <v>259936</v>
      </c>
      <c r="F24" s="115" t="s">
        <v>418</v>
      </c>
      <c r="G24" s="114" t="s">
        <v>419</v>
      </c>
      <c r="H24" s="116">
        <v>0</v>
      </c>
      <c r="I24" s="116">
        <v>169114</v>
      </c>
      <c r="J24" s="115" t="s">
        <v>430</v>
      </c>
      <c r="K24" s="114" t="s">
        <v>431</v>
      </c>
      <c r="L24" s="116">
        <v>0</v>
      </c>
      <c r="M24" s="116">
        <v>90822</v>
      </c>
      <c r="N24" s="115"/>
      <c r="O24" s="114"/>
      <c r="P24" s="116"/>
      <c r="Q24" s="116"/>
      <c r="R24" s="115"/>
      <c r="S24" s="114"/>
      <c r="T24" s="116"/>
      <c r="U24" s="116"/>
      <c r="V24" s="115"/>
      <c r="W24" s="114"/>
      <c r="X24" s="116"/>
      <c r="Y24" s="116"/>
      <c r="Z24" s="115"/>
      <c r="AA24" s="114"/>
      <c r="AB24" s="116"/>
      <c r="AC24" s="116"/>
      <c r="AD24" s="115"/>
      <c r="AE24" s="114"/>
      <c r="AF24" s="116"/>
      <c r="AG24" s="116"/>
      <c r="AH24" s="115"/>
      <c r="AI24" s="114"/>
      <c r="AJ24" s="116"/>
      <c r="AK24" s="116"/>
      <c r="AL24" s="115"/>
      <c r="AM24" s="114"/>
      <c r="AN24" s="116"/>
      <c r="AO24" s="116"/>
      <c r="AP24" s="115"/>
      <c r="AQ24" s="114"/>
      <c r="AR24" s="116"/>
      <c r="AS24" s="116"/>
      <c r="AT24" s="115"/>
      <c r="AU24" s="114"/>
      <c r="AV24" s="116"/>
      <c r="AW24" s="116"/>
      <c r="AX24" s="115"/>
      <c r="AY24" s="114"/>
      <c r="AZ24" s="116"/>
      <c r="BA24" s="116"/>
      <c r="BB24" s="115"/>
      <c r="BC24" s="114"/>
      <c r="BD24" s="116"/>
      <c r="BE24" s="116"/>
      <c r="BF24" s="115"/>
      <c r="BG24" s="114"/>
      <c r="BH24" s="116"/>
      <c r="BI24" s="116"/>
      <c r="BJ24" s="115"/>
      <c r="BK24" s="114"/>
      <c r="BL24" s="116"/>
      <c r="BM24" s="116"/>
      <c r="BN24" s="115"/>
      <c r="BO24" s="114"/>
      <c r="BP24" s="116"/>
      <c r="BQ24" s="116"/>
      <c r="BR24" s="115"/>
      <c r="BS24" s="114"/>
      <c r="BT24" s="116"/>
      <c r="BU24" s="116"/>
      <c r="BV24" s="115"/>
      <c r="BW24" s="114"/>
      <c r="BX24" s="116"/>
      <c r="BY24" s="116"/>
      <c r="BZ24" s="115"/>
      <c r="CA24" s="114"/>
      <c r="CB24" s="116"/>
      <c r="CC24" s="116"/>
      <c r="CD24" s="115"/>
      <c r="CE24" s="114"/>
      <c r="CF24" s="116"/>
      <c r="CG24" s="116"/>
      <c r="CH24" s="115"/>
      <c r="CI24" s="114"/>
      <c r="CJ24" s="116"/>
      <c r="CK24" s="116"/>
      <c r="CL24" s="115"/>
      <c r="CM24" s="114"/>
      <c r="CN24" s="116"/>
      <c r="CO24" s="116"/>
      <c r="CP24" s="115"/>
      <c r="CQ24" s="114"/>
      <c r="CR24" s="116"/>
      <c r="CS24" s="116"/>
      <c r="CT24" s="115"/>
      <c r="CU24" s="114"/>
      <c r="CV24" s="116"/>
      <c r="CW24" s="116"/>
      <c r="CX24" s="115"/>
      <c r="CY24" s="114"/>
      <c r="CZ24" s="116"/>
      <c r="DA24" s="116"/>
      <c r="DB24" s="115"/>
      <c r="DC24" s="114"/>
      <c r="DD24" s="116"/>
      <c r="DE24" s="116"/>
      <c r="DF24" s="115"/>
      <c r="DG24" s="114"/>
      <c r="DH24" s="116"/>
      <c r="DI24" s="116"/>
      <c r="DJ24" s="115"/>
      <c r="DK24" s="114"/>
      <c r="DL24" s="116"/>
      <c r="DM24" s="116"/>
      <c r="DN24" s="115"/>
      <c r="DO24" s="114"/>
      <c r="DP24" s="116"/>
      <c r="DQ24" s="116"/>
      <c r="DR24" s="115"/>
      <c r="DS24" s="114"/>
      <c r="DT24" s="116"/>
      <c r="DU24" s="116"/>
    </row>
    <row r="25" spans="1:125" ht="13.5" customHeight="1" x14ac:dyDescent="0.2">
      <c r="A25" s="114" t="s">
        <v>25</v>
      </c>
      <c r="B25" s="115" t="s">
        <v>340</v>
      </c>
      <c r="C25" s="114" t="s">
        <v>341</v>
      </c>
      <c r="D25" s="116">
        <f>SUM(H25,L25,P25,T25,X25,AB25,AF25,AJ25,AN25,AR25,AV25,AZ25,BD25,BH25,BL25,BP25,BT25,BX25,CB25,CF25,CJ25,CN25,CR25,CV25,CZ25,DD25,DH25,DL25,DP25,DT25)</f>
        <v>418019</v>
      </c>
      <c r="E25" s="116">
        <f>SUM(I25,M25,Q25,U25,Y25,AC25,AG25,AK25,AO25,AS25,AW25,BA25,BE25,BI25,BM25,BQ25,BU25,BY25,CC25,CG25,CK25,CO25,CS25,CW25,DA25,DE25,DI25,DM25,DQ25,DU25)</f>
        <v>0</v>
      </c>
      <c r="F25" s="115" t="s">
        <v>336</v>
      </c>
      <c r="G25" s="114" t="s">
        <v>337</v>
      </c>
      <c r="H25" s="116">
        <v>182381</v>
      </c>
      <c r="I25" s="116">
        <v>0</v>
      </c>
      <c r="J25" s="115" t="s">
        <v>374</v>
      </c>
      <c r="K25" s="114" t="s">
        <v>375</v>
      </c>
      <c r="L25" s="116">
        <v>84530</v>
      </c>
      <c r="M25" s="116">
        <v>0</v>
      </c>
      <c r="N25" s="115" t="s">
        <v>452</v>
      </c>
      <c r="O25" s="114" t="s">
        <v>453</v>
      </c>
      <c r="P25" s="116">
        <v>40022</v>
      </c>
      <c r="Q25" s="116">
        <v>0</v>
      </c>
      <c r="R25" s="115" t="s">
        <v>456</v>
      </c>
      <c r="S25" s="114" t="s">
        <v>457</v>
      </c>
      <c r="T25" s="116">
        <v>46836</v>
      </c>
      <c r="U25" s="116">
        <v>0</v>
      </c>
      <c r="V25" s="115" t="s">
        <v>458</v>
      </c>
      <c r="W25" s="114" t="s">
        <v>459</v>
      </c>
      <c r="X25" s="116">
        <v>64250</v>
      </c>
      <c r="Y25" s="116">
        <v>0</v>
      </c>
      <c r="Z25" s="115"/>
      <c r="AA25" s="114"/>
      <c r="AB25" s="116"/>
      <c r="AC25" s="116"/>
      <c r="AD25" s="115"/>
      <c r="AE25" s="114"/>
      <c r="AF25" s="116"/>
      <c r="AG25" s="116"/>
      <c r="AH25" s="115"/>
      <c r="AI25" s="114"/>
      <c r="AJ25" s="116"/>
      <c r="AK25" s="116"/>
      <c r="AL25" s="115"/>
      <c r="AM25" s="114"/>
      <c r="AN25" s="116"/>
      <c r="AO25" s="116"/>
      <c r="AP25" s="115"/>
      <c r="AQ25" s="114"/>
      <c r="AR25" s="116"/>
      <c r="AS25" s="116"/>
      <c r="AT25" s="115"/>
      <c r="AU25" s="114"/>
      <c r="AV25" s="116"/>
      <c r="AW25" s="116"/>
      <c r="AX25" s="115"/>
      <c r="AY25" s="114"/>
      <c r="AZ25" s="116"/>
      <c r="BA25" s="116"/>
      <c r="BB25" s="115"/>
      <c r="BC25" s="114"/>
      <c r="BD25" s="116"/>
      <c r="BE25" s="116"/>
      <c r="BF25" s="115"/>
      <c r="BG25" s="114"/>
      <c r="BH25" s="116"/>
      <c r="BI25" s="116"/>
      <c r="BJ25" s="115"/>
      <c r="BK25" s="114"/>
      <c r="BL25" s="116"/>
      <c r="BM25" s="116"/>
      <c r="BN25" s="115"/>
      <c r="BO25" s="114"/>
      <c r="BP25" s="116"/>
      <c r="BQ25" s="116"/>
      <c r="BR25" s="115"/>
      <c r="BS25" s="114"/>
      <c r="BT25" s="116"/>
      <c r="BU25" s="116"/>
      <c r="BV25" s="115"/>
      <c r="BW25" s="114"/>
      <c r="BX25" s="116"/>
      <c r="BY25" s="116"/>
      <c r="BZ25" s="115"/>
      <c r="CA25" s="114"/>
      <c r="CB25" s="116"/>
      <c r="CC25" s="116"/>
      <c r="CD25" s="115"/>
      <c r="CE25" s="114"/>
      <c r="CF25" s="116"/>
      <c r="CG25" s="116"/>
      <c r="CH25" s="115"/>
      <c r="CI25" s="114"/>
      <c r="CJ25" s="116"/>
      <c r="CK25" s="116"/>
      <c r="CL25" s="115"/>
      <c r="CM25" s="114"/>
      <c r="CN25" s="116"/>
      <c r="CO25" s="116"/>
      <c r="CP25" s="115"/>
      <c r="CQ25" s="114"/>
      <c r="CR25" s="116"/>
      <c r="CS25" s="116"/>
      <c r="CT25" s="115"/>
      <c r="CU25" s="114"/>
      <c r="CV25" s="116"/>
      <c r="CW25" s="116"/>
      <c r="CX25" s="115"/>
      <c r="CY25" s="114"/>
      <c r="CZ25" s="116"/>
      <c r="DA25" s="116"/>
      <c r="DB25" s="115"/>
      <c r="DC25" s="114"/>
      <c r="DD25" s="116"/>
      <c r="DE25" s="116"/>
      <c r="DF25" s="115"/>
      <c r="DG25" s="114"/>
      <c r="DH25" s="116"/>
      <c r="DI25" s="116"/>
      <c r="DJ25" s="115"/>
      <c r="DK25" s="114"/>
      <c r="DL25" s="116"/>
      <c r="DM25" s="116"/>
      <c r="DN25" s="115"/>
      <c r="DO25" s="114"/>
      <c r="DP25" s="116"/>
      <c r="DQ25" s="116"/>
      <c r="DR25" s="115"/>
      <c r="DS25" s="114"/>
      <c r="DT25" s="116"/>
      <c r="DU25" s="116"/>
    </row>
    <row r="26" spans="1:125" ht="13.5" customHeight="1" x14ac:dyDescent="0.2">
      <c r="A26" s="114" t="s">
        <v>25</v>
      </c>
      <c r="B26" s="115" t="s">
        <v>372</v>
      </c>
      <c r="C26" s="114" t="s">
        <v>373</v>
      </c>
      <c r="D26" s="116">
        <f>SUM(H26,L26,P26,T26,X26,AB26,AF26,AJ26,AN26,AR26,AV26,AZ26,BD26,BH26,BL26,BP26,BT26,BX26,CB26,CF26,CJ26,CN26,CR26,CV26,CZ26,DD26,DH26,DL26,DP26,DT26)</f>
        <v>79254</v>
      </c>
      <c r="E26" s="116">
        <f>SUM(I26,M26,Q26,U26,Y26,AC26,AG26,AK26,AO26,AS26,AW26,BA26,BE26,BI26,BM26,BQ26,BU26,BY26,CC26,CG26,CK26,CO26,CS26,CW26,DA26,DE26,DI26,DM26,DQ26,DU26)</f>
        <v>0</v>
      </c>
      <c r="F26" s="115" t="s">
        <v>368</v>
      </c>
      <c r="G26" s="114" t="s">
        <v>369</v>
      </c>
      <c r="H26" s="116">
        <v>24198</v>
      </c>
      <c r="I26" s="116">
        <v>0</v>
      </c>
      <c r="J26" s="115" t="s">
        <v>378</v>
      </c>
      <c r="K26" s="114" t="s">
        <v>379</v>
      </c>
      <c r="L26" s="116">
        <v>31869</v>
      </c>
      <c r="M26" s="116">
        <v>0</v>
      </c>
      <c r="N26" s="115" t="s">
        <v>438</v>
      </c>
      <c r="O26" s="114" t="s">
        <v>439</v>
      </c>
      <c r="P26" s="116">
        <v>10053</v>
      </c>
      <c r="Q26" s="116">
        <v>0</v>
      </c>
      <c r="R26" s="115" t="s">
        <v>440</v>
      </c>
      <c r="S26" s="114" t="s">
        <v>441</v>
      </c>
      <c r="T26" s="116">
        <v>13134</v>
      </c>
      <c r="U26" s="116">
        <v>0</v>
      </c>
      <c r="V26" s="115"/>
      <c r="W26" s="114"/>
      <c r="X26" s="116"/>
      <c r="Y26" s="116"/>
      <c r="Z26" s="115"/>
      <c r="AA26" s="114"/>
      <c r="AB26" s="116"/>
      <c r="AC26" s="116"/>
      <c r="AD26" s="115"/>
      <c r="AE26" s="114"/>
      <c r="AF26" s="116"/>
      <c r="AG26" s="116"/>
      <c r="AH26" s="115"/>
      <c r="AI26" s="114"/>
      <c r="AJ26" s="116"/>
      <c r="AK26" s="116"/>
      <c r="AL26" s="115"/>
      <c r="AM26" s="114"/>
      <c r="AN26" s="116"/>
      <c r="AO26" s="116"/>
      <c r="AP26" s="115"/>
      <c r="AQ26" s="114"/>
      <c r="AR26" s="116"/>
      <c r="AS26" s="116"/>
      <c r="AT26" s="115"/>
      <c r="AU26" s="114"/>
      <c r="AV26" s="116"/>
      <c r="AW26" s="116"/>
      <c r="AX26" s="115"/>
      <c r="AY26" s="114"/>
      <c r="AZ26" s="116"/>
      <c r="BA26" s="116"/>
      <c r="BB26" s="115"/>
      <c r="BC26" s="114"/>
      <c r="BD26" s="116"/>
      <c r="BE26" s="116"/>
      <c r="BF26" s="115"/>
      <c r="BG26" s="114"/>
      <c r="BH26" s="116"/>
      <c r="BI26" s="116"/>
      <c r="BJ26" s="115"/>
      <c r="BK26" s="114"/>
      <c r="BL26" s="116"/>
      <c r="BM26" s="116"/>
      <c r="BN26" s="115"/>
      <c r="BO26" s="114"/>
      <c r="BP26" s="116"/>
      <c r="BQ26" s="116"/>
      <c r="BR26" s="115"/>
      <c r="BS26" s="114"/>
      <c r="BT26" s="116"/>
      <c r="BU26" s="116"/>
      <c r="BV26" s="115"/>
      <c r="BW26" s="114"/>
      <c r="BX26" s="116"/>
      <c r="BY26" s="116"/>
      <c r="BZ26" s="115"/>
      <c r="CA26" s="114"/>
      <c r="CB26" s="116"/>
      <c r="CC26" s="116"/>
      <c r="CD26" s="115"/>
      <c r="CE26" s="114"/>
      <c r="CF26" s="116"/>
      <c r="CG26" s="116"/>
      <c r="CH26" s="115"/>
      <c r="CI26" s="114"/>
      <c r="CJ26" s="116"/>
      <c r="CK26" s="116"/>
      <c r="CL26" s="115"/>
      <c r="CM26" s="114"/>
      <c r="CN26" s="116"/>
      <c r="CO26" s="116"/>
      <c r="CP26" s="115"/>
      <c r="CQ26" s="114"/>
      <c r="CR26" s="116"/>
      <c r="CS26" s="116"/>
      <c r="CT26" s="115"/>
      <c r="CU26" s="114"/>
      <c r="CV26" s="116"/>
      <c r="CW26" s="116"/>
      <c r="CX26" s="115"/>
      <c r="CY26" s="114"/>
      <c r="CZ26" s="116"/>
      <c r="DA26" s="116"/>
      <c r="DB26" s="115"/>
      <c r="DC26" s="114"/>
      <c r="DD26" s="116"/>
      <c r="DE26" s="116"/>
      <c r="DF26" s="115"/>
      <c r="DG26" s="114"/>
      <c r="DH26" s="116"/>
      <c r="DI26" s="116"/>
      <c r="DJ26" s="115"/>
      <c r="DK26" s="114"/>
      <c r="DL26" s="116"/>
      <c r="DM26" s="116"/>
      <c r="DN26" s="115"/>
      <c r="DO26" s="114"/>
      <c r="DP26" s="116"/>
      <c r="DQ26" s="116"/>
      <c r="DR26" s="115"/>
      <c r="DS26" s="114"/>
      <c r="DT26" s="116"/>
      <c r="DU26" s="116"/>
    </row>
    <row r="27" spans="1:125" ht="13.5" customHeight="1" x14ac:dyDescent="0.2">
      <c r="A27" s="114"/>
      <c r="B27" s="115"/>
      <c r="C27" s="114"/>
      <c r="D27" s="116"/>
      <c r="E27" s="116"/>
      <c r="F27" s="115"/>
      <c r="G27" s="114"/>
      <c r="H27" s="116"/>
      <c r="I27" s="116"/>
      <c r="J27" s="115"/>
      <c r="K27" s="114"/>
      <c r="L27" s="116"/>
      <c r="M27" s="116"/>
      <c r="N27" s="115"/>
      <c r="O27" s="114"/>
      <c r="P27" s="116"/>
      <c r="Q27" s="116"/>
      <c r="R27" s="115"/>
      <c r="S27" s="114"/>
      <c r="T27" s="116"/>
      <c r="U27" s="116"/>
      <c r="V27" s="115"/>
      <c r="W27" s="114"/>
      <c r="X27" s="116"/>
      <c r="Y27" s="116"/>
      <c r="Z27" s="115"/>
      <c r="AA27" s="114"/>
      <c r="AB27" s="116"/>
      <c r="AC27" s="116"/>
      <c r="AD27" s="115"/>
      <c r="AE27" s="114"/>
      <c r="AF27" s="116"/>
      <c r="AG27" s="116"/>
      <c r="AH27" s="115"/>
      <c r="AI27" s="114"/>
      <c r="AJ27" s="116"/>
      <c r="AK27" s="116"/>
      <c r="AL27" s="115"/>
      <c r="AM27" s="114"/>
      <c r="AN27" s="116"/>
      <c r="AO27" s="116"/>
      <c r="AP27" s="115"/>
      <c r="AQ27" s="114"/>
      <c r="AR27" s="116"/>
      <c r="AS27" s="116"/>
      <c r="AT27" s="115"/>
      <c r="AU27" s="114"/>
      <c r="AV27" s="116"/>
      <c r="AW27" s="116"/>
      <c r="AX27" s="115"/>
      <c r="AY27" s="114"/>
      <c r="AZ27" s="116"/>
      <c r="BA27" s="116"/>
      <c r="BB27" s="115"/>
      <c r="BC27" s="114"/>
      <c r="BD27" s="116"/>
      <c r="BE27" s="116"/>
      <c r="BF27" s="115"/>
      <c r="BG27" s="114"/>
      <c r="BH27" s="116"/>
      <c r="BI27" s="116"/>
      <c r="BJ27" s="115"/>
      <c r="BK27" s="114"/>
      <c r="BL27" s="116"/>
      <c r="BM27" s="116"/>
      <c r="BN27" s="115"/>
      <c r="BO27" s="114"/>
      <c r="BP27" s="116"/>
      <c r="BQ27" s="116"/>
      <c r="BR27" s="115"/>
      <c r="BS27" s="114"/>
      <c r="BT27" s="116"/>
      <c r="BU27" s="116"/>
      <c r="BV27" s="115"/>
      <c r="BW27" s="114"/>
      <c r="BX27" s="116"/>
      <c r="BY27" s="116"/>
      <c r="BZ27" s="115"/>
      <c r="CA27" s="114"/>
      <c r="CB27" s="116"/>
      <c r="CC27" s="116"/>
      <c r="CD27" s="115"/>
      <c r="CE27" s="114"/>
      <c r="CF27" s="116"/>
      <c r="CG27" s="116"/>
      <c r="CH27" s="115"/>
      <c r="CI27" s="114"/>
      <c r="CJ27" s="116"/>
      <c r="CK27" s="116"/>
      <c r="CL27" s="115"/>
      <c r="CM27" s="114"/>
      <c r="CN27" s="116"/>
      <c r="CO27" s="116"/>
      <c r="CP27" s="115"/>
      <c r="CQ27" s="114"/>
      <c r="CR27" s="116"/>
      <c r="CS27" s="116"/>
      <c r="CT27" s="115"/>
      <c r="CU27" s="114"/>
      <c r="CV27" s="116"/>
      <c r="CW27" s="116"/>
      <c r="CX27" s="115"/>
      <c r="CY27" s="114"/>
      <c r="CZ27" s="116"/>
      <c r="DA27" s="116"/>
      <c r="DB27" s="115"/>
      <c r="DC27" s="114"/>
      <c r="DD27" s="116"/>
      <c r="DE27" s="116"/>
      <c r="DF27" s="115"/>
      <c r="DG27" s="114"/>
      <c r="DH27" s="116"/>
      <c r="DI27" s="116"/>
      <c r="DJ27" s="115"/>
      <c r="DK27" s="114"/>
      <c r="DL27" s="116"/>
      <c r="DM27" s="116"/>
      <c r="DN27" s="115"/>
      <c r="DO27" s="114"/>
      <c r="DP27" s="116"/>
      <c r="DQ27" s="116"/>
      <c r="DR27" s="115"/>
      <c r="DS27" s="114"/>
      <c r="DT27" s="116"/>
      <c r="DU27" s="116"/>
    </row>
    <row r="28" spans="1:125" ht="13.5" customHeight="1" x14ac:dyDescent="0.2">
      <c r="A28" s="114"/>
      <c r="B28" s="115"/>
      <c r="C28" s="114"/>
      <c r="D28" s="116"/>
      <c r="E28" s="116"/>
      <c r="F28" s="115"/>
      <c r="G28" s="114"/>
      <c r="H28" s="116"/>
      <c r="I28" s="116"/>
      <c r="J28" s="115"/>
      <c r="K28" s="114"/>
      <c r="L28" s="116"/>
      <c r="M28" s="116"/>
      <c r="N28" s="115"/>
      <c r="O28" s="114"/>
      <c r="P28" s="116"/>
      <c r="Q28" s="116"/>
      <c r="R28" s="115"/>
      <c r="S28" s="114"/>
      <c r="T28" s="116"/>
      <c r="U28" s="116"/>
      <c r="V28" s="115"/>
      <c r="W28" s="114"/>
      <c r="X28" s="116"/>
      <c r="Y28" s="116"/>
      <c r="Z28" s="115"/>
      <c r="AA28" s="114"/>
      <c r="AB28" s="116"/>
      <c r="AC28" s="116"/>
      <c r="AD28" s="115"/>
      <c r="AE28" s="114"/>
      <c r="AF28" s="116"/>
      <c r="AG28" s="116"/>
      <c r="AH28" s="115"/>
      <c r="AI28" s="114"/>
      <c r="AJ28" s="116"/>
      <c r="AK28" s="116"/>
      <c r="AL28" s="115"/>
      <c r="AM28" s="114"/>
      <c r="AN28" s="116"/>
      <c r="AO28" s="116"/>
      <c r="AP28" s="115"/>
      <c r="AQ28" s="114"/>
      <c r="AR28" s="116"/>
      <c r="AS28" s="116"/>
      <c r="AT28" s="115"/>
      <c r="AU28" s="114"/>
      <c r="AV28" s="116"/>
      <c r="AW28" s="116"/>
      <c r="AX28" s="115"/>
      <c r="AY28" s="114"/>
      <c r="AZ28" s="116"/>
      <c r="BA28" s="116"/>
      <c r="BB28" s="115"/>
      <c r="BC28" s="114"/>
      <c r="BD28" s="116"/>
      <c r="BE28" s="116"/>
      <c r="BF28" s="115"/>
      <c r="BG28" s="114"/>
      <c r="BH28" s="116"/>
      <c r="BI28" s="116"/>
      <c r="BJ28" s="115"/>
      <c r="BK28" s="114"/>
      <c r="BL28" s="116"/>
      <c r="BM28" s="116"/>
      <c r="BN28" s="115"/>
      <c r="BO28" s="114"/>
      <c r="BP28" s="116"/>
      <c r="BQ28" s="116"/>
      <c r="BR28" s="115"/>
      <c r="BS28" s="114"/>
      <c r="BT28" s="116"/>
      <c r="BU28" s="116"/>
      <c r="BV28" s="115"/>
      <c r="BW28" s="114"/>
      <c r="BX28" s="116"/>
      <c r="BY28" s="116"/>
      <c r="BZ28" s="115"/>
      <c r="CA28" s="114"/>
      <c r="CB28" s="116"/>
      <c r="CC28" s="116"/>
      <c r="CD28" s="115"/>
      <c r="CE28" s="114"/>
      <c r="CF28" s="116"/>
      <c r="CG28" s="116"/>
      <c r="CH28" s="115"/>
      <c r="CI28" s="114"/>
      <c r="CJ28" s="116"/>
      <c r="CK28" s="116"/>
      <c r="CL28" s="115"/>
      <c r="CM28" s="114"/>
      <c r="CN28" s="116"/>
      <c r="CO28" s="116"/>
      <c r="CP28" s="115"/>
      <c r="CQ28" s="114"/>
      <c r="CR28" s="116"/>
      <c r="CS28" s="116"/>
      <c r="CT28" s="115"/>
      <c r="CU28" s="114"/>
      <c r="CV28" s="116"/>
      <c r="CW28" s="116"/>
      <c r="CX28" s="115"/>
      <c r="CY28" s="114"/>
      <c r="CZ28" s="116"/>
      <c r="DA28" s="116"/>
      <c r="DB28" s="115"/>
      <c r="DC28" s="114"/>
      <c r="DD28" s="116"/>
      <c r="DE28" s="116"/>
      <c r="DF28" s="115"/>
      <c r="DG28" s="114"/>
      <c r="DH28" s="116"/>
      <c r="DI28" s="116"/>
      <c r="DJ28" s="115"/>
      <c r="DK28" s="114"/>
      <c r="DL28" s="116"/>
      <c r="DM28" s="116"/>
      <c r="DN28" s="115"/>
      <c r="DO28" s="114"/>
      <c r="DP28" s="116"/>
      <c r="DQ28" s="116"/>
      <c r="DR28" s="115"/>
      <c r="DS28" s="114"/>
      <c r="DT28" s="116"/>
      <c r="DU28" s="116"/>
    </row>
    <row r="29" spans="1:125" ht="13.5" customHeight="1" x14ac:dyDescent="0.2">
      <c r="A29" s="114"/>
      <c r="B29" s="115"/>
      <c r="C29" s="114"/>
      <c r="D29" s="116"/>
      <c r="E29" s="116"/>
      <c r="F29" s="115"/>
      <c r="G29" s="114"/>
      <c r="H29" s="116"/>
      <c r="I29" s="116"/>
      <c r="J29" s="115"/>
      <c r="K29" s="114"/>
      <c r="L29" s="116"/>
      <c r="M29" s="116"/>
      <c r="N29" s="115"/>
      <c r="O29" s="114"/>
      <c r="P29" s="116"/>
      <c r="Q29" s="116"/>
      <c r="R29" s="115"/>
      <c r="S29" s="114"/>
      <c r="T29" s="116"/>
      <c r="U29" s="116"/>
      <c r="V29" s="115"/>
      <c r="W29" s="114"/>
      <c r="X29" s="116"/>
      <c r="Y29" s="116"/>
      <c r="Z29" s="115"/>
      <c r="AA29" s="114"/>
      <c r="AB29" s="116"/>
      <c r="AC29" s="116"/>
      <c r="AD29" s="115"/>
      <c r="AE29" s="114"/>
      <c r="AF29" s="116"/>
      <c r="AG29" s="116"/>
      <c r="AH29" s="115"/>
      <c r="AI29" s="114"/>
      <c r="AJ29" s="116"/>
      <c r="AK29" s="116"/>
      <c r="AL29" s="115"/>
      <c r="AM29" s="114"/>
      <c r="AN29" s="116"/>
      <c r="AO29" s="116"/>
      <c r="AP29" s="115"/>
      <c r="AQ29" s="114"/>
      <c r="AR29" s="116"/>
      <c r="AS29" s="116"/>
      <c r="AT29" s="115"/>
      <c r="AU29" s="114"/>
      <c r="AV29" s="116"/>
      <c r="AW29" s="116"/>
      <c r="AX29" s="115"/>
      <c r="AY29" s="114"/>
      <c r="AZ29" s="116"/>
      <c r="BA29" s="116"/>
      <c r="BB29" s="115"/>
      <c r="BC29" s="114"/>
      <c r="BD29" s="116"/>
      <c r="BE29" s="116"/>
      <c r="BF29" s="115"/>
      <c r="BG29" s="114"/>
      <c r="BH29" s="116"/>
      <c r="BI29" s="116"/>
      <c r="BJ29" s="115"/>
      <c r="BK29" s="114"/>
      <c r="BL29" s="116"/>
      <c r="BM29" s="116"/>
      <c r="BN29" s="115"/>
      <c r="BO29" s="114"/>
      <c r="BP29" s="116"/>
      <c r="BQ29" s="116"/>
      <c r="BR29" s="115"/>
      <c r="BS29" s="114"/>
      <c r="BT29" s="116"/>
      <c r="BU29" s="116"/>
      <c r="BV29" s="115"/>
      <c r="BW29" s="114"/>
      <c r="BX29" s="116"/>
      <c r="BY29" s="116"/>
      <c r="BZ29" s="115"/>
      <c r="CA29" s="114"/>
      <c r="CB29" s="116"/>
      <c r="CC29" s="116"/>
      <c r="CD29" s="115"/>
      <c r="CE29" s="114"/>
      <c r="CF29" s="116"/>
      <c r="CG29" s="116"/>
      <c r="CH29" s="115"/>
      <c r="CI29" s="114"/>
      <c r="CJ29" s="116"/>
      <c r="CK29" s="116"/>
      <c r="CL29" s="115"/>
      <c r="CM29" s="114"/>
      <c r="CN29" s="116"/>
      <c r="CO29" s="116"/>
      <c r="CP29" s="115"/>
      <c r="CQ29" s="114"/>
      <c r="CR29" s="116"/>
      <c r="CS29" s="116"/>
      <c r="CT29" s="115"/>
      <c r="CU29" s="114"/>
      <c r="CV29" s="116"/>
      <c r="CW29" s="116"/>
      <c r="CX29" s="115"/>
      <c r="CY29" s="114"/>
      <c r="CZ29" s="116"/>
      <c r="DA29" s="116"/>
      <c r="DB29" s="115"/>
      <c r="DC29" s="114"/>
      <c r="DD29" s="116"/>
      <c r="DE29" s="116"/>
      <c r="DF29" s="115"/>
      <c r="DG29" s="114"/>
      <c r="DH29" s="116"/>
      <c r="DI29" s="116"/>
      <c r="DJ29" s="115"/>
      <c r="DK29" s="114"/>
      <c r="DL29" s="116"/>
      <c r="DM29" s="116"/>
      <c r="DN29" s="115"/>
      <c r="DO29" s="114"/>
      <c r="DP29" s="116"/>
      <c r="DQ29" s="116"/>
      <c r="DR29" s="115"/>
      <c r="DS29" s="114"/>
      <c r="DT29" s="116"/>
      <c r="DU29" s="116"/>
    </row>
    <row r="30" spans="1:125" ht="13.5" customHeight="1" x14ac:dyDescent="0.2">
      <c r="A30" s="114"/>
      <c r="B30" s="115"/>
      <c r="C30" s="114"/>
      <c r="D30" s="116"/>
      <c r="E30" s="116"/>
      <c r="F30" s="115"/>
      <c r="G30" s="114"/>
      <c r="H30" s="116"/>
      <c r="I30" s="116"/>
      <c r="J30" s="115"/>
      <c r="K30" s="114"/>
      <c r="L30" s="116"/>
      <c r="M30" s="116"/>
      <c r="N30" s="115"/>
      <c r="O30" s="114"/>
      <c r="P30" s="116"/>
      <c r="Q30" s="116"/>
      <c r="R30" s="115"/>
      <c r="S30" s="114"/>
      <c r="T30" s="116"/>
      <c r="U30" s="116"/>
      <c r="V30" s="115"/>
      <c r="W30" s="114"/>
      <c r="X30" s="116"/>
      <c r="Y30" s="116"/>
      <c r="Z30" s="115"/>
      <c r="AA30" s="114"/>
      <c r="AB30" s="116"/>
      <c r="AC30" s="116"/>
      <c r="AD30" s="115"/>
      <c r="AE30" s="114"/>
      <c r="AF30" s="116"/>
      <c r="AG30" s="116"/>
      <c r="AH30" s="115"/>
      <c r="AI30" s="114"/>
      <c r="AJ30" s="116"/>
      <c r="AK30" s="116"/>
      <c r="AL30" s="115"/>
      <c r="AM30" s="114"/>
      <c r="AN30" s="116"/>
      <c r="AO30" s="116"/>
      <c r="AP30" s="115"/>
      <c r="AQ30" s="114"/>
      <c r="AR30" s="116"/>
      <c r="AS30" s="116"/>
      <c r="AT30" s="115"/>
      <c r="AU30" s="114"/>
      <c r="AV30" s="116"/>
      <c r="AW30" s="116"/>
      <c r="AX30" s="115"/>
      <c r="AY30" s="114"/>
      <c r="AZ30" s="116"/>
      <c r="BA30" s="116"/>
      <c r="BB30" s="115"/>
      <c r="BC30" s="114"/>
      <c r="BD30" s="116"/>
      <c r="BE30" s="116"/>
      <c r="BF30" s="115"/>
      <c r="BG30" s="114"/>
      <c r="BH30" s="116"/>
      <c r="BI30" s="116"/>
      <c r="BJ30" s="115"/>
      <c r="BK30" s="114"/>
      <c r="BL30" s="116"/>
      <c r="BM30" s="116"/>
      <c r="BN30" s="115"/>
      <c r="BO30" s="114"/>
      <c r="BP30" s="116"/>
      <c r="BQ30" s="116"/>
      <c r="BR30" s="115"/>
      <c r="BS30" s="114"/>
      <c r="BT30" s="116"/>
      <c r="BU30" s="116"/>
      <c r="BV30" s="115"/>
      <c r="BW30" s="114"/>
      <c r="BX30" s="116"/>
      <c r="BY30" s="116"/>
      <c r="BZ30" s="115"/>
      <c r="CA30" s="114"/>
      <c r="CB30" s="116"/>
      <c r="CC30" s="116"/>
      <c r="CD30" s="115"/>
      <c r="CE30" s="114"/>
      <c r="CF30" s="116"/>
      <c r="CG30" s="116"/>
      <c r="CH30" s="115"/>
      <c r="CI30" s="114"/>
      <c r="CJ30" s="116"/>
      <c r="CK30" s="116"/>
      <c r="CL30" s="115"/>
      <c r="CM30" s="114"/>
      <c r="CN30" s="116"/>
      <c r="CO30" s="116"/>
      <c r="CP30" s="115"/>
      <c r="CQ30" s="114"/>
      <c r="CR30" s="116"/>
      <c r="CS30" s="116"/>
      <c r="CT30" s="115"/>
      <c r="CU30" s="114"/>
      <c r="CV30" s="116"/>
      <c r="CW30" s="116"/>
      <c r="CX30" s="115"/>
      <c r="CY30" s="114"/>
      <c r="CZ30" s="116"/>
      <c r="DA30" s="116"/>
      <c r="DB30" s="115"/>
      <c r="DC30" s="114"/>
      <c r="DD30" s="116"/>
      <c r="DE30" s="116"/>
      <c r="DF30" s="115"/>
      <c r="DG30" s="114"/>
      <c r="DH30" s="116"/>
      <c r="DI30" s="116"/>
      <c r="DJ30" s="115"/>
      <c r="DK30" s="114"/>
      <c r="DL30" s="116"/>
      <c r="DM30" s="116"/>
      <c r="DN30" s="115"/>
      <c r="DO30" s="114"/>
      <c r="DP30" s="116"/>
      <c r="DQ30" s="116"/>
      <c r="DR30" s="115"/>
      <c r="DS30" s="114"/>
      <c r="DT30" s="116"/>
      <c r="DU30" s="116"/>
    </row>
    <row r="31" spans="1:125" ht="13.5" customHeight="1" x14ac:dyDescent="0.2">
      <c r="A31" s="114"/>
      <c r="B31" s="115"/>
      <c r="C31" s="114"/>
      <c r="D31" s="116"/>
      <c r="E31" s="116"/>
      <c r="F31" s="115"/>
      <c r="G31" s="114"/>
      <c r="H31" s="116"/>
      <c r="I31" s="116"/>
      <c r="J31" s="115"/>
      <c r="K31" s="114"/>
      <c r="L31" s="116"/>
      <c r="M31" s="116"/>
      <c r="N31" s="115"/>
      <c r="O31" s="114"/>
      <c r="P31" s="116"/>
      <c r="Q31" s="116"/>
      <c r="R31" s="115"/>
      <c r="S31" s="114"/>
      <c r="T31" s="116"/>
      <c r="U31" s="116"/>
      <c r="V31" s="115"/>
      <c r="W31" s="114"/>
      <c r="X31" s="116"/>
      <c r="Y31" s="116"/>
      <c r="Z31" s="115"/>
      <c r="AA31" s="114"/>
      <c r="AB31" s="116"/>
      <c r="AC31" s="116"/>
      <c r="AD31" s="115"/>
      <c r="AE31" s="114"/>
      <c r="AF31" s="116"/>
      <c r="AG31" s="116"/>
      <c r="AH31" s="115"/>
      <c r="AI31" s="114"/>
      <c r="AJ31" s="116"/>
      <c r="AK31" s="116"/>
      <c r="AL31" s="115"/>
      <c r="AM31" s="114"/>
      <c r="AN31" s="116"/>
      <c r="AO31" s="116"/>
      <c r="AP31" s="115"/>
      <c r="AQ31" s="114"/>
      <c r="AR31" s="116"/>
      <c r="AS31" s="116"/>
      <c r="AT31" s="115"/>
      <c r="AU31" s="114"/>
      <c r="AV31" s="116"/>
      <c r="AW31" s="116"/>
      <c r="AX31" s="115"/>
      <c r="AY31" s="114"/>
      <c r="AZ31" s="116"/>
      <c r="BA31" s="116"/>
      <c r="BB31" s="115"/>
      <c r="BC31" s="114"/>
      <c r="BD31" s="116"/>
      <c r="BE31" s="116"/>
      <c r="BF31" s="115"/>
      <c r="BG31" s="114"/>
      <c r="BH31" s="116"/>
      <c r="BI31" s="116"/>
      <c r="BJ31" s="115"/>
      <c r="BK31" s="114"/>
      <c r="BL31" s="116"/>
      <c r="BM31" s="116"/>
      <c r="BN31" s="115"/>
      <c r="BO31" s="114"/>
      <c r="BP31" s="116"/>
      <c r="BQ31" s="116"/>
      <c r="BR31" s="115"/>
      <c r="BS31" s="114"/>
      <c r="BT31" s="116"/>
      <c r="BU31" s="116"/>
      <c r="BV31" s="115"/>
      <c r="BW31" s="114"/>
      <c r="BX31" s="116"/>
      <c r="BY31" s="116"/>
      <c r="BZ31" s="115"/>
      <c r="CA31" s="114"/>
      <c r="CB31" s="116"/>
      <c r="CC31" s="116"/>
      <c r="CD31" s="115"/>
      <c r="CE31" s="114"/>
      <c r="CF31" s="116"/>
      <c r="CG31" s="116"/>
      <c r="CH31" s="115"/>
      <c r="CI31" s="114"/>
      <c r="CJ31" s="116"/>
      <c r="CK31" s="116"/>
      <c r="CL31" s="115"/>
      <c r="CM31" s="114"/>
      <c r="CN31" s="116"/>
      <c r="CO31" s="116"/>
      <c r="CP31" s="115"/>
      <c r="CQ31" s="114"/>
      <c r="CR31" s="116"/>
      <c r="CS31" s="116"/>
      <c r="CT31" s="115"/>
      <c r="CU31" s="114"/>
      <c r="CV31" s="116"/>
      <c r="CW31" s="116"/>
      <c r="CX31" s="115"/>
      <c r="CY31" s="114"/>
      <c r="CZ31" s="116"/>
      <c r="DA31" s="116"/>
      <c r="DB31" s="115"/>
      <c r="DC31" s="114"/>
      <c r="DD31" s="116"/>
      <c r="DE31" s="116"/>
      <c r="DF31" s="115"/>
      <c r="DG31" s="114"/>
      <c r="DH31" s="116"/>
      <c r="DI31" s="116"/>
      <c r="DJ31" s="115"/>
      <c r="DK31" s="114"/>
      <c r="DL31" s="116"/>
      <c r="DM31" s="116"/>
      <c r="DN31" s="115"/>
      <c r="DO31" s="114"/>
      <c r="DP31" s="116"/>
      <c r="DQ31" s="116"/>
      <c r="DR31" s="115"/>
      <c r="DS31" s="114"/>
      <c r="DT31" s="116"/>
      <c r="DU31" s="116"/>
    </row>
    <row r="32" spans="1:125" ht="13.5" customHeight="1" x14ac:dyDescent="0.2">
      <c r="A32" s="114"/>
      <c r="B32" s="115"/>
      <c r="C32" s="114"/>
      <c r="D32" s="116"/>
      <c r="E32" s="116"/>
      <c r="F32" s="115"/>
      <c r="G32" s="114"/>
      <c r="H32" s="116"/>
      <c r="I32" s="116"/>
      <c r="J32" s="115"/>
      <c r="K32" s="114"/>
      <c r="L32" s="116"/>
      <c r="M32" s="116"/>
      <c r="N32" s="115"/>
      <c r="O32" s="114"/>
      <c r="P32" s="116"/>
      <c r="Q32" s="116"/>
      <c r="R32" s="115"/>
      <c r="S32" s="114"/>
      <c r="T32" s="116"/>
      <c r="U32" s="116"/>
      <c r="V32" s="115"/>
      <c r="W32" s="114"/>
      <c r="X32" s="116"/>
      <c r="Y32" s="116"/>
      <c r="Z32" s="115"/>
      <c r="AA32" s="114"/>
      <c r="AB32" s="116"/>
      <c r="AC32" s="116"/>
      <c r="AD32" s="115"/>
      <c r="AE32" s="114"/>
      <c r="AF32" s="116"/>
      <c r="AG32" s="116"/>
      <c r="AH32" s="115"/>
      <c r="AI32" s="114"/>
      <c r="AJ32" s="116"/>
      <c r="AK32" s="116"/>
      <c r="AL32" s="115"/>
      <c r="AM32" s="114"/>
      <c r="AN32" s="116"/>
      <c r="AO32" s="116"/>
      <c r="AP32" s="115"/>
      <c r="AQ32" s="114"/>
      <c r="AR32" s="116"/>
      <c r="AS32" s="116"/>
      <c r="AT32" s="115"/>
      <c r="AU32" s="114"/>
      <c r="AV32" s="116"/>
      <c r="AW32" s="116"/>
      <c r="AX32" s="115"/>
      <c r="AY32" s="114"/>
      <c r="AZ32" s="116"/>
      <c r="BA32" s="116"/>
      <c r="BB32" s="115"/>
      <c r="BC32" s="114"/>
      <c r="BD32" s="116"/>
      <c r="BE32" s="116"/>
      <c r="BF32" s="115"/>
      <c r="BG32" s="114"/>
      <c r="BH32" s="116"/>
      <c r="BI32" s="116"/>
      <c r="BJ32" s="115"/>
      <c r="BK32" s="114"/>
      <c r="BL32" s="116"/>
      <c r="BM32" s="116"/>
      <c r="BN32" s="115"/>
      <c r="BO32" s="114"/>
      <c r="BP32" s="116"/>
      <c r="BQ32" s="116"/>
      <c r="BR32" s="115"/>
      <c r="BS32" s="114"/>
      <c r="BT32" s="116"/>
      <c r="BU32" s="116"/>
      <c r="BV32" s="115"/>
      <c r="BW32" s="114"/>
      <c r="BX32" s="116"/>
      <c r="BY32" s="116"/>
      <c r="BZ32" s="115"/>
      <c r="CA32" s="114"/>
      <c r="CB32" s="116"/>
      <c r="CC32" s="116"/>
      <c r="CD32" s="115"/>
      <c r="CE32" s="114"/>
      <c r="CF32" s="116"/>
      <c r="CG32" s="116"/>
      <c r="CH32" s="115"/>
      <c r="CI32" s="114"/>
      <c r="CJ32" s="116"/>
      <c r="CK32" s="116"/>
      <c r="CL32" s="115"/>
      <c r="CM32" s="114"/>
      <c r="CN32" s="116"/>
      <c r="CO32" s="116"/>
      <c r="CP32" s="115"/>
      <c r="CQ32" s="114"/>
      <c r="CR32" s="116"/>
      <c r="CS32" s="116"/>
      <c r="CT32" s="115"/>
      <c r="CU32" s="114"/>
      <c r="CV32" s="116"/>
      <c r="CW32" s="116"/>
      <c r="CX32" s="115"/>
      <c r="CY32" s="114"/>
      <c r="CZ32" s="116"/>
      <c r="DA32" s="116"/>
      <c r="DB32" s="115"/>
      <c r="DC32" s="114"/>
      <c r="DD32" s="116"/>
      <c r="DE32" s="116"/>
      <c r="DF32" s="115"/>
      <c r="DG32" s="114"/>
      <c r="DH32" s="116"/>
      <c r="DI32" s="116"/>
      <c r="DJ32" s="115"/>
      <c r="DK32" s="114"/>
      <c r="DL32" s="116"/>
      <c r="DM32" s="116"/>
      <c r="DN32" s="115"/>
      <c r="DO32" s="114"/>
      <c r="DP32" s="116"/>
      <c r="DQ32" s="116"/>
      <c r="DR32" s="115"/>
      <c r="DS32" s="114"/>
      <c r="DT32" s="116"/>
      <c r="DU32" s="116"/>
    </row>
    <row r="33" spans="1:125" ht="13.5" customHeight="1" x14ac:dyDescent="0.2">
      <c r="A33" s="114"/>
      <c r="B33" s="115"/>
      <c r="C33" s="114"/>
      <c r="D33" s="116"/>
      <c r="E33" s="116"/>
      <c r="F33" s="115"/>
      <c r="G33" s="114"/>
      <c r="H33" s="116"/>
      <c r="I33" s="116"/>
      <c r="J33" s="115"/>
      <c r="K33" s="114"/>
      <c r="L33" s="116"/>
      <c r="M33" s="116"/>
      <c r="N33" s="115"/>
      <c r="O33" s="114"/>
      <c r="P33" s="116"/>
      <c r="Q33" s="116"/>
      <c r="R33" s="115"/>
      <c r="S33" s="114"/>
      <c r="T33" s="116"/>
      <c r="U33" s="116"/>
      <c r="V33" s="115"/>
      <c r="W33" s="114"/>
      <c r="X33" s="116"/>
      <c r="Y33" s="116"/>
      <c r="Z33" s="115"/>
      <c r="AA33" s="114"/>
      <c r="AB33" s="116"/>
      <c r="AC33" s="116"/>
      <c r="AD33" s="115"/>
      <c r="AE33" s="114"/>
      <c r="AF33" s="116"/>
      <c r="AG33" s="116"/>
      <c r="AH33" s="115"/>
      <c r="AI33" s="114"/>
      <c r="AJ33" s="116"/>
      <c r="AK33" s="116"/>
      <c r="AL33" s="115"/>
      <c r="AM33" s="114"/>
      <c r="AN33" s="116"/>
      <c r="AO33" s="116"/>
      <c r="AP33" s="115"/>
      <c r="AQ33" s="114"/>
      <c r="AR33" s="116"/>
      <c r="AS33" s="116"/>
      <c r="AT33" s="115"/>
      <c r="AU33" s="114"/>
      <c r="AV33" s="116"/>
      <c r="AW33" s="116"/>
      <c r="AX33" s="115"/>
      <c r="AY33" s="114"/>
      <c r="AZ33" s="116"/>
      <c r="BA33" s="116"/>
      <c r="BB33" s="115"/>
      <c r="BC33" s="114"/>
      <c r="BD33" s="116"/>
      <c r="BE33" s="116"/>
      <c r="BF33" s="115"/>
      <c r="BG33" s="114"/>
      <c r="BH33" s="116"/>
      <c r="BI33" s="116"/>
      <c r="BJ33" s="115"/>
      <c r="BK33" s="114"/>
      <c r="BL33" s="116"/>
      <c r="BM33" s="116"/>
      <c r="BN33" s="115"/>
      <c r="BO33" s="114"/>
      <c r="BP33" s="116"/>
      <c r="BQ33" s="116"/>
      <c r="BR33" s="115"/>
      <c r="BS33" s="114"/>
      <c r="BT33" s="116"/>
      <c r="BU33" s="116"/>
      <c r="BV33" s="115"/>
      <c r="BW33" s="114"/>
      <c r="BX33" s="116"/>
      <c r="BY33" s="116"/>
      <c r="BZ33" s="115"/>
      <c r="CA33" s="114"/>
      <c r="CB33" s="116"/>
      <c r="CC33" s="116"/>
      <c r="CD33" s="115"/>
      <c r="CE33" s="114"/>
      <c r="CF33" s="116"/>
      <c r="CG33" s="116"/>
      <c r="CH33" s="115"/>
      <c r="CI33" s="114"/>
      <c r="CJ33" s="116"/>
      <c r="CK33" s="116"/>
      <c r="CL33" s="115"/>
      <c r="CM33" s="114"/>
      <c r="CN33" s="116"/>
      <c r="CO33" s="116"/>
      <c r="CP33" s="115"/>
      <c r="CQ33" s="114"/>
      <c r="CR33" s="116"/>
      <c r="CS33" s="116"/>
      <c r="CT33" s="115"/>
      <c r="CU33" s="114"/>
      <c r="CV33" s="116"/>
      <c r="CW33" s="116"/>
      <c r="CX33" s="115"/>
      <c r="CY33" s="114"/>
      <c r="CZ33" s="116"/>
      <c r="DA33" s="116"/>
      <c r="DB33" s="115"/>
      <c r="DC33" s="114"/>
      <c r="DD33" s="116"/>
      <c r="DE33" s="116"/>
      <c r="DF33" s="115"/>
      <c r="DG33" s="114"/>
      <c r="DH33" s="116"/>
      <c r="DI33" s="116"/>
      <c r="DJ33" s="115"/>
      <c r="DK33" s="114"/>
      <c r="DL33" s="116"/>
      <c r="DM33" s="116"/>
      <c r="DN33" s="115"/>
      <c r="DO33" s="114"/>
      <c r="DP33" s="116"/>
      <c r="DQ33" s="116"/>
      <c r="DR33" s="115"/>
      <c r="DS33" s="114"/>
      <c r="DT33" s="116"/>
      <c r="DU33" s="116"/>
    </row>
    <row r="34" spans="1:125" ht="13.5" customHeight="1" x14ac:dyDescent="0.2">
      <c r="A34" s="114"/>
      <c r="B34" s="115"/>
      <c r="C34" s="114"/>
      <c r="D34" s="116"/>
      <c r="E34" s="116"/>
      <c r="F34" s="115"/>
      <c r="G34" s="114"/>
      <c r="H34" s="116"/>
      <c r="I34" s="116"/>
      <c r="J34" s="115"/>
      <c r="K34" s="114"/>
      <c r="L34" s="116"/>
      <c r="M34" s="116"/>
      <c r="N34" s="115"/>
      <c r="O34" s="114"/>
      <c r="P34" s="116"/>
      <c r="Q34" s="116"/>
      <c r="R34" s="115"/>
      <c r="S34" s="114"/>
      <c r="T34" s="116"/>
      <c r="U34" s="116"/>
      <c r="V34" s="115"/>
      <c r="W34" s="114"/>
      <c r="X34" s="116"/>
      <c r="Y34" s="116"/>
      <c r="Z34" s="115"/>
      <c r="AA34" s="114"/>
      <c r="AB34" s="116"/>
      <c r="AC34" s="116"/>
      <c r="AD34" s="115"/>
      <c r="AE34" s="114"/>
      <c r="AF34" s="116"/>
      <c r="AG34" s="116"/>
      <c r="AH34" s="115"/>
      <c r="AI34" s="114"/>
      <c r="AJ34" s="116"/>
      <c r="AK34" s="116"/>
      <c r="AL34" s="115"/>
      <c r="AM34" s="114"/>
      <c r="AN34" s="116"/>
      <c r="AO34" s="116"/>
      <c r="AP34" s="115"/>
      <c r="AQ34" s="114"/>
      <c r="AR34" s="116"/>
      <c r="AS34" s="116"/>
      <c r="AT34" s="115"/>
      <c r="AU34" s="114"/>
      <c r="AV34" s="116"/>
      <c r="AW34" s="116"/>
      <c r="AX34" s="115"/>
      <c r="AY34" s="114"/>
      <c r="AZ34" s="116"/>
      <c r="BA34" s="116"/>
      <c r="BB34" s="115"/>
      <c r="BC34" s="114"/>
      <c r="BD34" s="116"/>
      <c r="BE34" s="116"/>
      <c r="BF34" s="115"/>
      <c r="BG34" s="114"/>
      <c r="BH34" s="116"/>
      <c r="BI34" s="116"/>
      <c r="BJ34" s="115"/>
      <c r="BK34" s="114"/>
      <c r="BL34" s="116"/>
      <c r="BM34" s="116"/>
      <c r="BN34" s="115"/>
      <c r="BO34" s="114"/>
      <c r="BP34" s="116"/>
      <c r="BQ34" s="116"/>
      <c r="BR34" s="115"/>
      <c r="BS34" s="114"/>
      <c r="BT34" s="116"/>
      <c r="BU34" s="116"/>
      <c r="BV34" s="115"/>
      <c r="BW34" s="114"/>
      <c r="BX34" s="116"/>
      <c r="BY34" s="116"/>
      <c r="BZ34" s="115"/>
      <c r="CA34" s="114"/>
      <c r="CB34" s="116"/>
      <c r="CC34" s="116"/>
      <c r="CD34" s="115"/>
      <c r="CE34" s="114"/>
      <c r="CF34" s="116"/>
      <c r="CG34" s="116"/>
      <c r="CH34" s="115"/>
      <c r="CI34" s="114"/>
      <c r="CJ34" s="116"/>
      <c r="CK34" s="116"/>
      <c r="CL34" s="115"/>
      <c r="CM34" s="114"/>
      <c r="CN34" s="116"/>
      <c r="CO34" s="116"/>
      <c r="CP34" s="115"/>
      <c r="CQ34" s="114"/>
      <c r="CR34" s="116"/>
      <c r="CS34" s="116"/>
      <c r="CT34" s="115"/>
      <c r="CU34" s="114"/>
      <c r="CV34" s="116"/>
      <c r="CW34" s="116"/>
      <c r="CX34" s="115"/>
      <c r="CY34" s="114"/>
      <c r="CZ34" s="116"/>
      <c r="DA34" s="116"/>
      <c r="DB34" s="115"/>
      <c r="DC34" s="114"/>
      <c r="DD34" s="116"/>
      <c r="DE34" s="116"/>
      <c r="DF34" s="115"/>
      <c r="DG34" s="114"/>
      <c r="DH34" s="116"/>
      <c r="DI34" s="116"/>
      <c r="DJ34" s="115"/>
      <c r="DK34" s="114"/>
      <c r="DL34" s="116"/>
      <c r="DM34" s="116"/>
      <c r="DN34" s="115"/>
      <c r="DO34" s="114"/>
      <c r="DP34" s="116"/>
      <c r="DQ34" s="116"/>
      <c r="DR34" s="115"/>
      <c r="DS34" s="114"/>
      <c r="DT34" s="116"/>
      <c r="DU34" s="116"/>
    </row>
    <row r="35" spans="1:125" ht="13.5" customHeight="1" x14ac:dyDescent="0.2">
      <c r="A35" s="114"/>
      <c r="B35" s="115"/>
      <c r="C35" s="114"/>
      <c r="D35" s="116"/>
      <c r="E35" s="116"/>
      <c r="F35" s="115"/>
      <c r="G35" s="114"/>
      <c r="H35" s="116"/>
      <c r="I35" s="116"/>
      <c r="J35" s="115"/>
      <c r="K35" s="114"/>
      <c r="L35" s="116"/>
      <c r="M35" s="116"/>
      <c r="N35" s="115"/>
      <c r="O35" s="114"/>
      <c r="P35" s="116"/>
      <c r="Q35" s="116"/>
      <c r="R35" s="115"/>
      <c r="S35" s="114"/>
      <c r="T35" s="116"/>
      <c r="U35" s="116"/>
      <c r="V35" s="115"/>
      <c r="W35" s="114"/>
      <c r="X35" s="116"/>
      <c r="Y35" s="116"/>
      <c r="Z35" s="115"/>
      <c r="AA35" s="114"/>
      <c r="AB35" s="116"/>
      <c r="AC35" s="116"/>
      <c r="AD35" s="115"/>
      <c r="AE35" s="114"/>
      <c r="AF35" s="116"/>
      <c r="AG35" s="116"/>
      <c r="AH35" s="115"/>
      <c r="AI35" s="114"/>
      <c r="AJ35" s="116"/>
      <c r="AK35" s="116"/>
      <c r="AL35" s="115"/>
      <c r="AM35" s="114"/>
      <c r="AN35" s="116"/>
      <c r="AO35" s="116"/>
      <c r="AP35" s="115"/>
      <c r="AQ35" s="114"/>
      <c r="AR35" s="116"/>
      <c r="AS35" s="116"/>
      <c r="AT35" s="115"/>
      <c r="AU35" s="114"/>
      <c r="AV35" s="116"/>
      <c r="AW35" s="116"/>
      <c r="AX35" s="115"/>
      <c r="AY35" s="114"/>
      <c r="AZ35" s="116"/>
      <c r="BA35" s="116"/>
      <c r="BB35" s="115"/>
      <c r="BC35" s="114"/>
      <c r="BD35" s="116"/>
      <c r="BE35" s="116"/>
      <c r="BF35" s="115"/>
      <c r="BG35" s="114"/>
      <c r="BH35" s="116"/>
      <c r="BI35" s="116"/>
      <c r="BJ35" s="115"/>
      <c r="BK35" s="114"/>
      <c r="BL35" s="116"/>
      <c r="BM35" s="116"/>
      <c r="BN35" s="115"/>
      <c r="BO35" s="114"/>
      <c r="BP35" s="116"/>
      <c r="BQ35" s="116"/>
      <c r="BR35" s="115"/>
      <c r="BS35" s="114"/>
      <c r="BT35" s="116"/>
      <c r="BU35" s="116"/>
      <c r="BV35" s="115"/>
      <c r="BW35" s="114"/>
      <c r="BX35" s="116"/>
      <c r="BY35" s="116"/>
      <c r="BZ35" s="115"/>
      <c r="CA35" s="114"/>
      <c r="CB35" s="116"/>
      <c r="CC35" s="116"/>
      <c r="CD35" s="115"/>
      <c r="CE35" s="114"/>
      <c r="CF35" s="116"/>
      <c r="CG35" s="116"/>
      <c r="CH35" s="115"/>
      <c r="CI35" s="114"/>
      <c r="CJ35" s="116"/>
      <c r="CK35" s="116"/>
      <c r="CL35" s="115"/>
      <c r="CM35" s="114"/>
      <c r="CN35" s="116"/>
      <c r="CO35" s="116"/>
      <c r="CP35" s="115"/>
      <c r="CQ35" s="114"/>
      <c r="CR35" s="116"/>
      <c r="CS35" s="116"/>
      <c r="CT35" s="115"/>
      <c r="CU35" s="114"/>
      <c r="CV35" s="116"/>
      <c r="CW35" s="116"/>
      <c r="CX35" s="115"/>
      <c r="CY35" s="114"/>
      <c r="CZ35" s="116"/>
      <c r="DA35" s="116"/>
      <c r="DB35" s="115"/>
      <c r="DC35" s="114"/>
      <c r="DD35" s="116"/>
      <c r="DE35" s="116"/>
      <c r="DF35" s="115"/>
      <c r="DG35" s="114"/>
      <c r="DH35" s="116"/>
      <c r="DI35" s="116"/>
      <c r="DJ35" s="115"/>
      <c r="DK35" s="114"/>
      <c r="DL35" s="116"/>
      <c r="DM35" s="116"/>
      <c r="DN35" s="115"/>
      <c r="DO35" s="114"/>
      <c r="DP35" s="116"/>
      <c r="DQ35" s="116"/>
      <c r="DR35" s="115"/>
      <c r="DS35" s="114"/>
      <c r="DT35" s="116"/>
      <c r="DU35" s="116"/>
    </row>
    <row r="36" spans="1:125" ht="13.5" customHeight="1" x14ac:dyDescent="0.2">
      <c r="A36" s="114"/>
      <c r="B36" s="115"/>
      <c r="C36" s="114"/>
      <c r="D36" s="116"/>
      <c r="E36" s="116"/>
      <c r="F36" s="115"/>
      <c r="G36" s="114"/>
      <c r="H36" s="116"/>
      <c r="I36" s="116"/>
      <c r="J36" s="115"/>
      <c r="K36" s="114"/>
      <c r="L36" s="116"/>
      <c r="M36" s="116"/>
      <c r="N36" s="115"/>
      <c r="O36" s="114"/>
      <c r="P36" s="116"/>
      <c r="Q36" s="116"/>
      <c r="R36" s="115"/>
      <c r="S36" s="114"/>
      <c r="T36" s="116"/>
      <c r="U36" s="116"/>
      <c r="V36" s="115"/>
      <c r="W36" s="114"/>
      <c r="X36" s="116"/>
      <c r="Y36" s="116"/>
      <c r="Z36" s="115"/>
      <c r="AA36" s="114"/>
      <c r="AB36" s="116"/>
      <c r="AC36" s="116"/>
      <c r="AD36" s="115"/>
      <c r="AE36" s="114"/>
      <c r="AF36" s="116"/>
      <c r="AG36" s="116"/>
      <c r="AH36" s="115"/>
      <c r="AI36" s="114"/>
      <c r="AJ36" s="116"/>
      <c r="AK36" s="116"/>
      <c r="AL36" s="115"/>
      <c r="AM36" s="114"/>
      <c r="AN36" s="116"/>
      <c r="AO36" s="116"/>
      <c r="AP36" s="115"/>
      <c r="AQ36" s="114"/>
      <c r="AR36" s="116"/>
      <c r="AS36" s="116"/>
      <c r="AT36" s="115"/>
      <c r="AU36" s="114"/>
      <c r="AV36" s="116"/>
      <c r="AW36" s="116"/>
      <c r="AX36" s="115"/>
      <c r="AY36" s="114"/>
      <c r="AZ36" s="116"/>
      <c r="BA36" s="116"/>
      <c r="BB36" s="115"/>
      <c r="BC36" s="114"/>
      <c r="BD36" s="116"/>
      <c r="BE36" s="116"/>
      <c r="BF36" s="115"/>
      <c r="BG36" s="114"/>
      <c r="BH36" s="116"/>
      <c r="BI36" s="116"/>
      <c r="BJ36" s="115"/>
      <c r="BK36" s="114"/>
      <c r="BL36" s="116"/>
      <c r="BM36" s="116"/>
      <c r="BN36" s="115"/>
      <c r="BO36" s="114"/>
      <c r="BP36" s="116"/>
      <c r="BQ36" s="116"/>
      <c r="BR36" s="115"/>
      <c r="BS36" s="114"/>
      <c r="BT36" s="116"/>
      <c r="BU36" s="116"/>
      <c r="BV36" s="115"/>
      <c r="BW36" s="114"/>
      <c r="BX36" s="116"/>
      <c r="BY36" s="116"/>
      <c r="BZ36" s="115"/>
      <c r="CA36" s="114"/>
      <c r="CB36" s="116"/>
      <c r="CC36" s="116"/>
      <c r="CD36" s="115"/>
      <c r="CE36" s="114"/>
      <c r="CF36" s="116"/>
      <c r="CG36" s="116"/>
      <c r="CH36" s="115"/>
      <c r="CI36" s="114"/>
      <c r="CJ36" s="116"/>
      <c r="CK36" s="116"/>
      <c r="CL36" s="115"/>
      <c r="CM36" s="114"/>
      <c r="CN36" s="116"/>
      <c r="CO36" s="116"/>
      <c r="CP36" s="115"/>
      <c r="CQ36" s="114"/>
      <c r="CR36" s="116"/>
      <c r="CS36" s="116"/>
      <c r="CT36" s="115"/>
      <c r="CU36" s="114"/>
      <c r="CV36" s="116"/>
      <c r="CW36" s="116"/>
      <c r="CX36" s="115"/>
      <c r="CY36" s="114"/>
      <c r="CZ36" s="116"/>
      <c r="DA36" s="116"/>
      <c r="DB36" s="115"/>
      <c r="DC36" s="114"/>
      <c r="DD36" s="116"/>
      <c r="DE36" s="116"/>
      <c r="DF36" s="115"/>
      <c r="DG36" s="114"/>
      <c r="DH36" s="116"/>
      <c r="DI36" s="116"/>
      <c r="DJ36" s="115"/>
      <c r="DK36" s="114"/>
      <c r="DL36" s="116"/>
      <c r="DM36" s="116"/>
      <c r="DN36" s="115"/>
      <c r="DO36" s="114"/>
      <c r="DP36" s="116"/>
      <c r="DQ36" s="116"/>
      <c r="DR36" s="115"/>
      <c r="DS36" s="114"/>
      <c r="DT36" s="116"/>
      <c r="DU36" s="116"/>
    </row>
    <row r="37" spans="1:125" ht="13.5" customHeight="1" x14ac:dyDescent="0.2">
      <c r="A37" s="114"/>
      <c r="B37" s="115"/>
      <c r="C37" s="114"/>
      <c r="D37" s="116"/>
      <c r="E37" s="116"/>
      <c r="F37" s="115"/>
      <c r="G37" s="114"/>
      <c r="H37" s="116"/>
      <c r="I37" s="116"/>
      <c r="J37" s="115"/>
      <c r="K37" s="114"/>
      <c r="L37" s="116"/>
      <c r="M37" s="116"/>
      <c r="N37" s="115"/>
      <c r="O37" s="114"/>
      <c r="P37" s="116"/>
      <c r="Q37" s="116"/>
      <c r="R37" s="115"/>
      <c r="S37" s="114"/>
      <c r="T37" s="116"/>
      <c r="U37" s="116"/>
      <c r="V37" s="115"/>
      <c r="W37" s="114"/>
      <c r="X37" s="116"/>
      <c r="Y37" s="116"/>
      <c r="Z37" s="115"/>
      <c r="AA37" s="114"/>
      <c r="AB37" s="116"/>
      <c r="AC37" s="116"/>
      <c r="AD37" s="115"/>
      <c r="AE37" s="114"/>
      <c r="AF37" s="116"/>
      <c r="AG37" s="116"/>
      <c r="AH37" s="115"/>
      <c r="AI37" s="114"/>
      <c r="AJ37" s="116"/>
      <c r="AK37" s="116"/>
      <c r="AL37" s="115"/>
      <c r="AM37" s="114"/>
      <c r="AN37" s="116"/>
      <c r="AO37" s="116"/>
      <c r="AP37" s="115"/>
      <c r="AQ37" s="114"/>
      <c r="AR37" s="116"/>
      <c r="AS37" s="116"/>
      <c r="AT37" s="115"/>
      <c r="AU37" s="114"/>
      <c r="AV37" s="116"/>
      <c r="AW37" s="116"/>
      <c r="AX37" s="115"/>
      <c r="AY37" s="114"/>
      <c r="AZ37" s="116"/>
      <c r="BA37" s="116"/>
      <c r="BB37" s="115"/>
      <c r="BC37" s="114"/>
      <c r="BD37" s="116"/>
      <c r="BE37" s="116"/>
      <c r="BF37" s="115"/>
      <c r="BG37" s="114"/>
      <c r="BH37" s="116"/>
      <c r="BI37" s="116"/>
      <c r="BJ37" s="115"/>
      <c r="BK37" s="114"/>
      <c r="BL37" s="116"/>
      <c r="BM37" s="116"/>
      <c r="BN37" s="115"/>
      <c r="BO37" s="114"/>
      <c r="BP37" s="116"/>
      <c r="BQ37" s="116"/>
      <c r="BR37" s="115"/>
      <c r="BS37" s="114"/>
      <c r="BT37" s="116"/>
      <c r="BU37" s="116"/>
      <c r="BV37" s="115"/>
      <c r="BW37" s="114"/>
      <c r="BX37" s="116"/>
      <c r="BY37" s="116"/>
      <c r="BZ37" s="115"/>
      <c r="CA37" s="114"/>
      <c r="CB37" s="116"/>
      <c r="CC37" s="116"/>
      <c r="CD37" s="115"/>
      <c r="CE37" s="114"/>
      <c r="CF37" s="116"/>
      <c r="CG37" s="116"/>
      <c r="CH37" s="115"/>
      <c r="CI37" s="114"/>
      <c r="CJ37" s="116"/>
      <c r="CK37" s="116"/>
      <c r="CL37" s="115"/>
      <c r="CM37" s="114"/>
      <c r="CN37" s="116"/>
      <c r="CO37" s="116"/>
      <c r="CP37" s="115"/>
      <c r="CQ37" s="114"/>
      <c r="CR37" s="116"/>
      <c r="CS37" s="116"/>
      <c r="CT37" s="115"/>
      <c r="CU37" s="114"/>
      <c r="CV37" s="116"/>
      <c r="CW37" s="116"/>
      <c r="CX37" s="115"/>
      <c r="CY37" s="114"/>
      <c r="CZ37" s="116"/>
      <c r="DA37" s="116"/>
      <c r="DB37" s="115"/>
      <c r="DC37" s="114"/>
      <c r="DD37" s="116"/>
      <c r="DE37" s="116"/>
      <c r="DF37" s="115"/>
      <c r="DG37" s="114"/>
      <c r="DH37" s="116"/>
      <c r="DI37" s="116"/>
      <c r="DJ37" s="115"/>
      <c r="DK37" s="114"/>
      <c r="DL37" s="116"/>
      <c r="DM37" s="116"/>
      <c r="DN37" s="115"/>
      <c r="DO37" s="114"/>
      <c r="DP37" s="116"/>
      <c r="DQ37" s="116"/>
      <c r="DR37" s="115"/>
      <c r="DS37" s="114"/>
      <c r="DT37" s="116"/>
      <c r="DU37" s="116"/>
    </row>
    <row r="38" spans="1:125" ht="13.5" customHeight="1" x14ac:dyDescent="0.2">
      <c r="A38" s="114"/>
      <c r="B38" s="115"/>
      <c r="C38" s="114"/>
      <c r="D38" s="116"/>
      <c r="E38" s="116"/>
      <c r="F38" s="115"/>
      <c r="G38" s="114"/>
      <c r="H38" s="116"/>
      <c r="I38" s="116"/>
      <c r="J38" s="115"/>
      <c r="K38" s="114"/>
      <c r="L38" s="116"/>
      <c r="M38" s="116"/>
      <c r="N38" s="115"/>
      <c r="O38" s="114"/>
      <c r="P38" s="116"/>
      <c r="Q38" s="116"/>
      <c r="R38" s="115"/>
      <c r="S38" s="114"/>
      <c r="T38" s="116"/>
      <c r="U38" s="116"/>
      <c r="V38" s="115"/>
      <c r="W38" s="114"/>
      <c r="X38" s="116"/>
      <c r="Y38" s="116"/>
      <c r="Z38" s="115"/>
      <c r="AA38" s="114"/>
      <c r="AB38" s="116"/>
      <c r="AC38" s="116"/>
      <c r="AD38" s="115"/>
      <c r="AE38" s="114"/>
      <c r="AF38" s="116"/>
      <c r="AG38" s="116"/>
      <c r="AH38" s="115"/>
      <c r="AI38" s="114"/>
      <c r="AJ38" s="116"/>
      <c r="AK38" s="116"/>
      <c r="AL38" s="115"/>
      <c r="AM38" s="114"/>
      <c r="AN38" s="116"/>
      <c r="AO38" s="116"/>
      <c r="AP38" s="115"/>
      <c r="AQ38" s="114"/>
      <c r="AR38" s="116"/>
      <c r="AS38" s="116"/>
      <c r="AT38" s="115"/>
      <c r="AU38" s="114"/>
      <c r="AV38" s="116"/>
      <c r="AW38" s="116"/>
      <c r="AX38" s="115"/>
      <c r="AY38" s="114"/>
      <c r="AZ38" s="116"/>
      <c r="BA38" s="116"/>
      <c r="BB38" s="115"/>
      <c r="BC38" s="114"/>
      <c r="BD38" s="116"/>
      <c r="BE38" s="116"/>
      <c r="BF38" s="115"/>
      <c r="BG38" s="114"/>
      <c r="BH38" s="116"/>
      <c r="BI38" s="116"/>
      <c r="BJ38" s="115"/>
      <c r="BK38" s="114"/>
      <c r="BL38" s="116"/>
      <c r="BM38" s="116"/>
      <c r="BN38" s="115"/>
      <c r="BO38" s="114"/>
      <c r="BP38" s="116"/>
      <c r="BQ38" s="116"/>
      <c r="BR38" s="115"/>
      <c r="BS38" s="114"/>
      <c r="BT38" s="116"/>
      <c r="BU38" s="116"/>
      <c r="BV38" s="115"/>
      <c r="BW38" s="114"/>
      <c r="BX38" s="116"/>
      <c r="BY38" s="116"/>
      <c r="BZ38" s="115"/>
      <c r="CA38" s="114"/>
      <c r="CB38" s="116"/>
      <c r="CC38" s="116"/>
      <c r="CD38" s="115"/>
      <c r="CE38" s="114"/>
      <c r="CF38" s="116"/>
      <c r="CG38" s="116"/>
      <c r="CH38" s="115"/>
      <c r="CI38" s="114"/>
      <c r="CJ38" s="116"/>
      <c r="CK38" s="116"/>
      <c r="CL38" s="115"/>
      <c r="CM38" s="114"/>
      <c r="CN38" s="116"/>
      <c r="CO38" s="116"/>
      <c r="CP38" s="115"/>
      <c r="CQ38" s="114"/>
      <c r="CR38" s="116"/>
      <c r="CS38" s="116"/>
      <c r="CT38" s="115"/>
      <c r="CU38" s="114"/>
      <c r="CV38" s="116"/>
      <c r="CW38" s="116"/>
      <c r="CX38" s="115"/>
      <c r="CY38" s="114"/>
      <c r="CZ38" s="116"/>
      <c r="DA38" s="116"/>
      <c r="DB38" s="115"/>
      <c r="DC38" s="114"/>
      <c r="DD38" s="116"/>
      <c r="DE38" s="116"/>
      <c r="DF38" s="115"/>
      <c r="DG38" s="114"/>
      <c r="DH38" s="116"/>
      <c r="DI38" s="116"/>
      <c r="DJ38" s="115"/>
      <c r="DK38" s="114"/>
      <c r="DL38" s="116"/>
      <c r="DM38" s="116"/>
      <c r="DN38" s="115"/>
      <c r="DO38" s="114"/>
      <c r="DP38" s="116"/>
      <c r="DQ38" s="116"/>
      <c r="DR38" s="115"/>
      <c r="DS38" s="114"/>
      <c r="DT38" s="116"/>
      <c r="DU38" s="116"/>
    </row>
    <row r="39" spans="1:125" ht="13.5" customHeight="1" x14ac:dyDescent="0.2">
      <c r="A39" s="114"/>
      <c r="B39" s="115"/>
      <c r="C39" s="114"/>
      <c r="D39" s="116"/>
      <c r="E39" s="116"/>
      <c r="F39" s="115"/>
      <c r="G39" s="114"/>
      <c r="H39" s="116"/>
      <c r="I39" s="116"/>
      <c r="J39" s="115"/>
      <c r="K39" s="114"/>
      <c r="L39" s="116"/>
      <c r="M39" s="116"/>
      <c r="N39" s="115"/>
      <c r="O39" s="114"/>
      <c r="P39" s="116"/>
      <c r="Q39" s="116"/>
      <c r="R39" s="115"/>
      <c r="S39" s="114"/>
      <c r="T39" s="116"/>
      <c r="U39" s="116"/>
      <c r="V39" s="115"/>
      <c r="W39" s="114"/>
      <c r="X39" s="116"/>
      <c r="Y39" s="116"/>
      <c r="Z39" s="115"/>
      <c r="AA39" s="114"/>
      <c r="AB39" s="116"/>
      <c r="AC39" s="116"/>
      <c r="AD39" s="115"/>
      <c r="AE39" s="114"/>
      <c r="AF39" s="116"/>
      <c r="AG39" s="116"/>
      <c r="AH39" s="115"/>
      <c r="AI39" s="114"/>
      <c r="AJ39" s="116"/>
      <c r="AK39" s="116"/>
      <c r="AL39" s="115"/>
      <c r="AM39" s="114"/>
      <c r="AN39" s="116"/>
      <c r="AO39" s="116"/>
      <c r="AP39" s="115"/>
      <c r="AQ39" s="114"/>
      <c r="AR39" s="116"/>
      <c r="AS39" s="116"/>
      <c r="AT39" s="115"/>
      <c r="AU39" s="114"/>
      <c r="AV39" s="116"/>
      <c r="AW39" s="116"/>
      <c r="AX39" s="115"/>
      <c r="AY39" s="114"/>
      <c r="AZ39" s="116"/>
      <c r="BA39" s="116"/>
      <c r="BB39" s="115"/>
      <c r="BC39" s="114"/>
      <c r="BD39" s="116"/>
      <c r="BE39" s="116"/>
      <c r="BF39" s="115"/>
      <c r="BG39" s="114"/>
      <c r="BH39" s="116"/>
      <c r="BI39" s="116"/>
      <c r="BJ39" s="115"/>
      <c r="BK39" s="114"/>
      <c r="BL39" s="116"/>
      <c r="BM39" s="116"/>
      <c r="BN39" s="115"/>
      <c r="BO39" s="114"/>
      <c r="BP39" s="116"/>
      <c r="BQ39" s="116"/>
      <c r="BR39" s="115"/>
      <c r="BS39" s="114"/>
      <c r="BT39" s="116"/>
      <c r="BU39" s="116"/>
      <c r="BV39" s="115"/>
      <c r="BW39" s="114"/>
      <c r="BX39" s="116"/>
      <c r="BY39" s="116"/>
      <c r="BZ39" s="115"/>
      <c r="CA39" s="114"/>
      <c r="CB39" s="116"/>
      <c r="CC39" s="116"/>
      <c r="CD39" s="115"/>
      <c r="CE39" s="114"/>
      <c r="CF39" s="116"/>
      <c r="CG39" s="116"/>
      <c r="CH39" s="115"/>
      <c r="CI39" s="114"/>
      <c r="CJ39" s="116"/>
      <c r="CK39" s="116"/>
      <c r="CL39" s="115"/>
      <c r="CM39" s="114"/>
      <c r="CN39" s="116"/>
      <c r="CO39" s="116"/>
      <c r="CP39" s="115"/>
      <c r="CQ39" s="114"/>
      <c r="CR39" s="116"/>
      <c r="CS39" s="116"/>
      <c r="CT39" s="115"/>
      <c r="CU39" s="114"/>
      <c r="CV39" s="116"/>
      <c r="CW39" s="116"/>
      <c r="CX39" s="115"/>
      <c r="CY39" s="114"/>
      <c r="CZ39" s="116"/>
      <c r="DA39" s="116"/>
      <c r="DB39" s="115"/>
      <c r="DC39" s="114"/>
      <c r="DD39" s="116"/>
      <c r="DE39" s="116"/>
      <c r="DF39" s="115"/>
      <c r="DG39" s="114"/>
      <c r="DH39" s="116"/>
      <c r="DI39" s="116"/>
      <c r="DJ39" s="115"/>
      <c r="DK39" s="114"/>
      <c r="DL39" s="116"/>
      <c r="DM39" s="116"/>
      <c r="DN39" s="115"/>
      <c r="DO39" s="114"/>
      <c r="DP39" s="116"/>
      <c r="DQ39" s="116"/>
      <c r="DR39" s="115"/>
      <c r="DS39" s="114"/>
      <c r="DT39" s="116"/>
      <c r="DU39" s="116"/>
    </row>
    <row r="40" spans="1:125" ht="13.5" customHeight="1" x14ac:dyDescent="0.2">
      <c r="A40" s="114"/>
      <c r="B40" s="115"/>
      <c r="C40" s="114"/>
      <c r="D40" s="116"/>
      <c r="E40" s="116"/>
      <c r="F40" s="115"/>
      <c r="G40" s="114"/>
      <c r="H40" s="116"/>
      <c r="I40" s="116"/>
      <c r="J40" s="115"/>
      <c r="K40" s="114"/>
      <c r="L40" s="116"/>
      <c r="M40" s="116"/>
      <c r="N40" s="115"/>
      <c r="O40" s="114"/>
      <c r="P40" s="116"/>
      <c r="Q40" s="116"/>
      <c r="R40" s="115"/>
      <c r="S40" s="114"/>
      <c r="T40" s="116"/>
      <c r="U40" s="116"/>
      <c r="V40" s="115"/>
      <c r="W40" s="114"/>
      <c r="X40" s="116"/>
      <c r="Y40" s="116"/>
      <c r="Z40" s="115"/>
      <c r="AA40" s="114"/>
      <c r="AB40" s="116"/>
      <c r="AC40" s="116"/>
      <c r="AD40" s="115"/>
      <c r="AE40" s="114"/>
      <c r="AF40" s="116"/>
      <c r="AG40" s="116"/>
      <c r="AH40" s="115"/>
      <c r="AI40" s="114"/>
      <c r="AJ40" s="116"/>
      <c r="AK40" s="116"/>
      <c r="AL40" s="115"/>
      <c r="AM40" s="114"/>
      <c r="AN40" s="116"/>
      <c r="AO40" s="116"/>
      <c r="AP40" s="115"/>
      <c r="AQ40" s="114"/>
      <c r="AR40" s="116"/>
      <c r="AS40" s="116"/>
      <c r="AT40" s="115"/>
      <c r="AU40" s="114"/>
      <c r="AV40" s="116"/>
      <c r="AW40" s="116"/>
      <c r="AX40" s="115"/>
      <c r="AY40" s="114"/>
      <c r="AZ40" s="116"/>
      <c r="BA40" s="116"/>
      <c r="BB40" s="115"/>
      <c r="BC40" s="114"/>
      <c r="BD40" s="116"/>
      <c r="BE40" s="116"/>
      <c r="BF40" s="115"/>
      <c r="BG40" s="114"/>
      <c r="BH40" s="116"/>
      <c r="BI40" s="116"/>
      <c r="BJ40" s="115"/>
      <c r="BK40" s="114"/>
      <c r="BL40" s="116"/>
      <c r="BM40" s="116"/>
      <c r="BN40" s="115"/>
      <c r="BO40" s="114"/>
      <c r="BP40" s="116"/>
      <c r="BQ40" s="116"/>
      <c r="BR40" s="115"/>
      <c r="BS40" s="114"/>
      <c r="BT40" s="116"/>
      <c r="BU40" s="116"/>
      <c r="BV40" s="115"/>
      <c r="BW40" s="114"/>
      <c r="BX40" s="116"/>
      <c r="BY40" s="116"/>
      <c r="BZ40" s="115"/>
      <c r="CA40" s="114"/>
      <c r="CB40" s="116"/>
      <c r="CC40" s="116"/>
      <c r="CD40" s="115"/>
      <c r="CE40" s="114"/>
      <c r="CF40" s="116"/>
      <c r="CG40" s="116"/>
      <c r="CH40" s="115"/>
      <c r="CI40" s="114"/>
      <c r="CJ40" s="116"/>
      <c r="CK40" s="116"/>
      <c r="CL40" s="115"/>
      <c r="CM40" s="114"/>
      <c r="CN40" s="116"/>
      <c r="CO40" s="116"/>
      <c r="CP40" s="115"/>
      <c r="CQ40" s="114"/>
      <c r="CR40" s="116"/>
      <c r="CS40" s="116"/>
      <c r="CT40" s="115"/>
      <c r="CU40" s="114"/>
      <c r="CV40" s="116"/>
      <c r="CW40" s="116"/>
      <c r="CX40" s="115"/>
      <c r="CY40" s="114"/>
      <c r="CZ40" s="116"/>
      <c r="DA40" s="116"/>
      <c r="DB40" s="115"/>
      <c r="DC40" s="114"/>
      <c r="DD40" s="116"/>
      <c r="DE40" s="116"/>
      <c r="DF40" s="115"/>
      <c r="DG40" s="114"/>
      <c r="DH40" s="116"/>
      <c r="DI40" s="116"/>
      <c r="DJ40" s="115"/>
      <c r="DK40" s="114"/>
      <c r="DL40" s="116"/>
      <c r="DM40" s="116"/>
      <c r="DN40" s="115"/>
      <c r="DO40" s="114"/>
      <c r="DP40" s="116"/>
      <c r="DQ40" s="116"/>
      <c r="DR40" s="115"/>
      <c r="DS40" s="114"/>
      <c r="DT40" s="116"/>
      <c r="DU40" s="116"/>
    </row>
    <row r="41" spans="1:125" ht="13.5" customHeight="1" x14ac:dyDescent="0.2">
      <c r="A41" s="114"/>
      <c r="B41" s="115"/>
      <c r="C41" s="114"/>
      <c r="D41" s="116"/>
      <c r="E41" s="116"/>
      <c r="F41" s="115"/>
      <c r="G41" s="114"/>
      <c r="H41" s="116"/>
      <c r="I41" s="116"/>
      <c r="J41" s="115"/>
      <c r="K41" s="114"/>
      <c r="L41" s="116"/>
      <c r="M41" s="116"/>
      <c r="N41" s="115"/>
      <c r="O41" s="114"/>
      <c r="P41" s="116"/>
      <c r="Q41" s="116"/>
      <c r="R41" s="115"/>
      <c r="S41" s="114"/>
      <c r="T41" s="116"/>
      <c r="U41" s="116"/>
      <c r="V41" s="115"/>
      <c r="W41" s="114"/>
      <c r="X41" s="116"/>
      <c r="Y41" s="116"/>
      <c r="Z41" s="115"/>
      <c r="AA41" s="114"/>
      <c r="AB41" s="116"/>
      <c r="AC41" s="116"/>
      <c r="AD41" s="115"/>
      <c r="AE41" s="114"/>
      <c r="AF41" s="116"/>
      <c r="AG41" s="116"/>
      <c r="AH41" s="115"/>
      <c r="AI41" s="114"/>
      <c r="AJ41" s="116"/>
      <c r="AK41" s="116"/>
      <c r="AL41" s="115"/>
      <c r="AM41" s="114"/>
      <c r="AN41" s="116"/>
      <c r="AO41" s="116"/>
      <c r="AP41" s="115"/>
      <c r="AQ41" s="114"/>
      <c r="AR41" s="116"/>
      <c r="AS41" s="116"/>
      <c r="AT41" s="115"/>
      <c r="AU41" s="114"/>
      <c r="AV41" s="116"/>
      <c r="AW41" s="116"/>
      <c r="AX41" s="115"/>
      <c r="AY41" s="114"/>
      <c r="AZ41" s="116"/>
      <c r="BA41" s="116"/>
      <c r="BB41" s="115"/>
      <c r="BC41" s="114"/>
      <c r="BD41" s="116"/>
      <c r="BE41" s="116"/>
      <c r="BF41" s="115"/>
      <c r="BG41" s="114"/>
      <c r="BH41" s="116"/>
      <c r="BI41" s="116"/>
      <c r="BJ41" s="115"/>
      <c r="BK41" s="114"/>
      <c r="BL41" s="116"/>
      <c r="BM41" s="116"/>
      <c r="BN41" s="115"/>
      <c r="BO41" s="114"/>
      <c r="BP41" s="116"/>
      <c r="BQ41" s="116"/>
      <c r="BR41" s="115"/>
      <c r="BS41" s="114"/>
      <c r="BT41" s="116"/>
      <c r="BU41" s="116"/>
      <c r="BV41" s="115"/>
      <c r="BW41" s="114"/>
      <c r="BX41" s="116"/>
      <c r="BY41" s="116"/>
      <c r="BZ41" s="115"/>
      <c r="CA41" s="114"/>
      <c r="CB41" s="116"/>
      <c r="CC41" s="116"/>
      <c r="CD41" s="115"/>
      <c r="CE41" s="114"/>
      <c r="CF41" s="116"/>
      <c r="CG41" s="116"/>
      <c r="CH41" s="115"/>
      <c r="CI41" s="114"/>
      <c r="CJ41" s="116"/>
      <c r="CK41" s="116"/>
      <c r="CL41" s="115"/>
      <c r="CM41" s="114"/>
      <c r="CN41" s="116"/>
      <c r="CO41" s="116"/>
      <c r="CP41" s="115"/>
      <c r="CQ41" s="114"/>
      <c r="CR41" s="116"/>
      <c r="CS41" s="116"/>
      <c r="CT41" s="115"/>
      <c r="CU41" s="114"/>
      <c r="CV41" s="116"/>
      <c r="CW41" s="116"/>
      <c r="CX41" s="115"/>
      <c r="CY41" s="114"/>
      <c r="CZ41" s="116"/>
      <c r="DA41" s="116"/>
      <c r="DB41" s="115"/>
      <c r="DC41" s="114"/>
      <c r="DD41" s="116"/>
      <c r="DE41" s="116"/>
      <c r="DF41" s="115"/>
      <c r="DG41" s="114"/>
      <c r="DH41" s="116"/>
      <c r="DI41" s="116"/>
      <c r="DJ41" s="115"/>
      <c r="DK41" s="114"/>
      <c r="DL41" s="116"/>
      <c r="DM41" s="116"/>
      <c r="DN41" s="115"/>
      <c r="DO41" s="114"/>
      <c r="DP41" s="116"/>
      <c r="DQ41" s="116"/>
      <c r="DR41" s="115"/>
      <c r="DS41" s="114"/>
      <c r="DT41" s="116"/>
      <c r="DU41" s="116"/>
    </row>
    <row r="42" spans="1:125" ht="13.5" customHeight="1" x14ac:dyDescent="0.2">
      <c r="A42" s="114"/>
      <c r="B42" s="115"/>
      <c r="C42" s="114"/>
      <c r="D42" s="116"/>
      <c r="E42" s="116"/>
      <c r="F42" s="115"/>
      <c r="G42" s="114"/>
      <c r="H42" s="116"/>
      <c r="I42" s="116"/>
      <c r="J42" s="115"/>
      <c r="K42" s="114"/>
      <c r="L42" s="116"/>
      <c r="M42" s="116"/>
      <c r="N42" s="115"/>
      <c r="O42" s="114"/>
      <c r="P42" s="116"/>
      <c r="Q42" s="116"/>
      <c r="R42" s="115"/>
      <c r="S42" s="114"/>
      <c r="T42" s="116"/>
      <c r="U42" s="116"/>
      <c r="V42" s="115"/>
      <c r="W42" s="114"/>
      <c r="X42" s="116"/>
      <c r="Y42" s="116"/>
      <c r="Z42" s="115"/>
      <c r="AA42" s="114"/>
      <c r="AB42" s="116"/>
      <c r="AC42" s="116"/>
      <c r="AD42" s="115"/>
      <c r="AE42" s="114"/>
      <c r="AF42" s="116"/>
      <c r="AG42" s="116"/>
      <c r="AH42" s="115"/>
      <c r="AI42" s="114"/>
      <c r="AJ42" s="116"/>
      <c r="AK42" s="116"/>
      <c r="AL42" s="115"/>
      <c r="AM42" s="114"/>
      <c r="AN42" s="116"/>
      <c r="AO42" s="116"/>
      <c r="AP42" s="115"/>
      <c r="AQ42" s="114"/>
      <c r="AR42" s="116"/>
      <c r="AS42" s="116"/>
      <c r="AT42" s="115"/>
      <c r="AU42" s="114"/>
      <c r="AV42" s="116"/>
      <c r="AW42" s="116"/>
      <c r="AX42" s="115"/>
      <c r="AY42" s="114"/>
      <c r="AZ42" s="116"/>
      <c r="BA42" s="116"/>
      <c r="BB42" s="115"/>
      <c r="BC42" s="114"/>
      <c r="BD42" s="116"/>
      <c r="BE42" s="116"/>
      <c r="BF42" s="115"/>
      <c r="BG42" s="114"/>
      <c r="BH42" s="116"/>
      <c r="BI42" s="116"/>
      <c r="BJ42" s="115"/>
      <c r="BK42" s="114"/>
      <c r="BL42" s="116"/>
      <c r="BM42" s="116"/>
      <c r="BN42" s="115"/>
      <c r="BO42" s="114"/>
      <c r="BP42" s="116"/>
      <c r="BQ42" s="116"/>
      <c r="BR42" s="115"/>
      <c r="BS42" s="114"/>
      <c r="BT42" s="116"/>
      <c r="BU42" s="116"/>
      <c r="BV42" s="115"/>
      <c r="BW42" s="114"/>
      <c r="BX42" s="116"/>
      <c r="BY42" s="116"/>
      <c r="BZ42" s="115"/>
      <c r="CA42" s="114"/>
      <c r="CB42" s="116"/>
      <c r="CC42" s="116"/>
      <c r="CD42" s="115"/>
      <c r="CE42" s="114"/>
      <c r="CF42" s="116"/>
      <c r="CG42" s="116"/>
      <c r="CH42" s="115"/>
      <c r="CI42" s="114"/>
      <c r="CJ42" s="116"/>
      <c r="CK42" s="116"/>
      <c r="CL42" s="115"/>
      <c r="CM42" s="114"/>
      <c r="CN42" s="116"/>
      <c r="CO42" s="116"/>
      <c r="CP42" s="115"/>
      <c r="CQ42" s="114"/>
      <c r="CR42" s="116"/>
      <c r="CS42" s="116"/>
      <c r="CT42" s="115"/>
      <c r="CU42" s="114"/>
      <c r="CV42" s="116"/>
      <c r="CW42" s="116"/>
      <c r="CX42" s="115"/>
      <c r="CY42" s="114"/>
      <c r="CZ42" s="116"/>
      <c r="DA42" s="116"/>
      <c r="DB42" s="115"/>
      <c r="DC42" s="114"/>
      <c r="DD42" s="116"/>
      <c r="DE42" s="116"/>
      <c r="DF42" s="115"/>
      <c r="DG42" s="114"/>
      <c r="DH42" s="116"/>
      <c r="DI42" s="116"/>
      <c r="DJ42" s="115"/>
      <c r="DK42" s="114"/>
      <c r="DL42" s="116"/>
      <c r="DM42" s="116"/>
      <c r="DN42" s="115"/>
      <c r="DO42" s="114"/>
      <c r="DP42" s="116"/>
      <c r="DQ42" s="116"/>
      <c r="DR42" s="115"/>
      <c r="DS42" s="114"/>
      <c r="DT42" s="116"/>
      <c r="DU42" s="116"/>
    </row>
    <row r="43" spans="1:125" ht="13.5" customHeight="1" x14ac:dyDescent="0.2">
      <c r="A43" s="114"/>
      <c r="B43" s="115"/>
      <c r="C43" s="114"/>
      <c r="D43" s="116"/>
      <c r="E43" s="116"/>
      <c r="F43" s="115"/>
      <c r="G43" s="114"/>
      <c r="H43" s="116"/>
      <c r="I43" s="116"/>
      <c r="J43" s="115"/>
      <c r="K43" s="114"/>
      <c r="L43" s="116"/>
      <c r="M43" s="116"/>
      <c r="N43" s="115"/>
      <c r="O43" s="114"/>
      <c r="P43" s="116"/>
      <c r="Q43" s="116"/>
      <c r="R43" s="115"/>
      <c r="S43" s="114"/>
      <c r="T43" s="116"/>
      <c r="U43" s="116"/>
      <c r="V43" s="115"/>
      <c r="W43" s="114"/>
      <c r="X43" s="116"/>
      <c r="Y43" s="116"/>
      <c r="Z43" s="115"/>
      <c r="AA43" s="114"/>
      <c r="AB43" s="116"/>
      <c r="AC43" s="116"/>
      <c r="AD43" s="115"/>
      <c r="AE43" s="114"/>
      <c r="AF43" s="116"/>
      <c r="AG43" s="116"/>
      <c r="AH43" s="115"/>
      <c r="AI43" s="114"/>
      <c r="AJ43" s="116"/>
      <c r="AK43" s="116"/>
      <c r="AL43" s="115"/>
      <c r="AM43" s="114"/>
      <c r="AN43" s="116"/>
      <c r="AO43" s="116"/>
      <c r="AP43" s="115"/>
      <c r="AQ43" s="114"/>
      <c r="AR43" s="116"/>
      <c r="AS43" s="116"/>
      <c r="AT43" s="115"/>
      <c r="AU43" s="114"/>
      <c r="AV43" s="116"/>
      <c r="AW43" s="116"/>
      <c r="AX43" s="115"/>
      <c r="AY43" s="114"/>
      <c r="AZ43" s="116"/>
      <c r="BA43" s="116"/>
      <c r="BB43" s="115"/>
      <c r="BC43" s="114"/>
      <c r="BD43" s="116"/>
      <c r="BE43" s="116"/>
      <c r="BF43" s="115"/>
      <c r="BG43" s="114"/>
      <c r="BH43" s="116"/>
      <c r="BI43" s="116"/>
      <c r="BJ43" s="115"/>
      <c r="BK43" s="114"/>
      <c r="BL43" s="116"/>
      <c r="BM43" s="116"/>
      <c r="BN43" s="115"/>
      <c r="BO43" s="114"/>
      <c r="BP43" s="116"/>
      <c r="BQ43" s="116"/>
      <c r="BR43" s="115"/>
      <c r="BS43" s="114"/>
      <c r="BT43" s="116"/>
      <c r="BU43" s="116"/>
      <c r="BV43" s="115"/>
      <c r="BW43" s="114"/>
      <c r="BX43" s="116"/>
      <c r="BY43" s="116"/>
      <c r="BZ43" s="115"/>
      <c r="CA43" s="114"/>
      <c r="CB43" s="116"/>
      <c r="CC43" s="116"/>
      <c r="CD43" s="115"/>
      <c r="CE43" s="114"/>
      <c r="CF43" s="116"/>
      <c r="CG43" s="116"/>
      <c r="CH43" s="115"/>
      <c r="CI43" s="114"/>
      <c r="CJ43" s="116"/>
      <c r="CK43" s="116"/>
      <c r="CL43" s="115"/>
      <c r="CM43" s="114"/>
      <c r="CN43" s="116"/>
      <c r="CO43" s="116"/>
      <c r="CP43" s="115"/>
      <c r="CQ43" s="114"/>
      <c r="CR43" s="116"/>
      <c r="CS43" s="116"/>
      <c r="CT43" s="115"/>
      <c r="CU43" s="114"/>
      <c r="CV43" s="116"/>
      <c r="CW43" s="116"/>
      <c r="CX43" s="115"/>
      <c r="CY43" s="114"/>
      <c r="CZ43" s="116"/>
      <c r="DA43" s="116"/>
      <c r="DB43" s="115"/>
      <c r="DC43" s="114"/>
      <c r="DD43" s="116"/>
      <c r="DE43" s="116"/>
      <c r="DF43" s="115"/>
      <c r="DG43" s="114"/>
      <c r="DH43" s="116"/>
      <c r="DI43" s="116"/>
      <c r="DJ43" s="115"/>
      <c r="DK43" s="114"/>
      <c r="DL43" s="116"/>
      <c r="DM43" s="116"/>
      <c r="DN43" s="115"/>
      <c r="DO43" s="114"/>
      <c r="DP43" s="116"/>
      <c r="DQ43" s="116"/>
      <c r="DR43" s="115"/>
      <c r="DS43" s="114"/>
      <c r="DT43" s="116"/>
      <c r="DU43" s="116"/>
    </row>
    <row r="44" spans="1:125" ht="13.5" customHeight="1" x14ac:dyDescent="0.2">
      <c r="A44" s="114"/>
      <c r="B44" s="115"/>
      <c r="C44" s="114"/>
      <c r="D44" s="116"/>
      <c r="E44" s="116"/>
      <c r="F44" s="115"/>
      <c r="G44" s="114"/>
      <c r="H44" s="116"/>
      <c r="I44" s="116"/>
      <c r="J44" s="115"/>
      <c r="K44" s="114"/>
      <c r="L44" s="116"/>
      <c r="M44" s="116"/>
      <c r="N44" s="115"/>
      <c r="O44" s="114"/>
      <c r="P44" s="116"/>
      <c r="Q44" s="116"/>
      <c r="R44" s="115"/>
      <c r="S44" s="114"/>
      <c r="T44" s="116"/>
      <c r="U44" s="116"/>
      <c r="V44" s="115"/>
      <c r="W44" s="114"/>
      <c r="X44" s="116"/>
      <c r="Y44" s="116"/>
      <c r="Z44" s="115"/>
      <c r="AA44" s="114"/>
      <c r="AB44" s="116"/>
      <c r="AC44" s="116"/>
      <c r="AD44" s="115"/>
      <c r="AE44" s="114"/>
      <c r="AF44" s="116"/>
      <c r="AG44" s="116"/>
      <c r="AH44" s="115"/>
      <c r="AI44" s="114"/>
      <c r="AJ44" s="116"/>
      <c r="AK44" s="116"/>
      <c r="AL44" s="115"/>
      <c r="AM44" s="114"/>
      <c r="AN44" s="116"/>
      <c r="AO44" s="116"/>
      <c r="AP44" s="115"/>
      <c r="AQ44" s="114"/>
      <c r="AR44" s="116"/>
      <c r="AS44" s="116"/>
      <c r="AT44" s="115"/>
      <c r="AU44" s="114"/>
      <c r="AV44" s="116"/>
      <c r="AW44" s="116"/>
      <c r="AX44" s="115"/>
      <c r="AY44" s="114"/>
      <c r="AZ44" s="116"/>
      <c r="BA44" s="116"/>
      <c r="BB44" s="115"/>
      <c r="BC44" s="114"/>
      <c r="BD44" s="116"/>
      <c r="BE44" s="116"/>
      <c r="BF44" s="115"/>
      <c r="BG44" s="114"/>
      <c r="BH44" s="116"/>
      <c r="BI44" s="116"/>
      <c r="BJ44" s="115"/>
      <c r="BK44" s="114"/>
      <c r="BL44" s="116"/>
      <c r="BM44" s="116"/>
      <c r="BN44" s="115"/>
      <c r="BO44" s="114"/>
      <c r="BP44" s="116"/>
      <c r="BQ44" s="116"/>
      <c r="BR44" s="115"/>
      <c r="BS44" s="114"/>
      <c r="BT44" s="116"/>
      <c r="BU44" s="116"/>
      <c r="BV44" s="115"/>
      <c r="BW44" s="114"/>
      <c r="BX44" s="116"/>
      <c r="BY44" s="116"/>
      <c r="BZ44" s="115"/>
      <c r="CA44" s="114"/>
      <c r="CB44" s="116"/>
      <c r="CC44" s="116"/>
      <c r="CD44" s="115"/>
      <c r="CE44" s="114"/>
      <c r="CF44" s="116"/>
      <c r="CG44" s="116"/>
      <c r="CH44" s="115"/>
      <c r="CI44" s="114"/>
      <c r="CJ44" s="116"/>
      <c r="CK44" s="116"/>
      <c r="CL44" s="115"/>
      <c r="CM44" s="114"/>
      <c r="CN44" s="116"/>
      <c r="CO44" s="116"/>
      <c r="CP44" s="115"/>
      <c r="CQ44" s="114"/>
      <c r="CR44" s="116"/>
      <c r="CS44" s="116"/>
      <c r="CT44" s="115"/>
      <c r="CU44" s="114"/>
      <c r="CV44" s="116"/>
      <c r="CW44" s="116"/>
      <c r="CX44" s="115"/>
      <c r="CY44" s="114"/>
      <c r="CZ44" s="116"/>
      <c r="DA44" s="116"/>
      <c r="DB44" s="115"/>
      <c r="DC44" s="114"/>
      <c r="DD44" s="116"/>
      <c r="DE44" s="116"/>
      <c r="DF44" s="115"/>
      <c r="DG44" s="114"/>
      <c r="DH44" s="116"/>
      <c r="DI44" s="116"/>
      <c r="DJ44" s="115"/>
      <c r="DK44" s="114"/>
      <c r="DL44" s="116"/>
      <c r="DM44" s="116"/>
      <c r="DN44" s="115"/>
      <c r="DO44" s="114"/>
      <c r="DP44" s="116"/>
      <c r="DQ44" s="116"/>
      <c r="DR44" s="115"/>
      <c r="DS44" s="114"/>
      <c r="DT44" s="116"/>
      <c r="DU44" s="116"/>
    </row>
    <row r="45" spans="1:125" ht="13.5" customHeight="1" x14ac:dyDescent="0.2">
      <c r="A45" s="114"/>
      <c r="B45" s="115"/>
      <c r="C45" s="114"/>
      <c r="D45" s="116"/>
      <c r="E45" s="116"/>
      <c r="F45" s="115"/>
      <c r="G45" s="114"/>
      <c r="H45" s="116"/>
      <c r="I45" s="116"/>
      <c r="J45" s="115"/>
      <c r="K45" s="114"/>
      <c r="L45" s="116"/>
      <c r="M45" s="116"/>
      <c r="N45" s="115"/>
      <c r="O45" s="114"/>
      <c r="P45" s="116"/>
      <c r="Q45" s="116"/>
      <c r="R45" s="115"/>
      <c r="S45" s="114"/>
      <c r="T45" s="116"/>
      <c r="U45" s="116"/>
      <c r="V45" s="115"/>
      <c r="W45" s="114"/>
      <c r="X45" s="116"/>
      <c r="Y45" s="116"/>
      <c r="Z45" s="115"/>
      <c r="AA45" s="114"/>
      <c r="AB45" s="116"/>
      <c r="AC45" s="116"/>
      <c r="AD45" s="115"/>
      <c r="AE45" s="114"/>
      <c r="AF45" s="116"/>
      <c r="AG45" s="116"/>
      <c r="AH45" s="115"/>
      <c r="AI45" s="114"/>
      <c r="AJ45" s="116"/>
      <c r="AK45" s="116"/>
      <c r="AL45" s="115"/>
      <c r="AM45" s="114"/>
      <c r="AN45" s="116"/>
      <c r="AO45" s="116"/>
      <c r="AP45" s="115"/>
      <c r="AQ45" s="114"/>
      <c r="AR45" s="116"/>
      <c r="AS45" s="116"/>
      <c r="AT45" s="115"/>
      <c r="AU45" s="114"/>
      <c r="AV45" s="116"/>
      <c r="AW45" s="116"/>
      <c r="AX45" s="115"/>
      <c r="AY45" s="114"/>
      <c r="AZ45" s="116"/>
      <c r="BA45" s="116"/>
      <c r="BB45" s="115"/>
      <c r="BC45" s="114"/>
      <c r="BD45" s="116"/>
      <c r="BE45" s="116"/>
      <c r="BF45" s="115"/>
      <c r="BG45" s="114"/>
      <c r="BH45" s="116"/>
      <c r="BI45" s="116"/>
      <c r="BJ45" s="115"/>
      <c r="BK45" s="114"/>
      <c r="BL45" s="116"/>
      <c r="BM45" s="116"/>
      <c r="BN45" s="115"/>
      <c r="BO45" s="114"/>
      <c r="BP45" s="116"/>
      <c r="BQ45" s="116"/>
      <c r="BR45" s="115"/>
      <c r="BS45" s="114"/>
      <c r="BT45" s="116"/>
      <c r="BU45" s="116"/>
      <c r="BV45" s="115"/>
      <c r="BW45" s="114"/>
      <c r="BX45" s="116"/>
      <c r="BY45" s="116"/>
      <c r="BZ45" s="115"/>
      <c r="CA45" s="114"/>
      <c r="CB45" s="116"/>
      <c r="CC45" s="116"/>
      <c r="CD45" s="115"/>
      <c r="CE45" s="114"/>
      <c r="CF45" s="116"/>
      <c r="CG45" s="116"/>
      <c r="CH45" s="115"/>
      <c r="CI45" s="114"/>
      <c r="CJ45" s="116"/>
      <c r="CK45" s="116"/>
      <c r="CL45" s="115"/>
      <c r="CM45" s="114"/>
      <c r="CN45" s="116"/>
      <c r="CO45" s="116"/>
      <c r="CP45" s="115"/>
      <c r="CQ45" s="114"/>
      <c r="CR45" s="116"/>
      <c r="CS45" s="116"/>
      <c r="CT45" s="115"/>
      <c r="CU45" s="114"/>
      <c r="CV45" s="116"/>
      <c r="CW45" s="116"/>
      <c r="CX45" s="115"/>
      <c r="CY45" s="114"/>
      <c r="CZ45" s="116"/>
      <c r="DA45" s="116"/>
      <c r="DB45" s="115"/>
      <c r="DC45" s="114"/>
      <c r="DD45" s="116"/>
      <c r="DE45" s="116"/>
      <c r="DF45" s="115"/>
      <c r="DG45" s="114"/>
      <c r="DH45" s="116"/>
      <c r="DI45" s="116"/>
      <c r="DJ45" s="115"/>
      <c r="DK45" s="114"/>
      <c r="DL45" s="116"/>
      <c r="DM45" s="116"/>
      <c r="DN45" s="115"/>
      <c r="DO45" s="114"/>
      <c r="DP45" s="116"/>
      <c r="DQ45" s="116"/>
      <c r="DR45" s="115"/>
      <c r="DS45" s="114"/>
      <c r="DT45" s="116"/>
      <c r="DU45" s="116"/>
    </row>
    <row r="46" spans="1:125" ht="13.5" customHeight="1" x14ac:dyDescent="0.2">
      <c r="A46" s="114"/>
      <c r="B46" s="115"/>
      <c r="C46" s="114"/>
      <c r="D46" s="116"/>
      <c r="E46" s="116"/>
      <c r="F46" s="115"/>
      <c r="G46" s="114"/>
      <c r="H46" s="116"/>
      <c r="I46" s="116"/>
      <c r="J46" s="115"/>
      <c r="K46" s="114"/>
      <c r="L46" s="116"/>
      <c r="M46" s="116"/>
      <c r="N46" s="115"/>
      <c r="O46" s="114"/>
      <c r="P46" s="116"/>
      <c r="Q46" s="116"/>
      <c r="R46" s="115"/>
      <c r="S46" s="114"/>
      <c r="T46" s="116"/>
      <c r="U46" s="116"/>
      <c r="V46" s="115"/>
      <c r="W46" s="114"/>
      <c r="X46" s="116"/>
      <c r="Y46" s="116"/>
      <c r="Z46" s="115"/>
      <c r="AA46" s="114"/>
      <c r="AB46" s="116"/>
      <c r="AC46" s="116"/>
      <c r="AD46" s="115"/>
      <c r="AE46" s="114"/>
      <c r="AF46" s="116"/>
      <c r="AG46" s="116"/>
      <c r="AH46" s="115"/>
      <c r="AI46" s="114"/>
      <c r="AJ46" s="116"/>
      <c r="AK46" s="116"/>
      <c r="AL46" s="115"/>
      <c r="AM46" s="114"/>
      <c r="AN46" s="116"/>
      <c r="AO46" s="116"/>
      <c r="AP46" s="115"/>
      <c r="AQ46" s="114"/>
      <c r="AR46" s="116"/>
      <c r="AS46" s="116"/>
      <c r="AT46" s="115"/>
      <c r="AU46" s="114"/>
      <c r="AV46" s="116"/>
      <c r="AW46" s="116"/>
      <c r="AX46" s="115"/>
      <c r="AY46" s="114"/>
      <c r="AZ46" s="116"/>
      <c r="BA46" s="116"/>
      <c r="BB46" s="115"/>
      <c r="BC46" s="114"/>
      <c r="BD46" s="116"/>
      <c r="BE46" s="116"/>
      <c r="BF46" s="115"/>
      <c r="BG46" s="114"/>
      <c r="BH46" s="116"/>
      <c r="BI46" s="116"/>
      <c r="BJ46" s="115"/>
      <c r="BK46" s="114"/>
      <c r="BL46" s="116"/>
      <c r="BM46" s="116"/>
      <c r="BN46" s="115"/>
      <c r="BO46" s="114"/>
      <c r="BP46" s="116"/>
      <c r="BQ46" s="116"/>
      <c r="BR46" s="115"/>
      <c r="BS46" s="114"/>
      <c r="BT46" s="116"/>
      <c r="BU46" s="116"/>
      <c r="BV46" s="115"/>
      <c r="BW46" s="114"/>
      <c r="BX46" s="116"/>
      <c r="BY46" s="116"/>
      <c r="BZ46" s="115"/>
      <c r="CA46" s="114"/>
      <c r="CB46" s="116"/>
      <c r="CC46" s="116"/>
      <c r="CD46" s="115"/>
      <c r="CE46" s="114"/>
      <c r="CF46" s="116"/>
      <c r="CG46" s="116"/>
      <c r="CH46" s="115"/>
      <c r="CI46" s="114"/>
      <c r="CJ46" s="116"/>
      <c r="CK46" s="116"/>
      <c r="CL46" s="115"/>
      <c r="CM46" s="114"/>
      <c r="CN46" s="116"/>
      <c r="CO46" s="116"/>
      <c r="CP46" s="115"/>
      <c r="CQ46" s="114"/>
      <c r="CR46" s="116"/>
      <c r="CS46" s="116"/>
      <c r="CT46" s="115"/>
      <c r="CU46" s="114"/>
      <c r="CV46" s="116"/>
      <c r="CW46" s="116"/>
      <c r="CX46" s="115"/>
      <c r="CY46" s="114"/>
      <c r="CZ46" s="116"/>
      <c r="DA46" s="116"/>
      <c r="DB46" s="115"/>
      <c r="DC46" s="114"/>
      <c r="DD46" s="116"/>
      <c r="DE46" s="116"/>
      <c r="DF46" s="115"/>
      <c r="DG46" s="114"/>
      <c r="DH46" s="116"/>
      <c r="DI46" s="116"/>
      <c r="DJ46" s="115"/>
      <c r="DK46" s="114"/>
      <c r="DL46" s="116"/>
      <c r="DM46" s="116"/>
      <c r="DN46" s="115"/>
      <c r="DO46" s="114"/>
      <c r="DP46" s="116"/>
      <c r="DQ46" s="116"/>
      <c r="DR46" s="115"/>
      <c r="DS46" s="114"/>
      <c r="DT46" s="116"/>
      <c r="DU46" s="116"/>
    </row>
    <row r="47" spans="1:125" ht="13.5" customHeight="1" x14ac:dyDescent="0.2">
      <c r="A47" s="114"/>
      <c r="B47" s="115"/>
      <c r="C47" s="114"/>
      <c r="D47" s="116"/>
      <c r="E47" s="116"/>
      <c r="F47" s="115"/>
      <c r="G47" s="114"/>
      <c r="H47" s="116"/>
      <c r="I47" s="116"/>
      <c r="J47" s="115"/>
      <c r="K47" s="114"/>
      <c r="L47" s="116"/>
      <c r="M47" s="116"/>
      <c r="N47" s="115"/>
      <c r="O47" s="114"/>
      <c r="P47" s="116"/>
      <c r="Q47" s="116"/>
      <c r="R47" s="115"/>
      <c r="S47" s="114"/>
      <c r="T47" s="116"/>
      <c r="U47" s="116"/>
      <c r="V47" s="115"/>
      <c r="W47" s="114"/>
      <c r="X47" s="116"/>
      <c r="Y47" s="116"/>
      <c r="Z47" s="115"/>
      <c r="AA47" s="114"/>
      <c r="AB47" s="116"/>
      <c r="AC47" s="116"/>
      <c r="AD47" s="115"/>
      <c r="AE47" s="114"/>
      <c r="AF47" s="116"/>
      <c r="AG47" s="116"/>
      <c r="AH47" s="115"/>
      <c r="AI47" s="114"/>
      <c r="AJ47" s="116"/>
      <c r="AK47" s="116"/>
      <c r="AL47" s="115"/>
      <c r="AM47" s="114"/>
      <c r="AN47" s="116"/>
      <c r="AO47" s="116"/>
      <c r="AP47" s="115"/>
      <c r="AQ47" s="114"/>
      <c r="AR47" s="116"/>
      <c r="AS47" s="116"/>
      <c r="AT47" s="115"/>
      <c r="AU47" s="114"/>
      <c r="AV47" s="116"/>
      <c r="AW47" s="116"/>
      <c r="AX47" s="115"/>
      <c r="AY47" s="114"/>
      <c r="AZ47" s="116"/>
      <c r="BA47" s="116"/>
      <c r="BB47" s="115"/>
      <c r="BC47" s="114"/>
      <c r="BD47" s="116"/>
      <c r="BE47" s="116"/>
      <c r="BF47" s="115"/>
      <c r="BG47" s="114"/>
      <c r="BH47" s="116"/>
      <c r="BI47" s="116"/>
      <c r="BJ47" s="115"/>
      <c r="BK47" s="114"/>
      <c r="BL47" s="116"/>
      <c r="BM47" s="116"/>
      <c r="BN47" s="115"/>
      <c r="BO47" s="114"/>
      <c r="BP47" s="116"/>
      <c r="BQ47" s="116"/>
      <c r="BR47" s="115"/>
      <c r="BS47" s="114"/>
      <c r="BT47" s="116"/>
      <c r="BU47" s="116"/>
      <c r="BV47" s="115"/>
      <c r="BW47" s="114"/>
      <c r="BX47" s="116"/>
      <c r="BY47" s="116"/>
      <c r="BZ47" s="115"/>
      <c r="CA47" s="114"/>
      <c r="CB47" s="116"/>
      <c r="CC47" s="116"/>
      <c r="CD47" s="115"/>
      <c r="CE47" s="114"/>
      <c r="CF47" s="116"/>
      <c r="CG47" s="116"/>
      <c r="CH47" s="115"/>
      <c r="CI47" s="114"/>
      <c r="CJ47" s="116"/>
      <c r="CK47" s="116"/>
      <c r="CL47" s="115"/>
      <c r="CM47" s="114"/>
      <c r="CN47" s="116"/>
      <c r="CO47" s="116"/>
      <c r="CP47" s="115"/>
      <c r="CQ47" s="114"/>
      <c r="CR47" s="116"/>
      <c r="CS47" s="116"/>
      <c r="CT47" s="115"/>
      <c r="CU47" s="114"/>
      <c r="CV47" s="116"/>
      <c r="CW47" s="116"/>
      <c r="CX47" s="115"/>
      <c r="CY47" s="114"/>
      <c r="CZ47" s="116"/>
      <c r="DA47" s="116"/>
      <c r="DB47" s="115"/>
      <c r="DC47" s="114"/>
      <c r="DD47" s="116"/>
      <c r="DE47" s="116"/>
      <c r="DF47" s="115"/>
      <c r="DG47" s="114"/>
      <c r="DH47" s="116"/>
      <c r="DI47" s="116"/>
      <c r="DJ47" s="115"/>
      <c r="DK47" s="114"/>
      <c r="DL47" s="116"/>
      <c r="DM47" s="116"/>
      <c r="DN47" s="115"/>
      <c r="DO47" s="114"/>
      <c r="DP47" s="116"/>
      <c r="DQ47" s="116"/>
      <c r="DR47" s="115"/>
      <c r="DS47" s="114"/>
      <c r="DT47" s="116"/>
      <c r="DU47" s="116"/>
    </row>
    <row r="48" spans="1:125" ht="13.5" customHeight="1" x14ac:dyDescent="0.2">
      <c r="A48" s="114"/>
      <c r="B48" s="115"/>
      <c r="C48" s="114"/>
      <c r="D48" s="116"/>
      <c r="E48" s="116"/>
      <c r="F48" s="115"/>
      <c r="G48" s="114"/>
      <c r="H48" s="116"/>
      <c r="I48" s="116"/>
      <c r="J48" s="115"/>
      <c r="K48" s="114"/>
      <c r="L48" s="116"/>
      <c r="M48" s="116"/>
      <c r="N48" s="115"/>
      <c r="O48" s="114"/>
      <c r="P48" s="116"/>
      <c r="Q48" s="116"/>
      <c r="R48" s="115"/>
      <c r="S48" s="114"/>
      <c r="T48" s="116"/>
      <c r="U48" s="116"/>
      <c r="V48" s="115"/>
      <c r="W48" s="114"/>
      <c r="X48" s="116"/>
      <c r="Y48" s="116"/>
      <c r="Z48" s="115"/>
      <c r="AA48" s="114"/>
      <c r="AB48" s="116"/>
      <c r="AC48" s="116"/>
      <c r="AD48" s="115"/>
      <c r="AE48" s="114"/>
      <c r="AF48" s="116"/>
      <c r="AG48" s="116"/>
      <c r="AH48" s="115"/>
      <c r="AI48" s="114"/>
      <c r="AJ48" s="116"/>
      <c r="AK48" s="116"/>
      <c r="AL48" s="115"/>
      <c r="AM48" s="114"/>
      <c r="AN48" s="116"/>
      <c r="AO48" s="116"/>
      <c r="AP48" s="115"/>
      <c r="AQ48" s="114"/>
      <c r="AR48" s="116"/>
      <c r="AS48" s="116"/>
      <c r="AT48" s="115"/>
      <c r="AU48" s="114"/>
      <c r="AV48" s="116"/>
      <c r="AW48" s="116"/>
      <c r="AX48" s="115"/>
      <c r="AY48" s="114"/>
      <c r="AZ48" s="116"/>
      <c r="BA48" s="116"/>
      <c r="BB48" s="115"/>
      <c r="BC48" s="114"/>
      <c r="BD48" s="116"/>
      <c r="BE48" s="116"/>
      <c r="BF48" s="115"/>
      <c r="BG48" s="114"/>
      <c r="BH48" s="116"/>
      <c r="BI48" s="116"/>
      <c r="BJ48" s="115"/>
      <c r="BK48" s="114"/>
      <c r="BL48" s="116"/>
      <c r="BM48" s="116"/>
      <c r="BN48" s="115"/>
      <c r="BO48" s="114"/>
      <c r="BP48" s="116"/>
      <c r="BQ48" s="116"/>
      <c r="BR48" s="115"/>
      <c r="BS48" s="114"/>
      <c r="BT48" s="116"/>
      <c r="BU48" s="116"/>
      <c r="BV48" s="115"/>
      <c r="BW48" s="114"/>
      <c r="BX48" s="116"/>
      <c r="BY48" s="116"/>
      <c r="BZ48" s="115"/>
      <c r="CA48" s="114"/>
      <c r="CB48" s="116"/>
      <c r="CC48" s="116"/>
      <c r="CD48" s="115"/>
      <c r="CE48" s="114"/>
      <c r="CF48" s="116"/>
      <c r="CG48" s="116"/>
      <c r="CH48" s="115"/>
      <c r="CI48" s="114"/>
      <c r="CJ48" s="116"/>
      <c r="CK48" s="116"/>
      <c r="CL48" s="115"/>
      <c r="CM48" s="114"/>
      <c r="CN48" s="116"/>
      <c r="CO48" s="116"/>
      <c r="CP48" s="115"/>
      <c r="CQ48" s="114"/>
      <c r="CR48" s="116"/>
      <c r="CS48" s="116"/>
      <c r="CT48" s="115"/>
      <c r="CU48" s="114"/>
      <c r="CV48" s="116"/>
      <c r="CW48" s="116"/>
      <c r="CX48" s="115"/>
      <c r="CY48" s="114"/>
      <c r="CZ48" s="116"/>
      <c r="DA48" s="116"/>
      <c r="DB48" s="115"/>
      <c r="DC48" s="114"/>
      <c r="DD48" s="116"/>
      <c r="DE48" s="116"/>
      <c r="DF48" s="115"/>
      <c r="DG48" s="114"/>
      <c r="DH48" s="116"/>
      <c r="DI48" s="116"/>
      <c r="DJ48" s="115"/>
      <c r="DK48" s="114"/>
      <c r="DL48" s="116"/>
      <c r="DM48" s="116"/>
      <c r="DN48" s="115"/>
      <c r="DO48" s="114"/>
      <c r="DP48" s="116"/>
      <c r="DQ48" s="116"/>
      <c r="DR48" s="115"/>
      <c r="DS48" s="114"/>
      <c r="DT48" s="116"/>
      <c r="DU48" s="116"/>
    </row>
    <row r="49" spans="1:125" ht="13.5" customHeight="1" x14ac:dyDescent="0.2">
      <c r="A49" s="114"/>
      <c r="B49" s="115"/>
      <c r="C49" s="114"/>
      <c r="D49" s="116"/>
      <c r="E49" s="116"/>
      <c r="F49" s="115"/>
      <c r="G49" s="114"/>
      <c r="H49" s="116"/>
      <c r="I49" s="116"/>
      <c r="J49" s="115"/>
      <c r="K49" s="114"/>
      <c r="L49" s="116"/>
      <c r="M49" s="116"/>
      <c r="N49" s="115"/>
      <c r="O49" s="114"/>
      <c r="P49" s="116"/>
      <c r="Q49" s="116"/>
      <c r="R49" s="115"/>
      <c r="S49" s="114"/>
      <c r="T49" s="116"/>
      <c r="U49" s="116"/>
      <c r="V49" s="115"/>
      <c r="W49" s="114"/>
      <c r="X49" s="116"/>
      <c r="Y49" s="116"/>
      <c r="Z49" s="115"/>
      <c r="AA49" s="114"/>
      <c r="AB49" s="116"/>
      <c r="AC49" s="116"/>
      <c r="AD49" s="115"/>
      <c r="AE49" s="114"/>
      <c r="AF49" s="116"/>
      <c r="AG49" s="116"/>
      <c r="AH49" s="115"/>
      <c r="AI49" s="114"/>
      <c r="AJ49" s="116"/>
      <c r="AK49" s="116"/>
      <c r="AL49" s="115"/>
      <c r="AM49" s="114"/>
      <c r="AN49" s="116"/>
      <c r="AO49" s="116"/>
      <c r="AP49" s="115"/>
      <c r="AQ49" s="114"/>
      <c r="AR49" s="116"/>
      <c r="AS49" s="116"/>
      <c r="AT49" s="115"/>
      <c r="AU49" s="114"/>
      <c r="AV49" s="116"/>
      <c r="AW49" s="116"/>
      <c r="AX49" s="115"/>
      <c r="AY49" s="114"/>
      <c r="AZ49" s="116"/>
      <c r="BA49" s="116"/>
      <c r="BB49" s="115"/>
      <c r="BC49" s="114"/>
      <c r="BD49" s="116"/>
      <c r="BE49" s="116"/>
      <c r="BF49" s="115"/>
      <c r="BG49" s="114"/>
      <c r="BH49" s="116"/>
      <c r="BI49" s="116"/>
      <c r="BJ49" s="115"/>
      <c r="BK49" s="114"/>
      <c r="BL49" s="116"/>
      <c r="BM49" s="116"/>
      <c r="BN49" s="115"/>
      <c r="BO49" s="114"/>
      <c r="BP49" s="116"/>
      <c r="BQ49" s="116"/>
      <c r="BR49" s="115"/>
      <c r="BS49" s="114"/>
      <c r="BT49" s="116"/>
      <c r="BU49" s="116"/>
      <c r="BV49" s="115"/>
      <c r="BW49" s="114"/>
      <c r="BX49" s="116"/>
      <c r="BY49" s="116"/>
      <c r="BZ49" s="115"/>
      <c r="CA49" s="114"/>
      <c r="CB49" s="116"/>
      <c r="CC49" s="116"/>
      <c r="CD49" s="115"/>
      <c r="CE49" s="114"/>
      <c r="CF49" s="116"/>
      <c r="CG49" s="116"/>
      <c r="CH49" s="115"/>
      <c r="CI49" s="114"/>
      <c r="CJ49" s="116"/>
      <c r="CK49" s="116"/>
      <c r="CL49" s="115"/>
      <c r="CM49" s="114"/>
      <c r="CN49" s="116"/>
      <c r="CO49" s="116"/>
      <c r="CP49" s="115"/>
      <c r="CQ49" s="114"/>
      <c r="CR49" s="116"/>
      <c r="CS49" s="116"/>
      <c r="CT49" s="115"/>
      <c r="CU49" s="114"/>
      <c r="CV49" s="116"/>
      <c r="CW49" s="116"/>
      <c r="CX49" s="115"/>
      <c r="CY49" s="114"/>
      <c r="CZ49" s="116"/>
      <c r="DA49" s="116"/>
      <c r="DB49" s="115"/>
      <c r="DC49" s="114"/>
      <c r="DD49" s="116"/>
      <c r="DE49" s="116"/>
      <c r="DF49" s="115"/>
      <c r="DG49" s="114"/>
      <c r="DH49" s="116"/>
      <c r="DI49" s="116"/>
      <c r="DJ49" s="115"/>
      <c r="DK49" s="114"/>
      <c r="DL49" s="116"/>
      <c r="DM49" s="116"/>
      <c r="DN49" s="115"/>
      <c r="DO49" s="114"/>
      <c r="DP49" s="116"/>
      <c r="DQ49" s="116"/>
      <c r="DR49" s="115"/>
      <c r="DS49" s="114"/>
      <c r="DT49" s="116"/>
      <c r="DU49" s="116"/>
    </row>
    <row r="50" spans="1:125" ht="13.5" customHeight="1" x14ac:dyDescent="0.2">
      <c r="A50" s="114"/>
      <c r="B50" s="115"/>
      <c r="C50" s="114"/>
      <c r="D50" s="116"/>
      <c r="E50" s="116"/>
      <c r="F50" s="115"/>
      <c r="G50" s="114"/>
      <c r="H50" s="116"/>
      <c r="I50" s="116"/>
      <c r="J50" s="115"/>
      <c r="K50" s="114"/>
      <c r="L50" s="116"/>
      <c r="M50" s="116"/>
      <c r="N50" s="115"/>
      <c r="O50" s="114"/>
      <c r="P50" s="116"/>
      <c r="Q50" s="116"/>
      <c r="R50" s="115"/>
      <c r="S50" s="114"/>
      <c r="T50" s="116"/>
      <c r="U50" s="116"/>
      <c r="V50" s="115"/>
      <c r="W50" s="114"/>
      <c r="X50" s="116"/>
      <c r="Y50" s="116"/>
      <c r="Z50" s="115"/>
      <c r="AA50" s="114"/>
      <c r="AB50" s="116"/>
      <c r="AC50" s="116"/>
      <c r="AD50" s="115"/>
      <c r="AE50" s="114"/>
      <c r="AF50" s="116"/>
      <c r="AG50" s="116"/>
      <c r="AH50" s="115"/>
      <c r="AI50" s="114"/>
      <c r="AJ50" s="116"/>
      <c r="AK50" s="116"/>
      <c r="AL50" s="115"/>
      <c r="AM50" s="114"/>
      <c r="AN50" s="116"/>
      <c r="AO50" s="116"/>
      <c r="AP50" s="115"/>
      <c r="AQ50" s="114"/>
      <c r="AR50" s="116"/>
      <c r="AS50" s="116"/>
      <c r="AT50" s="115"/>
      <c r="AU50" s="114"/>
      <c r="AV50" s="116"/>
      <c r="AW50" s="116"/>
      <c r="AX50" s="115"/>
      <c r="AY50" s="114"/>
      <c r="AZ50" s="116"/>
      <c r="BA50" s="116"/>
      <c r="BB50" s="115"/>
      <c r="BC50" s="114"/>
      <c r="BD50" s="116"/>
      <c r="BE50" s="116"/>
      <c r="BF50" s="115"/>
      <c r="BG50" s="114"/>
      <c r="BH50" s="116"/>
      <c r="BI50" s="116"/>
      <c r="BJ50" s="115"/>
      <c r="BK50" s="114"/>
      <c r="BL50" s="116"/>
      <c r="BM50" s="116"/>
      <c r="BN50" s="115"/>
      <c r="BO50" s="114"/>
      <c r="BP50" s="116"/>
      <c r="BQ50" s="116"/>
      <c r="BR50" s="115"/>
      <c r="BS50" s="114"/>
      <c r="BT50" s="116"/>
      <c r="BU50" s="116"/>
      <c r="BV50" s="115"/>
      <c r="BW50" s="114"/>
      <c r="BX50" s="116"/>
      <c r="BY50" s="116"/>
      <c r="BZ50" s="115"/>
      <c r="CA50" s="114"/>
      <c r="CB50" s="116"/>
      <c r="CC50" s="116"/>
      <c r="CD50" s="115"/>
      <c r="CE50" s="114"/>
      <c r="CF50" s="116"/>
      <c r="CG50" s="116"/>
      <c r="CH50" s="115"/>
      <c r="CI50" s="114"/>
      <c r="CJ50" s="116"/>
      <c r="CK50" s="116"/>
      <c r="CL50" s="115"/>
      <c r="CM50" s="114"/>
      <c r="CN50" s="116"/>
      <c r="CO50" s="116"/>
      <c r="CP50" s="115"/>
      <c r="CQ50" s="114"/>
      <c r="CR50" s="116"/>
      <c r="CS50" s="116"/>
      <c r="CT50" s="115"/>
      <c r="CU50" s="114"/>
      <c r="CV50" s="116"/>
      <c r="CW50" s="116"/>
      <c r="CX50" s="115"/>
      <c r="CY50" s="114"/>
      <c r="CZ50" s="116"/>
      <c r="DA50" s="116"/>
      <c r="DB50" s="115"/>
      <c r="DC50" s="114"/>
      <c r="DD50" s="116"/>
      <c r="DE50" s="116"/>
      <c r="DF50" s="115"/>
      <c r="DG50" s="114"/>
      <c r="DH50" s="116"/>
      <c r="DI50" s="116"/>
      <c r="DJ50" s="115"/>
      <c r="DK50" s="114"/>
      <c r="DL50" s="116"/>
      <c r="DM50" s="116"/>
      <c r="DN50" s="115"/>
      <c r="DO50" s="114"/>
      <c r="DP50" s="116"/>
      <c r="DQ50" s="116"/>
      <c r="DR50" s="115"/>
      <c r="DS50" s="114"/>
      <c r="DT50" s="116"/>
      <c r="DU50" s="116"/>
    </row>
    <row r="51" spans="1:125" ht="13.5" customHeight="1" x14ac:dyDescent="0.2">
      <c r="A51" s="114"/>
      <c r="B51" s="115"/>
      <c r="C51" s="114"/>
      <c r="D51" s="116"/>
      <c r="E51" s="116"/>
      <c r="F51" s="115"/>
      <c r="G51" s="114"/>
      <c r="H51" s="116"/>
      <c r="I51" s="116"/>
      <c r="J51" s="115"/>
      <c r="K51" s="114"/>
      <c r="L51" s="116"/>
      <c r="M51" s="116"/>
      <c r="N51" s="115"/>
      <c r="O51" s="114"/>
      <c r="P51" s="116"/>
      <c r="Q51" s="116"/>
      <c r="R51" s="115"/>
      <c r="S51" s="114"/>
      <c r="T51" s="116"/>
      <c r="U51" s="116"/>
      <c r="V51" s="115"/>
      <c r="W51" s="114"/>
      <c r="X51" s="116"/>
      <c r="Y51" s="116"/>
      <c r="Z51" s="115"/>
      <c r="AA51" s="114"/>
      <c r="AB51" s="116"/>
      <c r="AC51" s="116"/>
      <c r="AD51" s="115"/>
      <c r="AE51" s="114"/>
      <c r="AF51" s="116"/>
      <c r="AG51" s="116"/>
      <c r="AH51" s="115"/>
      <c r="AI51" s="114"/>
      <c r="AJ51" s="116"/>
      <c r="AK51" s="116"/>
      <c r="AL51" s="115"/>
      <c r="AM51" s="114"/>
      <c r="AN51" s="116"/>
      <c r="AO51" s="116"/>
      <c r="AP51" s="115"/>
      <c r="AQ51" s="114"/>
      <c r="AR51" s="116"/>
      <c r="AS51" s="116"/>
      <c r="AT51" s="115"/>
      <c r="AU51" s="114"/>
      <c r="AV51" s="116"/>
      <c r="AW51" s="116"/>
      <c r="AX51" s="115"/>
      <c r="AY51" s="114"/>
      <c r="AZ51" s="116"/>
      <c r="BA51" s="116"/>
      <c r="BB51" s="115"/>
      <c r="BC51" s="114"/>
      <c r="BD51" s="116"/>
      <c r="BE51" s="116"/>
      <c r="BF51" s="115"/>
      <c r="BG51" s="114"/>
      <c r="BH51" s="116"/>
      <c r="BI51" s="116"/>
      <c r="BJ51" s="115"/>
      <c r="BK51" s="114"/>
      <c r="BL51" s="116"/>
      <c r="BM51" s="116"/>
      <c r="BN51" s="115"/>
      <c r="BO51" s="114"/>
      <c r="BP51" s="116"/>
      <c r="BQ51" s="116"/>
      <c r="BR51" s="115"/>
      <c r="BS51" s="114"/>
      <c r="BT51" s="116"/>
      <c r="BU51" s="116"/>
      <c r="BV51" s="115"/>
      <c r="BW51" s="114"/>
      <c r="BX51" s="116"/>
      <c r="BY51" s="116"/>
      <c r="BZ51" s="115"/>
      <c r="CA51" s="114"/>
      <c r="CB51" s="116"/>
      <c r="CC51" s="116"/>
      <c r="CD51" s="115"/>
      <c r="CE51" s="114"/>
      <c r="CF51" s="116"/>
      <c r="CG51" s="116"/>
      <c r="CH51" s="115"/>
      <c r="CI51" s="114"/>
      <c r="CJ51" s="116"/>
      <c r="CK51" s="116"/>
      <c r="CL51" s="115"/>
      <c r="CM51" s="114"/>
      <c r="CN51" s="116"/>
      <c r="CO51" s="116"/>
      <c r="CP51" s="115"/>
      <c r="CQ51" s="114"/>
      <c r="CR51" s="116"/>
      <c r="CS51" s="116"/>
      <c r="CT51" s="115"/>
      <c r="CU51" s="114"/>
      <c r="CV51" s="116"/>
      <c r="CW51" s="116"/>
      <c r="CX51" s="115"/>
      <c r="CY51" s="114"/>
      <c r="CZ51" s="116"/>
      <c r="DA51" s="116"/>
      <c r="DB51" s="115"/>
      <c r="DC51" s="114"/>
      <c r="DD51" s="116"/>
      <c r="DE51" s="116"/>
      <c r="DF51" s="115"/>
      <c r="DG51" s="114"/>
      <c r="DH51" s="116"/>
      <c r="DI51" s="116"/>
      <c r="DJ51" s="115"/>
      <c r="DK51" s="114"/>
      <c r="DL51" s="116"/>
      <c r="DM51" s="116"/>
      <c r="DN51" s="115"/>
      <c r="DO51" s="114"/>
      <c r="DP51" s="116"/>
      <c r="DQ51" s="116"/>
      <c r="DR51" s="115"/>
      <c r="DS51" s="114"/>
      <c r="DT51" s="116"/>
      <c r="DU51" s="116"/>
    </row>
    <row r="52" spans="1:125" ht="13.5" customHeight="1" x14ac:dyDescent="0.2">
      <c r="A52" s="114"/>
      <c r="B52" s="115"/>
      <c r="C52" s="114"/>
      <c r="D52" s="116"/>
      <c r="E52" s="116"/>
      <c r="F52" s="115"/>
      <c r="G52" s="114"/>
      <c r="H52" s="116"/>
      <c r="I52" s="116"/>
      <c r="J52" s="115"/>
      <c r="K52" s="114"/>
      <c r="L52" s="116"/>
      <c r="M52" s="116"/>
      <c r="N52" s="115"/>
      <c r="O52" s="114"/>
      <c r="P52" s="116"/>
      <c r="Q52" s="116"/>
      <c r="R52" s="115"/>
      <c r="S52" s="114"/>
      <c r="T52" s="116"/>
      <c r="U52" s="116"/>
      <c r="V52" s="115"/>
      <c r="W52" s="114"/>
      <c r="X52" s="116"/>
      <c r="Y52" s="116"/>
      <c r="Z52" s="115"/>
      <c r="AA52" s="114"/>
      <c r="AB52" s="116"/>
      <c r="AC52" s="116"/>
      <c r="AD52" s="115"/>
      <c r="AE52" s="114"/>
      <c r="AF52" s="116"/>
      <c r="AG52" s="116"/>
      <c r="AH52" s="115"/>
      <c r="AI52" s="114"/>
      <c r="AJ52" s="116"/>
      <c r="AK52" s="116"/>
      <c r="AL52" s="115"/>
      <c r="AM52" s="114"/>
      <c r="AN52" s="116"/>
      <c r="AO52" s="116"/>
      <c r="AP52" s="115"/>
      <c r="AQ52" s="114"/>
      <c r="AR52" s="116"/>
      <c r="AS52" s="116"/>
      <c r="AT52" s="115"/>
      <c r="AU52" s="114"/>
      <c r="AV52" s="116"/>
      <c r="AW52" s="116"/>
      <c r="AX52" s="115"/>
      <c r="AY52" s="114"/>
      <c r="AZ52" s="116"/>
      <c r="BA52" s="116"/>
      <c r="BB52" s="115"/>
      <c r="BC52" s="114"/>
      <c r="BD52" s="116"/>
      <c r="BE52" s="116"/>
      <c r="BF52" s="115"/>
      <c r="BG52" s="114"/>
      <c r="BH52" s="116"/>
      <c r="BI52" s="116"/>
      <c r="BJ52" s="115"/>
      <c r="BK52" s="114"/>
      <c r="BL52" s="116"/>
      <c r="BM52" s="116"/>
      <c r="BN52" s="115"/>
      <c r="BO52" s="114"/>
      <c r="BP52" s="116"/>
      <c r="BQ52" s="116"/>
      <c r="BR52" s="115"/>
      <c r="BS52" s="114"/>
      <c r="BT52" s="116"/>
      <c r="BU52" s="116"/>
      <c r="BV52" s="115"/>
      <c r="BW52" s="114"/>
      <c r="BX52" s="116"/>
      <c r="BY52" s="116"/>
      <c r="BZ52" s="115"/>
      <c r="CA52" s="114"/>
      <c r="CB52" s="116"/>
      <c r="CC52" s="116"/>
      <c r="CD52" s="115"/>
      <c r="CE52" s="114"/>
      <c r="CF52" s="116"/>
      <c r="CG52" s="116"/>
      <c r="CH52" s="115"/>
      <c r="CI52" s="114"/>
      <c r="CJ52" s="116"/>
      <c r="CK52" s="116"/>
      <c r="CL52" s="115"/>
      <c r="CM52" s="114"/>
      <c r="CN52" s="116"/>
      <c r="CO52" s="116"/>
      <c r="CP52" s="115"/>
      <c r="CQ52" s="114"/>
      <c r="CR52" s="116"/>
      <c r="CS52" s="116"/>
      <c r="CT52" s="115"/>
      <c r="CU52" s="114"/>
      <c r="CV52" s="116"/>
      <c r="CW52" s="116"/>
      <c r="CX52" s="115"/>
      <c r="CY52" s="114"/>
      <c r="CZ52" s="116"/>
      <c r="DA52" s="116"/>
      <c r="DB52" s="115"/>
      <c r="DC52" s="114"/>
      <c r="DD52" s="116"/>
      <c r="DE52" s="116"/>
      <c r="DF52" s="115"/>
      <c r="DG52" s="114"/>
      <c r="DH52" s="116"/>
      <c r="DI52" s="116"/>
      <c r="DJ52" s="115"/>
      <c r="DK52" s="114"/>
      <c r="DL52" s="116"/>
      <c r="DM52" s="116"/>
      <c r="DN52" s="115"/>
      <c r="DO52" s="114"/>
      <c r="DP52" s="116"/>
      <c r="DQ52" s="116"/>
      <c r="DR52" s="115"/>
      <c r="DS52" s="114"/>
      <c r="DT52" s="116"/>
      <c r="DU52" s="116"/>
    </row>
    <row r="53" spans="1:125" ht="13.5" customHeight="1" x14ac:dyDescent="0.2">
      <c r="A53" s="114"/>
      <c r="B53" s="115"/>
      <c r="C53" s="114"/>
      <c r="D53" s="116"/>
      <c r="E53" s="116"/>
      <c r="F53" s="115"/>
      <c r="G53" s="114"/>
      <c r="H53" s="116"/>
      <c r="I53" s="116"/>
      <c r="J53" s="115"/>
      <c r="K53" s="114"/>
      <c r="L53" s="116"/>
      <c r="M53" s="116"/>
      <c r="N53" s="115"/>
      <c r="O53" s="114"/>
      <c r="P53" s="116"/>
      <c r="Q53" s="116"/>
      <c r="R53" s="115"/>
      <c r="S53" s="114"/>
      <c r="T53" s="116"/>
      <c r="U53" s="116"/>
      <c r="V53" s="115"/>
      <c r="W53" s="114"/>
      <c r="X53" s="116"/>
      <c r="Y53" s="116"/>
      <c r="Z53" s="115"/>
      <c r="AA53" s="114"/>
      <c r="AB53" s="116"/>
      <c r="AC53" s="116"/>
      <c r="AD53" s="115"/>
      <c r="AE53" s="114"/>
      <c r="AF53" s="116"/>
      <c r="AG53" s="116"/>
      <c r="AH53" s="115"/>
      <c r="AI53" s="114"/>
      <c r="AJ53" s="116"/>
      <c r="AK53" s="116"/>
      <c r="AL53" s="115"/>
      <c r="AM53" s="114"/>
      <c r="AN53" s="116"/>
      <c r="AO53" s="116"/>
      <c r="AP53" s="115"/>
      <c r="AQ53" s="114"/>
      <c r="AR53" s="116"/>
      <c r="AS53" s="116"/>
      <c r="AT53" s="115"/>
      <c r="AU53" s="114"/>
      <c r="AV53" s="116"/>
      <c r="AW53" s="116"/>
      <c r="AX53" s="115"/>
      <c r="AY53" s="114"/>
      <c r="AZ53" s="116"/>
      <c r="BA53" s="116"/>
      <c r="BB53" s="115"/>
      <c r="BC53" s="114"/>
      <c r="BD53" s="116"/>
      <c r="BE53" s="116"/>
      <c r="BF53" s="115"/>
      <c r="BG53" s="114"/>
      <c r="BH53" s="116"/>
      <c r="BI53" s="116"/>
      <c r="BJ53" s="115"/>
      <c r="BK53" s="114"/>
      <c r="BL53" s="116"/>
      <c r="BM53" s="116"/>
      <c r="BN53" s="115"/>
      <c r="BO53" s="114"/>
      <c r="BP53" s="116"/>
      <c r="BQ53" s="116"/>
      <c r="BR53" s="115"/>
      <c r="BS53" s="114"/>
      <c r="BT53" s="116"/>
      <c r="BU53" s="116"/>
      <c r="BV53" s="115"/>
      <c r="BW53" s="114"/>
      <c r="BX53" s="116"/>
      <c r="BY53" s="116"/>
      <c r="BZ53" s="115"/>
      <c r="CA53" s="114"/>
      <c r="CB53" s="116"/>
      <c r="CC53" s="116"/>
      <c r="CD53" s="115"/>
      <c r="CE53" s="114"/>
      <c r="CF53" s="116"/>
      <c r="CG53" s="116"/>
      <c r="CH53" s="115"/>
      <c r="CI53" s="114"/>
      <c r="CJ53" s="116"/>
      <c r="CK53" s="116"/>
      <c r="CL53" s="115"/>
      <c r="CM53" s="114"/>
      <c r="CN53" s="116"/>
      <c r="CO53" s="116"/>
      <c r="CP53" s="115"/>
      <c r="CQ53" s="114"/>
      <c r="CR53" s="116"/>
      <c r="CS53" s="116"/>
      <c r="CT53" s="115"/>
      <c r="CU53" s="114"/>
      <c r="CV53" s="116"/>
      <c r="CW53" s="116"/>
      <c r="CX53" s="115"/>
      <c r="CY53" s="114"/>
      <c r="CZ53" s="116"/>
      <c r="DA53" s="116"/>
      <c r="DB53" s="115"/>
      <c r="DC53" s="114"/>
      <c r="DD53" s="116"/>
      <c r="DE53" s="116"/>
      <c r="DF53" s="115"/>
      <c r="DG53" s="114"/>
      <c r="DH53" s="116"/>
      <c r="DI53" s="116"/>
      <c r="DJ53" s="115"/>
      <c r="DK53" s="114"/>
      <c r="DL53" s="116"/>
      <c r="DM53" s="116"/>
      <c r="DN53" s="115"/>
      <c r="DO53" s="114"/>
      <c r="DP53" s="116"/>
      <c r="DQ53" s="116"/>
      <c r="DR53" s="115"/>
      <c r="DS53" s="114"/>
      <c r="DT53" s="116"/>
      <c r="DU53" s="116"/>
    </row>
    <row r="54" spans="1:125" ht="13.5" customHeight="1" x14ac:dyDescent="0.2">
      <c r="A54" s="114"/>
      <c r="B54" s="115"/>
      <c r="C54" s="114"/>
      <c r="D54" s="116"/>
      <c r="E54" s="116"/>
      <c r="F54" s="115"/>
      <c r="G54" s="114"/>
      <c r="H54" s="116"/>
      <c r="I54" s="116"/>
      <c r="J54" s="115"/>
      <c r="K54" s="114"/>
      <c r="L54" s="116"/>
      <c r="M54" s="116"/>
      <c r="N54" s="115"/>
      <c r="O54" s="114"/>
      <c r="P54" s="116"/>
      <c r="Q54" s="116"/>
      <c r="R54" s="115"/>
      <c r="S54" s="114"/>
      <c r="T54" s="116"/>
      <c r="U54" s="116"/>
      <c r="V54" s="115"/>
      <c r="W54" s="114"/>
      <c r="X54" s="116"/>
      <c r="Y54" s="116"/>
      <c r="Z54" s="115"/>
      <c r="AA54" s="114"/>
      <c r="AB54" s="116"/>
      <c r="AC54" s="116"/>
      <c r="AD54" s="115"/>
      <c r="AE54" s="114"/>
      <c r="AF54" s="116"/>
      <c r="AG54" s="116"/>
      <c r="AH54" s="115"/>
      <c r="AI54" s="114"/>
      <c r="AJ54" s="116"/>
      <c r="AK54" s="116"/>
      <c r="AL54" s="115"/>
      <c r="AM54" s="114"/>
      <c r="AN54" s="116"/>
      <c r="AO54" s="116"/>
      <c r="AP54" s="115"/>
      <c r="AQ54" s="114"/>
      <c r="AR54" s="116"/>
      <c r="AS54" s="116"/>
      <c r="AT54" s="115"/>
      <c r="AU54" s="114"/>
      <c r="AV54" s="116"/>
      <c r="AW54" s="116"/>
      <c r="AX54" s="115"/>
      <c r="AY54" s="114"/>
      <c r="AZ54" s="116"/>
      <c r="BA54" s="116"/>
      <c r="BB54" s="115"/>
      <c r="BC54" s="114"/>
      <c r="BD54" s="116"/>
      <c r="BE54" s="116"/>
      <c r="BF54" s="115"/>
      <c r="BG54" s="114"/>
      <c r="BH54" s="116"/>
      <c r="BI54" s="116"/>
      <c r="BJ54" s="115"/>
      <c r="BK54" s="114"/>
      <c r="BL54" s="116"/>
      <c r="BM54" s="116"/>
      <c r="BN54" s="115"/>
      <c r="BO54" s="114"/>
      <c r="BP54" s="116"/>
      <c r="BQ54" s="116"/>
      <c r="BR54" s="115"/>
      <c r="BS54" s="114"/>
      <c r="BT54" s="116"/>
      <c r="BU54" s="116"/>
      <c r="BV54" s="115"/>
      <c r="BW54" s="114"/>
      <c r="BX54" s="116"/>
      <c r="BY54" s="116"/>
      <c r="BZ54" s="115"/>
      <c r="CA54" s="114"/>
      <c r="CB54" s="116"/>
      <c r="CC54" s="116"/>
      <c r="CD54" s="115"/>
      <c r="CE54" s="114"/>
      <c r="CF54" s="116"/>
      <c r="CG54" s="116"/>
      <c r="CH54" s="115"/>
      <c r="CI54" s="114"/>
      <c r="CJ54" s="116"/>
      <c r="CK54" s="116"/>
      <c r="CL54" s="115"/>
      <c r="CM54" s="114"/>
      <c r="CN54" s="116"/>
      <c r="CO54" s="116"/>
      <c r="CP54" s="115"/>
      <c r="CQ54" s="114"/>
      <c r="CR54" s="116"/>
      <c r="CS54" s="116"/>
      <c r="CT54" s="115"/>
      <c r="CU54" s="114"/>
      <c r="CV54" s="116"/>
      <c r="CW54" s="116"/>
      <c r="CX54" s="115"/>
      <c r="CY54" s="114"/>
      <c r="CZ54" s="116"/>
      <c r="DA54" s="116"/>
      <c r="DB54" s="115"/>
      <c r="DC54" s="114"/>
      <c r="DD54" s="116"/>
      <c r="DE54" s="116"/>
      <c r="DF54" s="115"/>
      <c r="DG54" s="114"/>
      <c r="DH54" s="116"/>
      <c r="DI54" s="116"/>
      <c r="DJ54" s="115"/>
      <c r="DK54" s="114"/>
      <c r="DL54" s="116"/>
      <c r="DM54" s="116"/>
      <c r="DN54" s="115"/>
      <c r="DO54" s="114"/>
      <c r="DP54" s="116"/>
      <c r="DQ54" s="116"/>
      <c r="DR54" s="115"/>
      <c r="DS54" s="114"/>
      <c r="DT54" s="116"/>
      <c r="DU54" s="116"/>
    </row>
    <row r="55" spans="1:125" ht="13.5" customHeight="1" x14ac:dyDescent="0.2">
      <c r="A55" s="114"/>
      <c r="B55" s="115"/>
      <c r="C55" s="114"/>
      <c r="D55" s="116"/>
      <c r="E55" s="116"/>
      <c r="F55" s="115"/>
      <c r="G55" s="114"/>
      <c r="H55" s="116"/>
      <c r="I55" s="116"/>
      <c r="J55" s="115"/>
      <c r="K55" s="114"/>
      <c r="L55" s="116"/>
      <c r="M55" s="116"/>
      <c r="N55" s="115"/>
      <c r="O55" s="114"/>
      <c r="P55" s="116"/>
      <c r="Q55" s="116"/>
      <c r="R55" s="115"/>
      <c r="S55" s="114"/>
      <c r="T55" s="116"/>
      <c r="U55" s="116"/>
      <c r="V55" s="115"/>
      <c r="W55" s="114"/>
      <c r="X55" s="116"/>
      <c r="Y55" s="116"/>
      <c r="Z55" s="115"/>
      <c r="AA55" s="114"/>
      <c r="AB55" s="116"/>
      <c r="AC55" s="116"/>
      <c r="AD55" s="115"/>
      <c r="AE55" s="114"/>
      <c r="AF55" s="116"/>
      <c r="AG55" s="116"/>
      <c r="AH55" s="115"/>
      <c r="AI55" s="114"/>
      <c r="AJ55" s="116"/>
      <c r="AK55" s="116"/>
      <c r="AL55" s="115"/>
      <c r="AM55" s="114"/>
      <c r="AN55" s="116"/>
      <c r="AO55" s="116"/>
      <c r="AP55" s="115"/>
      <c r="AQ55" s="114"/>
      <c r="AR55" s="116"/>
      <c r="AS55" s="116"/>
      <c r="AT55" s="115"/>
      <c r="AU55" s="114"/>
      <c r="AV55" s="116"/>
      <c r="AW55" s="116"/>
      <c r="AX55" s="115"/>
      <c r="AY55" s="114"/>
      <c r="AZ55" s="116"/>
      <c r="BA55" s="116"/>
      <c r="BB55" s="115"/>
      <c r="BC55" s="114"/>
      <c r="BD55" s="116"/>
      <c r="BE55" s="116"/>
      <c r="BF55" s="115"/>
      <c r="BG55" s="114"/>
      <c r="BH55" s="116"/>
      <c r="BI55" s="116"/>
      <c r="BJ55" s="115"/>
      <c r="BK55" s="114"/>
      <c r="BL55" s="116"/>
      <c r="BM55" s="116"/>
      <c r="BN55" s="115"/>
      <c r="BO55" s="114"/>
      <c r="BP55" s="116"/>
      <c r="BQ55" s="116"/>
      <c r="BR55" s="115"/>
      <c r="BS55" s="114"/>
      <c r="BT55" s="116"/>
      <c r="BU55" s="116"/>
      <c r="BV55" s="115"/>
      <c r="BW55" s="114"/>
      <c r="BX55" s="116"/>
      <c r="BY55" s="116"/>
      <c r="BZ55" s="115"/>
      <c r="CA55" s="114"/>
      <c r="CB55" s="116"/>
      <c r="CC55" s="116"/>
      <c r="CD55" s="115"/>
      <c r="CE55" s="114"/>
      <c r="CF55" s="116"/>
      <c r="CG55" s="116"/>
      <c r="CH55" s="115"/>
      <c r="CI55" s="114"/>
      <c r="CJ55" s="116"/>
      <c r="CK55" s="116"/>
      <c r="CL55" s="115"/>
      <c r="CM55" s="114"/>
      <c r="CN55" s="116"/>
      <c r="CO55" s="116"/>
      <c r="CP55" s="115"/>
      <c r="CQ55" s="114"/>
      <c r="CR55" s="116"/>
      <c r="CS55" s="116"/>
      <c r="CT55" s="115"/>
      <c r="CU55" s="114"/>
      <c r="CV55" s="116"/>
      <c r="CW55" s="116"/>
      <c r="CX55" s="115"/>
      <c r="CY55" s="114"/>
      <c r="CZ55" s="116"/>
      <c r="DA55" s="116"/>
      <c r="DB55" s="115"/>
      <c r="DC55" s="114"/>
      <c r="DD55" s="116"/>
      <c r="DE55" s="116"/>
      <c r="DF55" s="115"/>
      <c r="DG55" s="114"/>
      <c r="DH55" s="116"/>
      <c r="DI55" s="116"/>
      <c r="DJ55" s="115"/>
      <c r="DK55" s="114"/>
      <c r="DL55" s="116"/>
      <c r="DM55" s="116"/>
      <c r="DN55" s="115"/>
      <c r="DO55" s="114"/>
      <c r="DP55" s="116"/>
      <c r="DQ55" s="116"/>
      <c r="DR55" s="115"/>
      <c r="DS55" s="114"/>
      <c r="DT55" s="116"/>
      <c r="DU55" s="116"/>
    </row>
    <row r="56" spans="1:125" ht="13.5" customHeight="1" x14ac:dyDescent="0.2">
      <c r="A56" s="114"/>
      <c r="B56" s="115"/>
      <c r="C56" s="114"/>
      <c r="D56" s="116"/>
      <c r="E56" s="116"/>
      <c r="F56" s="115"/>
      <c r="G56" s="114"/>
      <c r="H56" s="116"/>
      <c r="I56" s="116"/>
      <c r="J56" s="115"/>
      <c r="K56" s="114"/>
      <c r="L56" s="116"/>
      <c r="M56" s="116"/>
      <c r="N56" s="115"/>
      <c r="O56" s="114"/>
      <c r="P56" s="116"/>
      <c r="Q56" s="116"/>
      <c r="R56" s="115"/>
      <c r="S56" s="114"/>
      <c r="T56" s="116"/>
      <c r="U56" s="116"/>
      <c r="V56" s="115"/>
      <c r="W56" s="114"/>
      <c r="X56" s="116"/>
      <c r="Y56" s="116"/>
      <c r="Z56" s="115"/>
      <c r="AA56" s="114"/>
      <c r="AB56" s="116"/>
      <c r="AC56" s="116"/>
      <c r="AD56" s="115"/>
      <c r="AE56" s="114"/>
      <c r="AF56" s="116"/>
      <c r="AG56" s="116"/>
      <c r="AH56" s="115"/>
      <c r="AI56" s="114"/>
      <c r="AJ56" s="116"/>
      <c r="AK56" s="116"/>
      <c r="AL56" s="115"/>
      <c r="AM56" s="114"/>
      <c r="AN56" s="116"/>
      <c r="AO56" s="116"/>
      <c r="AP56" s="115"/>
      <c r="AQ56" s="114"/>
      <c r="AR56" s="116"/>
      <c r="AS56" s="116"/>
      <c r="AT56" s="115"/>
      <c r="AU56" s="114"/>
      <c r="AV56" s="116"/>
      <c r="AW56" s="116"/>
      <c r="AX56" s="115"/>
      <c r="AY56" s="114"/>
      <c r="AZ56" s="116"/>
      <c r="BA56" s="116"/>
      <c r="BB56" s="115"/>
      <c r="BC56" s="114"/>
      <c r="BD56" s="116"/>
      <c r="BE56" s="116"/>
      <c r="BF56" s="115"/>
      <c r="BG56" s="114"/>
      <c r="BH56" s="116"/>
      <c r="BI56" s="116"/>
      <c r="BJ56" s="115"/>
      <c r="BK56" s="114"/>
      <c r="BL56" s="116"/>
      <c r="BM56" s="116"/>
      <c r="BN56" s="115"/>
      <c r="BO56" s="114"/>
      <c r="BP56" s="116"/>
      <c r="BQ56" s="116"/>
      <c r="BR56" s="115"/>
      <c r="BS56" s="114"/>
      <c r="BT56" s="116"/>
      <c r="BU56" s="116"/>
      <c r="BV56" s="115"/>
      <c r="BW56" s="114"/>
      <c r="BX56" s="116"/>
      <c r="BY56" s="116"/>
      <c r="BZ56" s="115"/>
      <c r="CA56" s="114"/>
      <c r="CB56" s="116"/>
      <c r="CC56" s="116"/>
      <c r="CD56" s="115"/>
      <c r="CE56" s="114"/>
      <c r="CF56" s="116"/>
      <c r="CG56" s="116"/>
      <c r="CH56" s="115"/>
      <c r="CI56" s="114"/>
      <c r="CJ56" s="116"/>
      <c r="CK56" s="116"/>
      <c r="CL56" s="115"/>
      <c r="CM56" s="114"/>
      <c r="CN56" s="116"/>
      <c r="CO56" s="116"/>
      <c r="CP56" s="115"/>
      <c r="CQ56" s="114"/>
      <c r="CR56" s="116"/>
      <c r="CS56" s="116"/>
      <c r="CT56" s="115"/>
      <c r="CU56" s="114"/>
      <c r="CV56" s="116"/>
      <c r="CW56" s="116"/>
      <c r="CX56" s="115"/>
      <c r="CY56" s="114"/>
      <c r="CZ56" s="116"/>
      <c r="DA56" s="116"/>
      <c r="DB56" s="115"/>
      <c r="DC56" s="114"/>
      <c r="DD56" s="116"/>
      <c r="DE56" s="116"/>
      <c r="DF56" s="115"/>
      <c r="DG56" s="114"/>
      <c r="DH56" s="116"/>
      <c r="DI56" s="116"/>
      <c r="DJ56" s="115"/>
      <c r="DK56" s="114"/>
      <c r="DL56" s="116"/>
      <c r="DM56" s="116"/>
      <c r="DN56" s="115"/>
      <c r="DO56" s="114"/>
      <c r="DP56" s="116"/>
      <c r="DQ56" s="116"/>
      <c r="DR56" s="115"/>
      <c r="DS56" s="114"/>
      <c r="DT56" s="116"/>
      <c r="DU56" s="116"/>
    </row>
    <row r="57" spans="1:125" ht="13.5" customHeight="1" x14ac:dyDescent="0.2">
      <c r="A57" s="114"/>
      <c r="B57" s="115"/>
      <c r="C57" s="114"/>
      <c r="D57" s="116"/>
      <c r="E57" s="116"/>
      <c r="F57" s="115"/>
      <c r="G57" s="114"/>
      <c r="H57" s="116"/>
      <c r="I57" s="116"/>
      <c r="J57" s="115"/>
      <c r="K57" s="114"/>
      <c r="L57" s="116"/>
      <c r="M57" s="116"/>
      <c r="N57" s="115"/>
      <c r="O57" s="114"/>
      <c r="P57" s="116"/>
      <c r="Q57" s="116"/>
      <c r="R57" s="115"/>
      <c r="S57" s="114"/>
      <c r="T57" s="116"/>
      <c r="U57" s="116"/>
      <c r="V57" s="115"/>
      <c r="W57" s="114"/>
      <c r="X57" s="116"/>
      <c r="Y57" s="116"/>
      <c r="Z57" s="115"/>
      <c r="AA57" s="114"/>
      <c r="AB57" s="116"/>
      <c r="AC57" s="116"/>
      <c r="AD57" s="115"/>
      <c r="AE57" s="114"/>
      <c r="AF57" s="116"/>
      <c r="AG57" s="116"/>
      <c r="AH57" s="115"/>
      <c r="AI57" s="114"/>
      <c r="AJ57" s="116"/>
      <c r="AK57" s="116"/>
      <c r="AL57" s="115"/>
      <c r="AM57" s="114"/>
      <c r="AN57" s="116"/>
      <c r="AO57" s="116"/>
      <c r="AP57" s="115"/>
      <c r="AQ57" s="114"/>
      <c r="AR57" s="116"/>
      <c r="AS57" s="116"/>
      <c r="AT57" s="115"/>
      <c r="AU57" s="114"/>
      <c r="AV57" s="116"/>
      <c r="AW57" s="116"/>
      <c r="AX57" s="115"/>
      <c r="AY57" s="114"/>
      <c r="AZ57" s="116"/>
      <c r="BA57" s="116"/>
      <c r="BB57" s="115"/>
      <c r="BC57" s="114"/>
      <c r="BD57" s="116"/>
      <c r="BE57" s="116"/>
      <c r="BF57" s="115"/>
      <c r="BG57" s="114"/>
      <c r="BH57" s="116"/>
      <c r="BI57" s="116"/>
      <c r="BJ57" s="115"/>
      <c r="BK57" s="114"/>
      <c r="BL57" s="116"/>
      <c r="BM57" s="116"/>
      <c r="BN57" s="115"/>
      <c r="BO57" s="114"/>
      <c r="BP57" s="116"/>
      <c r="BQ57" s="116"/>
      <c r="BR57" s="115"/>
      <c r="BS57" s="114"/>
      <c r="BT57" s="116"/>
      <c r="BU57" s="116"/>
      <c r="BV57" s="115"/>
      <c r="BW57" s="114"/>
      <c r="BX57" s="116"/>
      <c r="BY57" s="116"/>
      <c r="BZ57" s="115"/>
      <c r="CA57" s="114"/>
      <c r="CB57" s="116"/>
      <c r="CC57" s="116"/>
      <c r="CD57" s="115"/>
      <c r="CE57" s="114"/>
      <c r="CF57" s="116"/>
      <c r="CG57" s="116"/>
      <c r="CH57" s="115"/>
      <c r="CI57" s="114"/>
      <c r="CJ57" s="116"/>
      <c r="CK57" s="116"/>
      <c r="CL57" s="115"/>
      <c r="CM57" s="114"/>
      <c r="CN57" s="116"/>
      <c r="CO57" s="116"/>
      <c r="CP57" s="115"/>
      <c r="CQ57" s="114"/>
      <c r="CR57" s="116"/>
      <c r="CS57" s="116"/>
      <c r="CT57" s="115"/>
      <c r="CU57" s="114"/>
      <c r="CV57" s="116"/>
      <c r="CW57" s="116"/>
      <c r="CX57" s="115"/>
      <c r="CY57" s="114"/>
      <c r="CZ57" s="116"/>
      <c r="DA57" s="116"/>
      <c r="DB57" s="115"/>
      <c r="DC57" s="114"/>
      <c r="DD57" s="116"/>
      <c r="DE57" s="116"/>
      <c r="DF57" s="115"/>
      <c r="DG57" s="114"/>
      <c r="DH57" s="116"/>
      <c r="DI57" s="116"/>
      <c r="DJ57" s="115"/>
      <c r="DK57" s="114"/>
      <c r="DL57" s="116"/>
      <c r="DM57" s="116"/>
      <c r="DN57" s="115"/>
      <c r="DO57" s="114"/>
      <c r="DP57" s="116"/>
      <c r="DQ57" s="116"/>
      <c r="DR57" s="115"/>
      <c r="DS57" s="114"/>
      <c r="DT57" s="116"/>
      <c r="DU57" s="116"/>
    </row>
  </sheetData>
  <sortState ref="A8:DU26">
    <sortCondition ref="A8:A26"/>
    <sortCondition ref="B8:B26"/>
    <sortCondition ref="C8:C26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&amp;L廃棄物処理事業経費【市区町村分担金の合計】（令和4年度実績）</oddHeader>
  </headerFooter>
  <colBreaks count="10" manualBreakCount="10">
    <brk id="9" min="1" max="25" man="1"/>
    <brk id="21" min="1" max="25" man="1"/>
    <brk id="33" min="1" max="25" man="1"/>
    <brk id="45" min="1" max="25" man="1"/>
    <brk id="57" min="1" max="25" man="1"/>
    <brk id="69" min="1" max="25" man="1"/>
    <brk id="81" min="1" max="25" man="1"/>
    <brk id="93" min="1" max="25" man="1"/>
    <brk id="105" min="1" max="25" man="1"/>
    <brk id="117" min="1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85" zoomScaleNormal="85" workbookViewId="0"/>
  </sheetViews>
  <sheetFormatPr defaultColWidth="0" defaultRowHeight="14.4" x14ac:dyDescent="0.2"/>
  <cols>
    <col min="1" max="1" width="5.44140625" customWidth="1"/>
    <col min="2" max="3" width="4.44140625" style="12" customWidth="1"/>
    <col min="4" max="4" width="12.109375" style="12" customWidth="1"/>
    <col min="5" max="6" width="16.44140625" style="12" customWidth="1"/>
    <col min="7" max="10" width="4.44140625" style="12" customWidth="1"/>
    <col min="11" max="11" width="14.6640625" style="12" customWidth="1"/>
    <col min="12" max="13" width="16.44140625" style="12" customWidth="1"/>
    <col min="14" max="14" width="4" style="12" bestFit="1" customWidth="1"/>
    <col min="15" max="15" width="8" style="12" customWidth="1"/>
    <col min="16" max="27" width="8.88671875" customWidth="1"/>
    <col min="28" max="28" width="8.88671875" hidden="1" customWidth="1"/>
    <col min="29" max="29" width="19.109375" style="1" hidden="1" customWidth="1"/>
    <col min="30" max="30" width="26" style="1" hidden="1" customWidth="1"/>
    <col min="31" max="31" width="3" style="1" hidden="1" customWidth="1"/>
    <col min="32" max="32" width="10.88671875" style="1" hidden="1" customWidth="1"/>
    <col min="33" max="33" width="8" style="1" hidden="1" customWidth="1"/>
    <col min="34" max="34" width="8" style="2" hidden="1" customWidth="1"/>
    <col min="35" max="35" width="5" style="2" hidden="1" customWidth="1"/>
    <col min="36" max="36" width="8.88671875" hidden="1" customWidth="1"/>
    <col min="37" max="37" width="4" hidden="1" customWidth="1"/>
    <col min="38" max="38" width="10" hidden="1" customWidth="1"/>
  </cols>
  <sheetData>
    <row r="1" spans="2:38" ht="15" thickBot="1" x14ac:dyDescent="0.25">
      <c r="B1" s="201">
        <f>COUNTA(A:A) - 3</f>
        <v>-3</v>
      </c>
      <c r="C1" s="201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5">
      <c r="B2" s="2"/>
      <c r="C2" s="3" t="s">
        <v>143</v>
      </c>
      <c r="D2" s="25"/>
      <c r="E2" s="4" t="s">
        <v>144</v>
      </c>
      <c r="F2" s="2"/>
      <c r="G2" s="2"/>
      <c r="H2" s="2"/>
      <c r="I2" s="2"/>
      <c r="J2" s="2"/>
      <c r="K2" s="2"/>
      <c r="L2" s="2" t="str">
        <f>LEFT(D2,2)</f>
        <v/>
      </c>
      <c r="M2" s="2" t="str">
        <f>IF(L2&lt;&gt;"",VLOOKUP(L2,$AK$6:$AL$52,2,FALSE),"-")</f>
        <v>-</v>
      </c>
      <c r="N2" s="2"/>
      <c r="O2" s="2"/>
      <c r="AC2" s="5">
        <f>IF(VALUE(D2)=0,0,1)</f>
        <v>0</v>
      </c>
      <c r="AD2" s="42" t="str">
        <f>IF(AC2=0,"",VLOOKUP(D2,'廃棄物事業経費（歳入）'!B7:C250,2,FALSE))</f>
        <v/>
      </c>
      <c r="AE2" s="33"/>
      <c r="AF2" s="34">
        <f>IF(AC2=0,1,IF(ISERROR(AD2),1,0))</f>
        <v>1</v>
      </c>
      <c r="AH2" s="40" t="s">
        <v>145</v>
      </c>
      <c r="AI2" s="41">
        <f>IF(AC2=0,0,VLOOKUP(D2,AH5:AI250,2,FALSE))</f>
        <v>0</v>
      </c>
    </row>
    <row r="3" spans="2:38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6.2" x14ac:dyDescent="0.2">
      <c r="B4" s="6"/>
      <c r="C4"/>
      <c r="D4" s="7"/>
      <c r="E4" s="8"/>
      <c r="F4" s="8"/>
      <c r="G4" s="8"/>
      <c r="H4" s="9"/>
      <c r="I4" s="9"/>
      <c r="J4" s="9"/>
      <c r="K4" s="7"/>
      <c r="L4" s="8"/>
      <c r="M4" s="8"/>
      <c r="N4" s="8"/>
      <c r="O4" s="8"/>
      <c r="AC4"/>
      <c r="AD4"/>
      <c r="AE4"/>
      <c r="AF4"/>
      <c r="AG4" s="35"/>
    </row>
    <row r="5" spans="2:38" ht="19.5" customHeight="1" x14ac:dyDescent="0.2">
      <c r="B5" s="10"/>
      <c r="C5" s="10"/>
      <c r="D5" s="11"/>
      <c r="M5" s="32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2">
      <c r="B6" s="169" t="s">
        <v>146</v>
      </c>
      <c r="C6" s="170"/>
      <c r="D6" s="171"/>
      <c r="E6" s="13" t="s">
        <v>56</v>
      </c>
      <c r="F6" s="14" t="s">
        <v>57</v>
      </c>
      <c r="H6" s="172" t="s">
        <v>147</v>
      </c>
      <c r="I6" s="173"/>
      <c r="J6" s="173"/>
      <c r="K6" s="174"/>
      <c r="L6" s="13" t="s">
        <v>56</v>
      </c>
      <c r="M6" s="13" t="s">
        <v>57</v>
      </c>
      <c r="AC6" s="15"/>
      <c r="AD6" s="15"/>
      <c r="AE6" s="15"/>
      <c r="AF6" s="15"/>
      <c r="AG6" s="15"/>
      <c r="AH6" s="2">
        <f>+'廃棄物事業経費（歳入）'!B6</f>
        <v>0</v>
      </c>
      <c r="AI6" s="2">
        <v>6</v>
      </c>
      <c r="AK6" s="26" t="s">
        <v>148</v>
      </c>
      <c r="AL6" t="s">
        <v>3</v>
      </c>
    </row>
    <row r="7" spans="2:38" ht="19.5" customHeight="1" x14ac:dyDescent="0.2">
      <c r="B7" s="175" t="s">
        <v>79</v>
      </c>
      <c r="C7" s="176"/>
      <c r="D7" s="176"/>
      <c r="E7" s="17">
        <f t="shared" ref="E7:E12" ca="1" si="0">AF7</f>
        <v>0</v>
      </c>
      <c r="F7" s="17">
        <f t="shared" ref="F7:F12" ca="1" si="1">AF14</f>
        <v>0</v>
      </c>
      <c r="H7" s="177" t="s">
        <v>109</v>
      </c>
      <c r="I7" s="177" t="s">
        <v>149</v>
      </c>
      <c r="J7" s="188" t="s">
        <v>86</v>
      </c>
      <c r="K7" s="189"/>
      <c r="L7" s="17">
        <f t="shared" ref="L7:L12" ca="1" si="2">AF21</f>
        <v>0</v>
      </c>
      <c r="M7" s="17">
        <f t="shared" ref="M7:M12" ca="1" si="3">AF42</f>
        <v>0</v>
      </c>
      <c r="AC7" s="15" t="s">
        <v>79</v>
      </c>
      <c r="AD7" s="36" t="s">
        <v>150</v>
      </c>
      <c r="AE7" s="15" t="s">
        <v>151</v>
      </c>
      <c r="AF7" s="33">
        <f t="shared" ref="AF7:AF38" ca="1" si="4">IF(AF$2=0,INDIRECT("'"&amp;AD7&amp;"'!"&amp;AE7&amp;$AI$2),0)</f>
        <v>0</v>
      </c>
      <c r="AG7" s="15"/>
      <c r="AH7" s="43" t="str">
        <f>+'廃棄物事業経費（歳入）'!B7</f>
        <v>23000</v>
      </c>
      <c r="AI7" s="2">
        <v>7</v>
      </c>
      <c r="AK7" s="26" t="s">
        <v>152</v>
      </c>
      <c r="AL7" t="s">
        <v>4</v>
      </c>
    </row>
    <row r="8" spans="2:38" ht="19.5" customHeight="1" x14ac:dyDescent="0.2">
      <c r="B8" s="175" t="s">
        <v>153</v>
      </c>
      <c r="C8" s="176"/>
      <c r="D8" s="176"/>
      <c r="E8" s="17">
        <f t="shared" ca="1" si="0"/>
        <v>0</v>
      </c>
      <c r="F8" s="17">
        <f t="shared" ca="1" si="1"/>
        <v>0</v>
      </c>
      <c r="H8" s="178"/>
      <c r="I8" s="178"/>
      <c r="J8" s="172" t="s">
        <v>88</v>
      </c>
      <c r="K8" s="174"/>
      <c r="L8" s="17">
        <f t="shared" ca="1" si="2"/>
        <v>0</v>
      </c>
      <c r="M8" s="17">
        <f t="shared" ca="1" si="3"/>
        <v>0</v>
      </c>
      <c r="AC8" s="15" t="s">
        <v>153</v>
      </c>
      <c r="AD8" s="36" t="s">
        <v>150</v>
      </c>
      <c r="AE8" s="15" t="s">
        <v>154</v>
      </c>
      <c r="AF8" s="33">
        <f t="shared" ca="1" si="4"/>
        <v>0</v>
      </c>
      <c r="AG8" s="15"/>
      <c r="AH8" s="43" t="str">
        <f>+'廃棄物事業経費（歳入）'!B8</f>
        <v>23100</v>
      </c>
      <c r="AI8" s="2">
        <v>8</v>
      </c>
      <c r="AK8" s="26" t="s">
        <v>155</v>
      </c>
      <c r="AL8" t="s">
        <v>5</v>
      </c>
    </row>
    <row r="9" spans="2:38" ht="19.5" customHeight="1" x14ac:dyDescent="0.2">
      <c r="B9" s="175" t="s">
        <v>82</v>
      </c>
      <c r="C9" s="176"/>
      <c r="D9" s="176"/>
      <c r="E9" s="17">
        <f t="shared" ca="1" si="0"/>
        <v>0</v>
      </c>
      <c r="F9" s="17">
        <f t="shared" ca="1" si="1"/>
        <v>0</v>
      </c>
      <c r="H9" s="178"/>
      <c r="I9" s="178"/>
      <c r="J9" s="188" t="s">
        <v>90</v>
      </c>
      <c r="K9" s="189"/>
      <c r="L9" s="17">
        <f t="shared" ca="1" si="2"/>
        <v>0</v>
      </c>
      <c r="M9" s="17">
        <f t="shared" ca="1" si="3"/>
        <v>0</v>
      </c>
      <c r="AC9" s="15" t="s">
        <v>82</v>
      </c>
      <c r="AD9" s="36" t="s">
        <v>150</v>
      </c>
      <c r="AE9" s="15" t="s">
        <v>156</v>
      </c>
      <c r="AF9" s="33">
        <f t="shared" ca="1" si="4"/>
        <v>0</v>
      </c>
      <c r="AG9" s="15"/>
      <c r="AH9" s="43" t="str">
        <f>+'廃棄物事業経費（歳入）'!B9</f>
        <v>23201</v>
      </c>
      <c r="AI9" s="2">
        <v>9</v>
      </c>
      <c r="AK9" s="26" t="s">
        <v>157</v>
      </c>
      <c r="AL9" t="s">
        <v>6</v>
      </c>
    </row>
    <row r="10" spans="2:38" ht="19.5" customHeight="1" x14ac:dyDescent="0.2">
      <c r="B10" s="175" t="s">
        <v>158</v>
      </c>
      <c r="C10" s="176"/>
      <c r="D10" s="176"/>
      <c r="E10" s="17">
        <f t="shared" ca="1" si="0"/>
        <v>0</v>
      </c>
      <c r="F10" s="17">
        <f t="shared" ca="1" si="1"/>
        <v>0</v>
      </c>
      <c r="H10" s="178"/>
      <c r="I10" s="179"/>
      <c r="J10" s="188" t="s">
        <v>0</v>
      </c>
      <c r="K10" s="189"/>
      <c r="L10" s="17">
        <f t="shared" ca="1" si="2"/>
        <v>0</v>
      </c>
      <c r="M10" s="17">
        <f t="shared" ca="1" si="3"/>
        <v>0</v>
      </c>
      <c r="AC10" s="15" t="s">
        <v>158</v>
      </c>
      <c r="AD10" s="36" t="s">
        <v>150</v>
      </c>
      <c r="AE10" s="15" t="s">
        <v>159</v>
      </c>
      <c r="AF10" s="33">
        <f t="shared" ca="1" si="4"/>
        <v>0</v>
      </c>
      <c r="AG10" s="15"/>
      <c r="AH10" s="43" t="str">
        <f>+'廃棄物事業経費（歳入）'!B10</f>
        <v>23202</v>
      </c>
      <c r="AI10" s="2">
        <v>10</v>
      </c>
      <c r="AK10" s="26" t="s">
        <v>160</v>
      </c>
      <c r="AL10" t="s">
        <v>7</v>
      </c>
    </row>
    <row r="11" spans="2:38" ht="19.5" customHeight="1" x14ac:dyDescent="0.2">
      <c r="B11" s="181" t="s">
        <v>161</v>
      </c>
      <c r="C11" s="176"/>
      <c r="D11" s="176"/>
      <c r="E11" s="17">
        <f t="shared" ca="1" si="0"/>
        <v>0</v>
      </c>
      <c r="F11" s="17">
        <f t="shared" ca="1" si="1"/>
        <v>0</v>
      </c>
      <c r="H11" s="178"/>
      <c r="I11" s="180" t="s">
        <v>69</v>
      </c>
      <c r="J11" s="180"/>
      <c r="K11" s="180"/>
      <c r="L11" s="17">
        <f t="shared" ca="1" si="2"/>
        <v>0</v>
      </c>
      <c r="M11" s="17">
        <f t="shared" ca="1" si="3"/>
        <v>0</v>
      </c>
      <c r="AC11" s="15" t="s">
        <v>161</v>
      </c>
      <c r="AD11" s="36" t="s">
        <v>150</v>
      </c>
      <c r="AE11" s="15" t="s">
        <v>162</v>
      </c>
      <c r="AF11" s="33">
        <f t="shared" ca="1" si="4"/>
        <v>0</v>
      </c>
      <c r="AG11" s="15"/>
      <c r="AH11" s="43" t="str">
        <f>+'廃棄物事業経費（歳入）'!B11</f>
        <v>23203</v>
      </c>
      <c r="AI11" s="2">
        <v>11</v>
      </c>
      <c r="AK11" s="26" t="s">
        <v>163</v>
      </c>
      <c r="AL11" t="s">
        <v>8</v>
      </c>
    </row>
    <row r="12" spans="2:38" ht="19.5" customHeight="1" x14ac:dyDescent="0.2">
      <c r="B12" s="175" t="s">
        <v>0</v>
      </c>
      <c r="C12" s="176"/>
      <c r="D12" s="176"/>
      <c r="E12" s="17">
        <f t="shared" ca="1" si="0"/>
        <v>0</v>
      </c>
      <c r="F12" s="17">
        <f t="shared" ca="1" si="1"/>
        <v>0</v>
      </c>
      <c r="H12" s="178"/>
      <c r="I12" s="180" t="s">
        <v>164</v>
      </c>
      <c r="J12" s="180"/>
      <c r="K12" s="180"/>
      <c r="L12" s="17">
        <f t="shared" ca="1" si="2"/>
        <v>0</v>
      </c>
      <c r="M12" s="17">
        <f t="shared" ca="1" si="3"/>
        <v>0</v>
      </c>
      <c r="AC12" s="15" t="s">
        <v>0</v>
      </c>
      <c r="AD12" s="36" t="s">
        <v>150</v>
      </c>
      <c r="AE12" s="15" t="s">
        <v>165</v>
      </c>
      <c r="AF12" s="33">
        <f t="shared" ca="1" si="4"/>
        <v>0</v>
      </c>
      <c r="AG12" s="15"/>
      <c r="AH12" s="43" t="str">
        <f>+'廃棄物事業経費（歳入）'!B12</f>
        <v>23204</v>
      </c>
      <c r="AI12" s="2">
        <v>12</v>
      </c>
      <c r="AK12" s="26" t="s">
        <v>166</v>
      </c>
      <c r="AL12" t="s">
        <v>9</v>
      </c>
    </row>
    <row r="13" spans="2:38" ht="19.5" customHeight="1" x14ac:dyDescent="0.2">
      <c r="B13" s="184" t="s">
        <v>167</v>
      </c>
      <c r="C13" s="185"/>
      <c r="D13" s="185"/>
      <c r="E13" s="18">
        <f ca="1">SUM(E7:E12)</f>
        <v>0</v>
      </c>
      <c r="F13" s="18">
        <f ca="1">SUM(F7:F12)</f>
        <v>0</v>
      </c>
      <c r="H13" s="178"/>
      <c r="I13" s="169" t="s">
        <v>110</v>
      </c>
      <c r="J13" s="186"/>
      <c r="K13" s="187"/>
      <c r="L13" s="19">
        <f ca="1">SUM(L7:L12)</f>
        <v>0</v>
      </c>
      <c r="M13" s="19">
        <f ca="1">SUM(M7:M12)</f>
        <v>0</v>
      </c>
      <c r="AC13" s="15" t="s">
        <v>67</v>
      </c>
      <c r="AD13" s="36" t="s">
        <v>150</v>
      </c>
      <c r="AE13" s="15" t="s">
        <v>168</v>
      </c>
      <c r="AF13" s="33">
        <f t="shared" ca="1" si="4"/>
        <v>0</v>
      </c>
      <c r="AG13" s="15"/>
      <c r="AH13" s="43" t="str">
        <f>+'廃棄物事業経費（歳入）'!B13</f>
        <v>23205</v>
      </c>
      <c r="AI13" s="2">
        <v>13</v>
      </c>
      <c r="AK13" s="26" t="s">
        <v>169</v>
      </c>
      <c r="AL13" t="s">
        <v>10</v>
      </c>
    </row>
    <row r="14" spans="2:38" ht="19.5" customHeight="1" x14ac:dyDescent="0.2">
      <c r="B14" s="20"/>
      <c r="C14" s="182" t="s">
        <v>170</v>
      </c>
      <c r="D14" s="183"/>
      <c r="E14" s="22">
        <f ca="1">E13-E11</f>
        <v>0</v>
      </c>
      <c r="F14" s="22">
        <f ca="1">F13-F11</f>
        <v>0</v>
      </c>
      <c r="H14" s="179"/>
      <c r="I14" s="20"/>
      <c r="J14" s="24"/>
      <c r="K14" s="21" t="s">
        <v>170</v>
      </c>
      <c r="L14" s="23">
        <f ca="1">L13-L12</f>
        <v>0</v>
      </c>
      <c r="M14" s="23">
        <f ca="1">M13-M12</f>
        <v>0</v>
      </c>
      <c r="AC14" s="15" t="s">
        <v>79</v>
      </c>
      <c r="AD14" s="36" t="s">
        <v>150</v>
      </c>
      <c r="AE14" s="15" t="s">
        <v>171</v>
      </c>
      <c r="AF14" s="33">
        <f t="shared" ca="1" si="4"/>
        <v>0</v>
      </c>
      <c r="AG14" s="15"/>
      <c r="AH14" s="43" t="str">
        <f>+'廃棄物事業経費（歳入）'!B14</f>
        <v>23206</v>
      </c>
      <c r="AI14" s="2">
        <v>14</v>
      </c>
      <c r="AK14" s="26" t="s">
        <v>172</v>
      </c>
      <c r="AL14" t="s">
        <v>11</v>
      </c>
    </row>
    <row r="15" spans="2:38" ht="19.5" customHeight="1" x14ac:dyDescent="0.2">
      <c r="B15" s="175" t="s">
        <v>67</v>
      </c>
      <c r="C15" s="176"/>
      <c r="D15" s="176"/>
      <c r="E15" s="17">
        <f ca="1">AF13</f>
        <v>0</v>
      </c>
      <c r="F15" s="17">
        <f ca="1">AF20</f>
        <v>0</v>
      </c>
      <c r="H15" s="193" t="s">
        <v>173</v>
      </c>
      <c r="I15" s="177" t="s">
        <v>174</v>
      </c>
      <c r="J15" s="16" t="s">
        <v>92</v>
      </c>
      <c r="K15" s="27"/>
      <c r="L15" s="17">
        <f t="shared" ref="L15:L28" ca="1" si="5">AF27</f>
        <v>0</v>
      </c>
      <c r="M15" s="17">
        <f t="shared" ref="M15:M28" ca="1" si="6">AF48</f>
        <v>0</v>
      </c>
      <c r="AC15" s="15" t="s">
        <v>153</v>
      </c>
      <c r="AD15" s="36" t="s">
        <v>150</v>
      </c>
      <c r="AE15" s="15" t="s">
        <v>175</v>
      </c>
      <c r="AF15" s="33">
        <f t="shared" ca="1" si="4"/>
        <v>0</v>
      </c>
      <c r="AG15" s="15"/>
      <c r="AH15" s="43" t="str">
        <f>+'廃棄物事業経費（歳入）'!B15</f>
        <v>23207</v>
      </c>
      <c r="AI15" s="2">
        <v>15</v>
      </c>
      <c r="AK15" s="26" t="s">
        <v>176</v>
      </c>
      <c r="AL15" t="s">
        <v>12</v>
      </c>
    </row>
    <row r="16" spans="2:38" ht="19.5" customHeight="1" x14ac:dyDescent="0.2">
      <c r="B16" s="191" t="s">
        <v>1</v>
      </c>
      <c r="C16" s="192"/>
      <c r="D16" s="192"/>
      <c r="E16" s="18">
        <f ca="1">SUM(E13,E15)</f>
        <v>0</v>
      </c>
      <c r="F16" s="18">
        <f ca="1">SUM(F13,F15)</f>
        <v>0</v>
      </c>
      <c r="H16" s="194"/>
      <c r="I16" s="178"/>
      <c r="J16" s="178" t="s">
        <v>177</v>
      </c>
      <c r="K16" s="13" t="s">
        <v>94</v>
      </c>
      <c r="L16" s="17">
        <f t="shared" ca="1" si="5"/>
        <v>0</v>
      </c>
      <c r="M16" s="17">
        <f t="shared" ca="1" si="6"/>
        <v>0</v>
      </c>
      <c r="AC16" s="15" t="s">
        <v>82</v>
      </c>
      <c r="AD16" s="36" t="s">
        <v>150</v>
      </c>
      <c r="AE16" s="15" t="s">
        <v>178</v>
      </c>
      <c r="AF16" s="33">
        <f t="shared" ca="1" si="4"/>
        <v>0</v>
      </c>
      <c r="AG16" s="15"/>
      <c r="AH16" s="43" t="str">
        <f>+'廃棄物事業経費（歳入）'!B16</f>
        <v>23208</v>
      </c>
      <c r="AI16" s="2">
        <v>16</v>
      </c>
      <c r="AK16" s="26" t="s">
        <v>179</v>
      </c>
      <c r="AL16" t="s">
        <v>13</v>
      </c>
    </row>
    <row r="17" spans="2:38" ht="19.5" customHeight="1" x14ac:dyDescent="0.2">
      <c r="B17" s="20"/>
      <c r="C17" s="182" t="s">
        <v>170</v>
      </c>
      <c r="D17" s="183"/>
      <c r="E17" s="22">
        <f ca="1">SUM(E14:E15)</f>
        <v>0</v>
      </c>
      <c r="F17" s="22">
        <f ca="1">SUM(F14:F15)</f>
        <v>0</v>
      </c>
      <c r="H17" s="194"/>
      <c r="I17" s="178"/>
      <c r="J17" s="178"/>
      <c r="K17" s="13" t="s">
        <v>96</v>
      </c>
      <c r="L17" s="17">
        <f t="shared" ca="1" si="5"/>
        <v>0</v>
      </c>
      <c r="M17" s="17">
        <f t="shared" ca="1" si="6"/>
        <v>0</v>
      </c>
      <c r="AC17" s="15" t="s">
        <v>158</v>
      </c>
      <c r="AD17" s="36" t="s">
        <v>150</v>
      </c>
      <c r="AE17" s="15" t="s">
        <v>180</v>
      </c>
      <c r="AF17" s="33">
        <f t="shared" ca="1" si="4"/>
        <v>0</v>
      </c>
      <c r="AG17" s="15"/>
      <c r="AH17" s="43" t="str">
        <f>+'廃棄物事業経費（歳入）'!B17</f>
        <v>23209</v>
      </c>
      <c r="AI17" s="2">
        <v>17</v>
      </c>
      <c r="AK17" s="26" t="s">
        <v>181</v>
      </c>
      <c r="AL17" t="s">
        <v>14</v>
      </c>
    </row>
    <row r="18" spans="2:38" ht="19.5" customHeight="1" x14ac:dyDescent="0.2">
      <c r="H18" s="194"/>
      <c r="I18" s="179"/>
      <c r="J18" s="179"/>
      <c r="K18" s="13" t="s">
        <v>98</v>
      </c>
      <c r="L18" s="17">
        <f t="shared" ca="1" si="5"/>
        <v>0</v>
      </c>
      <c r="M18" s="17">
        <f t="shared" ca="1" si="6"/>
        <v>0</v>
      </c>
      <c r="AC18" s="15" t="s">
        <v>161</v>
      </c>
      <c r="AD18" s="36" t="s">
        <v>150</v>
      </c>
      <c r="AE18" s="15" t="s">
        <v>182</v>
      </c>
      <c r="AF18" s="33">
        <f t="shared" ca="1" si="4"/>
        <v>0</v>
      </c>
      <c r="AG18" s="15"/>
      <c r="AH18" s="43" t="str">
        <f>+'廃棄物事業経費（歳入）'!B18</f>
        <v>23210</v>
      </c>
      <c r="AI18" s="2">
        <v>18</v>
      </c>
      <c r="AK18" s="26" t="s">
        <v>183</v>
      </c>
      <c r="AL18" t="s">
        <v>15</v>
      </c>
    </row>
    <row r="19" spans="2:38" ht="19.5" customHeight="1" x14ac:dyDescent="0.2">
      <c r="H19" s="194"/>
      <c r="I19" s="177" t="s">
        <v>184</v>
      </c>
      <c r="J19" s="188" t="s">
        <v>100</v>
      </c>
      <c r="K19" s="189"/>
      <c r="L19" s="17">
        <f t="shared" ca="1" si="5"/>
        <v>0</v>
      </c>
      <c r="M19" s="17">
        <f t="shared" ca="1" si="6"/>
        <v>0</v>
      </c>
      <c r="AC19" s="15" t="s">
        <v>0</v>
      </c>
      <c r="AD19" s="36" t="s">
        <v>150</v>
      </c>
      <c r="AE19" s="15" t="s">
        <v>185</v>
      </c>
      <c r="AF19" s="33">
        <f t="shared" ca="1" si="4"/>
        <v>0</v>
      </c>
      <c r="AG19" s="15"/>
      <c r="AH19" s="43" t="str">
        <f>+'廃棄物事業経費（歳入）'!B19</f>
        <v>23211</v>
      </c>
      <c r="AI19" s="2">
        <v>19</v>
      </c>
      <c r="AK19" s="26" t="s">
        <v>186</v>
      </c>
      <c r="AL19" t="s">
        <v>16</v>
      </c>
    </row>
    <row r="20" spans="2:38" ht="19.5" customHeight="1" x14ac:dyDescent="0.2">
      <c r="B20" s="181" t="s">
        <v>187</v>
      </c>
      <c r="C20" s="181"/>
      <c r="D20" s="181"/>
      <c r="E20" s="28">
        <f ca="1">E11</f>
        <v>0</v>
      </c>
      <c r="F20" s="28">
        <f ca="1">F11</f>
        <v>0</v>
      </c>
      <c r="H20" s="194"/>
      <c r="I20" s="178"/>
      <c r="J20" s="188" t="s">
        <v>102</v>
      </c>
      <c r="K20" s="189"/>
      <c r="L20" s="17">
        <f t="shared" ca="1" si="5"/>
        <v>0</v>
      </c>
      <c r="M20" s="17">
        <f t="shared" ca="1" si="6"/>
        <v>0</v>
      </c>
      <c r="AC20" s="15" t="s">
        <v>67</v>
      </c>
      <c r="AD20" s="36" t="s">
        <v>150</v>
      </c>
      <c r="AE20" s="15" t="s">
        <v>188</v>
      </c>
      <c r="AF20" s="33">
        <f t="shared" ca="1" si="4"/>
        <v>0</v>
      </c>
      <c r="AG20" s="15"/>
      <c r="AH20" s="43" t="str">
        <f>+'廃棄物事業経費（歳入）'!B20</f>
        <v>23212</v>
      </c>
      <c r="AI20" s="2">
        <v>20</v>
      </c>
      <c r="AK20" s="26" t="s">
        <v>189</v>
      </c>
      <c r="AL20" t="s">
        <v>17</v>
      </c>
    </row>
    <row r="21" spans="2:38" ht="19.5" customHeight="1" x14ac:dyDescent="0.2">
      <c r="B21" s="181" t="s">
        <v>190</v>
      </c>
      <c r="C21" s="175"/>
      <c r="D21" s="175"/>
      <c r="E21" s="28">
        <f ca="1">L12+L27</f>
        <v>0</v>
      </c>
      <c r="F21" s="28">
        <f ca="1">M12+M27</f>
        <v>0</v>
      </c>
      <c r="H21" s="194"/>
      <c r="I21" s="179"/>
      <c r="J21" s="188" t="s">
        <v>104</v>
      </c>
      <c r="K21" s="189"/>
      <c r="L21" s="17">
        <f t="shared" ca="1" si="5"/>
        <v>0</v>
      </c>
      <c r="M21" s="17">
        <f t="shared" ca="1" si="6"/>
        <v>0</v>
      </c>
      <c r="AB21" t="s">
        <v>56</v>
      </c>
      <c r="AC21" s="15" t="s">
        <v>191</v>
      </c>
      <c r="AD21" s="36" t="s">
        <v>192</v>
      </c>
      <c r="AE21" s="15" t="s">
        <v>151</v>
      </c>
      <c r="AF21" s="33">
        <f t="shared" ca="1" si="4"/>
        <v>0</v>
      </c>
      <c r="AG21" s="15"/>
      <c r="AH21" s="43" t="str">
        <f>+'廃棄物事業経費（歳入）'!B21</f>
        <v>23213</v>
      </c>
      <c r="AI21" s="2">
        <v>21</v>
      </c>
      <c r="AK21" s="26" t="s">
        <v>193</v>
      </c>
      <c r="AL21" t="s">
        <v>18</v>
      </c>
    </row>
    <row r="22" spans="2:38" ht="19.5" customHeight="1" x14ac:dyDescent="0.2">
      <c r="B22" s="29"/>
      <c r="C22" s="30"/>
      <c r="D22" s="30"/>
      <c r="E22" s="31"/>
      <c r="F22" s="31"/>
      <c r="H22" s="194"/>
      <c r="I22" s="188" t="s">
        <v>74</v>
      </c>
      <c r="J22" s="190"/>
      <c r="K22" s="189"/>
      <c r="L22" s="17">
        <f t="shared" ca="1" si="5"/>
        <v>0</v>
      </c>
      <c r="M22" s="17">
        <f t="shared" ca="1" si="6"/>
        <v>0</v>
      </c>
      <c r="AB22" t="s">
        <v>56</v>
      </c>
      <c r="AC22" s="15" t="s">
        <v>194</v>
      </c>
      <c r="AD22" s="36" t="s">
        <v>192</v>
      </c>
      <c r="AE22" s="15" t="s">
        <v>154</v>
      </c>
      <c r="AF22" s="33">
        <f t="shared" ca="1" si="4"/>
        <v>0</v>
      </c>
      <c r="AH22" s="43" t="str">
        <f>+'廃棄物事業経費（歳入）'!B22</f>
        <v>23214</v>
      </c>
      <c r="AI22" s="2">
        <v>22</v>
      </c>
      <c r="AK22" s="26" t="s">
        <v>195</v>
      </c>
      <c r="AL22" t="s">
        <v>19</v>
      </c>
    </row>
    <row r="23" spans="2:38" ht="19.5" customHeight="1" x14ac:dyDescent="0.2">
      <c r="B23" s="29"/>
      <c r="C23" s="30"/>
      <c r="D23" s="30"/>
      <c r="E23" s="31"/>
      <c r="F23" s="31"/>
      <c r="H23" s="194"/>
      <c r="I23" s="177" t="s">
        <v>196</v>
      </c>
      <c r="J23" s="169" t="s">
        <v>100</v>
      </c>
      <c r="K23" s="187"/>
      <c r="L23" s="17">
        <f t="shared" ca="1" si="5"/>
        <v>0</v>
      </c>
      <c r="M23" s="17">
        <f t="shared" ca="1" si="6"/>
        <v>0</v>
      </c>
      <c r="AB23" t="s">
        <v>56</v>
      </c>
      <c r="AC23" s="1" t="s">
        <v>197</v>
      </c>
      <c r="AD23" s="36" t="s">
        <v>192</v>
      </c>
      <c r="AE23" s="1" t="s">
        <v>156</v>
      </c>
      <c r="AF23" s="33">
        <f t="shared" ca="1" si="4"/>
        <v>0</v>
      </c>
      <c r="AH23" s="43" t="str">
        <f>+'廃棄物事業経費（歳入）'!B23</f>
        <v>23215</v>
      </c>
      <c r="AI23" s="2">
        <v>23</v>
      </c>
      <c r="AK23" s="26" t="s">
        <v>198</v>
      </c>
      <c r="AL23" t="s">
        <v>20</v>
      </c>
    </row>
    <row r="24" spans="2:38" ht="19.5" customHeight="1" x14ac:dyDescent="0.2">
      <c r="B24" s="29"/>
      <c r="C24" s="30"/>
      <c r="D24" s="30"/>
      <c r="E24" s="31"/>
      <c r="F24" s="31"/>
      <c r="H24" s="194"/>
      <c r="I24" s="178"/>
      <c r="J24" s="188" t="s">
        <v>102</v>
      </c>
      <c r="K24" s="189"/>
      <c r="L24" s="17">
        <f t="shared" ca="1" si="5"/>
        <v>0</v>
      </c>
      <c r="M24" s="17">
        <f t="shared" ca="1" si="6"/>
        <v>0</v>
      </c>
      <c r="AB24" t="s">
        <v>56</v>
      </c>
      <c r="AC24" s="15" t="s">
        <v>0</v>
      </c>
      <c r="AD24" s="36" t="s">
        <v>192</v>
      </c>
      <c r="AE24" s="15" t="s">
        <v>159</v>
      </c>
      <c r="AF24" s="33">
        <f t="shared" ca="1" si="4"/>
        <v>0</v>
      </c>
      <c r="AH24" s="43" t="str">
        <f>+'廃棄物事業経費（歳入）'!B24</f>
        <v>23216</v>
      </c>
      <c r="AI24" s="2">
        <v>24</v>
      </c>
      <c r="AK24" s="26" t="s">
        <v>199</v>
      </c>
      <c r="AL24" t="s">
        <v>21</v>
      </c>
    </row>
    <row r="25" spans="2:38" ht="19.5" customHeight="1" x14ac:dyDescent="0.2">
      <c r="H25" s="194"/>
      <c r="I25" s="178"/>
      <c r="J25" s="188" t="s">
        <v>104</v>
      </c>
      <c r="K25" s="189"/>
      <c r="L25" s="17">
        <f t="shared" ca="1" si="5"/>
        <v>0</v>
      </c>
      <c r="M25" s="17">
        <f t="shared" ca="1" si="6"/>
        <v>0</v>
      </c>
      <c r="AB25" t="s">
        <v>56</v>
      </c>
      <c r="AC25" s="15" t="s">
        <v>69</v>
      </c>
      <c r="AD25" s="36" t="s">
        <v>192</v>
      </c>
      <c r="AE25" s="15" t="s">
        <v>162</v>
      </c>
      <c r="AF25" s="33">
        <f t="shared" ca="1" si="4"/>
        <v>0</v>
      </c>
      <c r="AH25" s="43" t="str">
        <f>+'廃棄物事業経費（歳入）'!B25</f>
        <v>23217</v>
      </c>
      <c r="AI25" s="2">
        <v>25</v>
      </c>
      <c r="AK25" s="26" t="s">
        <v>200</v>
      </c>
      <c r="AL25" t="s">
        <v>22</v>
      </c>
    </row>
    <row r="26" spans="2:38" ht="19.5" customHeight="1" x14ac:dyDescent="0.2">
      <c r="H26" s="194"/>
      <c r="I26" s="179"/>
      <c r="J26" s="196" t="s">
        <v>0</v>
      </c>
      <c r="K26" s="197"/>
      <c r="L26" s="17">
        <f t="shared" ca="1" si="5"/>
        <v>0</v>
      </c>
      <c r="M26" s="17">
        <f t="shared" ca="1" si="6"/>
        <v>0</v>
      </c>
      <c r="AB26" t="s">
        <v>56</v>
      </c>
      <c r="AC26" s="1" t="s">
        <v>164</v>
      </c>
      <c r="AD26" s="36" t="s">
        <v>192</v>
      </c>
      <c r="AE26" s="1" t="s">
        <v>165</v>
      </c>
      <c r="AF26" s="33">
        <f t="shared" ca="1" si="4"/>
        <v>0</v>
      </c>
      <c r="AH26" s="43" t="str">
        <f>+'廃棄物事業経費（歳入）'!B26</f>
        <v>23219</v>
      </c>
      <c r="AI26" s="2">
        <v>26</v>
      </c>
      <c r="AK26" s="26" t="s">
        <v>201</v>
      </c>
      <c r="AL26" t="s">
        <v>23</v>
      </c>
    </row>
    <row r="27" spans="2:38" ht="19.5" customHeight="1" x14ac:dyDescent="0.2">
      <c r="H27" s="194"/>
      <c r="I27" s="188" t="s">
        <v>164</v>
      </c>
      <c r="J27" s="190"/>
      <c r="K27" s="189"/>
      <c r="L27" s="17">
        <f t="shared" ca="1" si="5"/>
        <v>0</v>
      </c>
      <c r="M27" s="17">
        <f t="shared" ca="1" si="6"/>
        <v>0</v>
      </c>
      <c r="AB27" t="s">
        <v>56</v>
      </c>
      <c r="AC27" s="1" t="s">
        <v>202</v>
      </c>
      <c r="AD27" s="36" t="s">
        <v>192</v>
      </c>
      <c r="AE27" s="1" t="s">
        <v>203</v>
      </c>
      <c r="AF27" s="33">
        <f t="shared" ca="1" si="4"/>
        <v>0</v>
      </c>
      <c r="AH27" s="43" t="str">
        <f>+'廃棄物事業経費（歳入）'!B27</f>
        <v>23220</v>
      </c>
      <c r="AI27" s="2">
        <v>27</v>
      </c>
      <c r="AK27" s="26" t="s">
        <v>204</v>
      </c>
      <c r="AL27" t="s">
        <v>24</v>
      </c>
    </row>
    <row r="28" spans="2:38" ht="19.5" customHeight="1" x14ac:dyDescent="0.2">
      <c r="H28" s="194"/>
      <c r="I28" s="188" t="s">
        <v>34</v>
      </c>
      <c r="J28" s="190"/>
      <c r="K28" s="189"/>
      <c r="L28" s="17">
        <f t="shared" ca="1" si="5"/>
        <v>0</v>
      </c>
      <c r="M28" s="17">
        <f t="shared" ca="1" si="6"/>
        <v>0</v>
      </c>
      <c r="AB28" t="s">
        <v>56</v>
      </c>
      <c r="AC28" s="1" t="s">
        <v>205</v>
      </c>
      <c r="AD28" s="36" t="s">
        <v>192</v>
      </c>
      <c r="AE28" s="1" t="s">
        <v>171</v>
      </c>
      <c r="AF28" s="33">
        <f t="shared" ca="1" si="4"/>
        <v>0</v>
      </c>
      <c r="AH28" s="43" t="str">
        <f>+'廃棄物事業経費（歳入）'!B28</f>
        <v>23221</v>
      </c>
      <c r="AI28" s="2">
        <v>28</v>
      </c>
      <c r="AK28" s="26" t="s">
        <v>206</v>
      </c>
      <c r="AL28" t="s">
        <v>25</v>
      </c>
    </row>
    <row r="29" spans="2:38" ht="19.5" customHeight="1" x14ac:dyDescent="0.2">
      <c r="H29" s="194"/>
      <c r="I29" s="169" t="s">
        <v>110</v>
      </c>
      <c r="J29" s="186"/>
      <c r="K29" s="187"/>
      <c r="L29" s="19">
        <f ca="1">SUM(L15:L28)</f>
        <v>0</v>
      </c>
      <c r="M29" s="19">
        <f ca="1">SUM(M15:M28)</f>
        <v>0</v>
      </c>
      <c r="AB29" t="s">
        <v>56</v>
      </c>
      <c r="AC29" s="1" t="s">
        <v>207</v>
      </c>
      <c r="AD29" s="36" t="s">
        <v>192</v>
      </c>
      <c r="AE29" s="1" t="s">
        <v>175</v>
      </c>
      <c r="AF29" s="33">
        <f t="shared" ca="1" si="4"/>
        <v>0</v>
      </c>
      <c r="AH29" s="43" t="str">
        <f>+'廃棄物事業経費（歳入）'!B29</f>
        <v>23222</v>
      </c>
      <c r="AI29" s="2">
        <v>29</v>
      </c>
      <c r="AK29" s="26" t="s">
        <v>208</v>
      </c>
      <c r="AL29" t="s">
        <v>26</v>
      </c>
    </row>
    <row r="30" spans="2:38" ht="19.5" customHeight="1" x14ac:dyDescent="0.2">
      <c r="H30" s="195"/>
      <c r="I30" s="20"/>
      <c r="J30" s="24"/>
      <c r="K30" s="21" t="s">
        <v>170</v>
      </c>
      <c r="L30" s="23">
        <f ca="1">L29-L27</f>
        <v>0</v>
      </c>
      <c r="M30" s="23">
        <f ca="1">M29-M27</f>
        <v>0</v>
      </c>
      <c r="AB30" t="s">
        <v>56</v>
      </c>
      <c r="AC30" s="1" t="s">
        <v>209</v>
      </c>
      <c r="AD30" s="36" t="s">
        <v>192</v>
      </c>
      <c r="AE30" s="1" t="s">
        <v>178</v>
      </c>
      <c r="AF30" s="33">
        <f t="shared" ca="1" si="4"/>
        <v>0</v>
      </c>
      <c r="AH30" s="43" t="str">
        <f>+'廃棄物事業経費（歳入）'!B30</f>
        <v>23223</v>
      </c>
      <c r="AI30" s="2">
        <v>30</v>
      </c>
      <c r="AK30" s="26" t="s">
        <v>210</v>
      </c>
      <c r="AL30" t="s">
        <v>27</v>
      </c>
    </row>
    <row r="31" spans="2:38" ht="19.5" customHeight="1" x14ac:dyDescent="0.2">
      <c r="H31" s="188" t="s">
        <v>0</v>
      </c>
      <c r="I31" s="190"/>
      <c r="J31" s="190"/>
      <c r="K31" s="189"/>
      <c r="L31" s="17">
        <f ca="1">AF41</f>
        <v>0</v>
      </c>
      <c r="M31" s="17">
        <f ca="1">AF62</f>
        <v>0</v>
      </c>
      <c r="AB31" t="s">
        <v>56</v>
      </c>
      <c r="AC31" s="1" t="s">
        <v>211</v>
      </c>
      <c r="AD31" s="36" t="s">
        <v>192</v>
      </c>
      <c r="AE31" s="1" t="s">
        <v>182</v>
      </c>
      <c r="AF31" s="33">
        <f t="shared" ca="1" si="4"/>
        <v>0</v>
      </c>
      <c r="AH31" s="43" t="str">
        <f>+'廃棄物事業経費（歳入）'!B31</f>
        <v>23224</v>
      </c>
      <c r="AI31" s="2">
        <v>31</v>
      </c>
      <c r="AK31" s="26" t="s">
        <v>212</v>
      </c>
      <c r="AL31" t="s">
        <v>28</v>
      </c>
    </row>
    <row r="32" spans="2:38" ht="19.5" customHeight="1" x14ac:dyDescent="0.2">
      <c r="H32" s="169" t="s">
        <v>1</v>
      </c>
      <c r="I32" s="186"/>
      <c r="J32" s="186"/>
      <c r="K32" s="187"/>
      <c r="L32" s="19">
        <f ca="1">SUM(L13,L29,L31)</f>
        <v>0</v>
      </c>
      <c r="M32" s="19">
        <f ca="1">SUM(M13,M29,M31)</f>
        <v>0</v>
      </c>
      <c r="AB32" t="s">
        <v>56</v>
      </c>
      <c r="AC32" s="1" t="s">
        <v>213</v>
      </c>
      <c r="AD32" s="36" t="s">
        <v>192</v>
      </c>
      <c r="AE32" s="1" t="s">
        <v>185</v>
      </c>
      <c r="AF32" s="33">
        <f t="shared" ca="1" si="4"/>
        <v>0</v>
      </c>
      <c r="AH32" s="43" t="str">
        <f>+'廃棄物事業経費（歳入）'!B32</f>
        <v>23225</v>
      </c>
      <c r="AI32" s="2">
        <v>32</v>
      </c>
      <c r="AK32" s="26" t="s">
        <v>214</v>
      </c>
      <c r="AL32" t="s">
        <v>29</v>
      </c>
    </row>
    <row r="33" spans="2:38" ht="19.5" customHeight="1" x14ac:dyDescent="0.2">
      <c r="B33"/>
      <c r="C33"/>
      <c r="D33"/>
      <c r="E33"/>
      <c r="F33"/>
      <c r="G33"/>
      <c r="H33" s="20"/>
      <c r="I33" s="24"/>
      <c r="J33" s="24"/>
      <c r="K33" s="21" t="s">
        <v>170</v>
      </c>
      <c r="L33" s="23">
        <f ca="1">SUM(L14,L30,L31)</f>
        <v>0</v>
      </c>
      <c r="M33" s="23">
        <f ca="1">SUM(M14,M30,M31)</f>
        <v>0</v>
      </c>
      <c r="AB33" t="s">
        <v>56</v>
      </c>
      <c r="AC33" s="1" t="s">
        <v>215</v>
      </c>
      <c r="AD33" s="36" t="s">
        <v>192</v>
      </c>
      <c r="AE33" s="1" t="s">
        <v>188</v>
      </c>
      <c r="AF33" s="33">
        <f t="shared" ca="1" si="4"/>
        <v>0</v>
      </c>
      <c r="AH33" s="43" t="str">
        <f>+'廃棄物事業経費（歳入）'!B33</f>
        <v>23226</v>
      </c>
      <c r="AI33" s="2">
        <v>33</v>
      </c>
      <c r="AK33" s="26" t="s">
        <v>216</v>
      </c>
      <c r="AL33" t="s">
        <v>30</v>
      </c>
    </row>
    <row r="34" spans="2:38" x14ac:dyDescent="0.2">
      <c r="B34"/>
      <c r="C34"/>
      <c r="D34"/>
      <c r="E34"/>
      <c r="F34"/>
      <c r="G34"/>
      <c r="AB34" t="s">
        <v>56</v>
      </c>
      <c r="AC34" s="15" t="s">
        <v>74</v>
      </c>
      <c r="AD34" s="36" t="s">
        <v>192</v>
      </c>
      <c r="AE34" s="1" t="s">
        <v>217</v>
      </c>
      <c r="AF34" s="33">
        <f t="shared" ca="1" si="4"/>
        <v>0</v>
      </c>
      <c r="AH34" s="43" t="str">
        <f>+'廃棄物事業経費（歳入）'!B34</f>
        <v>23227</v>
      </c>
      <c r="AI34" s="2">
        <v>34</v>
      </c>
      <c r="AK34" s="26" t="s">
        <v>218</v>
      </c>
      <c r="AL34" t="s">
        <v>31</v>
      </c>
    </row>
    <row r="35" spans="2:38" x14ac:dyDescent="0.2">
      <c r="AB35" t="s">
        <v>56</v>
      </c>
      <c r="AC35" s="1" t="s">
        <v>219</v>
      </c>
      <c r="AD35" s="36" t="s">
        <v>192</v>
      </c>
      <c r="AE35" s="1" t="s">
        <v>220</v>
      </c>
      <c r="AF35" s="33">
        <f t="shared" ca="1" si="4"/>
        <v>0</v>
      </c>
      <c r="AH35" s="43" t="str">
        <f>+'廃棄物事業経費（歳入）'!B35</f>
        <v>23228</v>
      </c>
      <c r="AI35" s="2">
        <v>35</v>
      </c>
      <c r="AK35" s="37" t="s">
        <v>221</v>
      </c>
      <c r="AL35" t="s">
        <v>35</v>
      </c>
    </row>
    <row r="36" spans="2:38" x14ac:dyDescent="0.2">
      <c r="AB36" t="s">
        <v>56</v>
      </c>
      <c r="AC36" s="1" t="s">
        <v>222</v>
      </c>
      <c r="AD36" s="36" t="s">
        <v>192</v>
      </c>
      <c r="AE36" s="1" t="s">
        <v>223</v>
      </c>
      <c r="AF36" s="33">
        <f t="shared" ca="1" si="4"/>
        <v>0</v>
      </c>
      <c r="AH36" s="43" t="str">
        <f>+'廃棄物事業経費（歳入）'!B36</f>
        <v>23229</v>
      </c>
      <c r="AI36" s="2">
        <v>36</v>
      </c>
      <c r="AK36" s="37" t="s">
        <v>224</v>
      </c>
      <c r="AL36" t="s">
        <v>36</v>
      </c>
    </row>
    <row r="37" spans="2:38" x14ac:dyDescent="0.2">
      <c r="AB37" t="s">
        <v>56</v>
      </c>
      <c r="AC37" s="1" t="s">
        <v>225</v>
      </c>
      <c r="AD37" s="36" t="s">
        <v>192</v>
      </c>
      <c r="AE37" s="1" t="s">
        <v>226</v>
      </c>
      <c r="AF37" s="33">
        <f t="shared" ca="1" si="4"/>
        <v>0</v>
      </c>
      <c r="AH37" s="43" t="str">
        <f>+'廃棄物事業経費（歳入）'!B37</f>
        <v>23230</v>
      </c>
      <c r="AI37" s="2">
        <v>37</v>
      </c>
      <c r="AK37" s="37" t="s">
        <v>227</v>
      </c>
      <c r="AL37" t="s">
        <v>37</v>
      </c>
    </row>
    <row r="38" spans="2:38" x14ac:dyDescent="0.2">
      <c r="AB38" t="s">
        <v>56</v>
      </c>
      <c r="AC38" s="1" t="s">
        <v>0</v>
      </c>
      <c r="AD38" s="36" t="s">
        <v>192</v>
      </c>
      <c r="AE38" s="1" t="s">
        <v>228</v>
      </c>
      <c r="AF38" s="1">
        <f t="shared" ca="1" si="4"/>
        <v>0</v>
      </c>
      <c r="AH38" s="43" t="str">
        <f>+'廃棄物事業経費（歳入）'!B38</f>
        <v>23231</v>
      </c>
      <c r="AI38" s="2">
        <v>38</v>
      </c>
      <c r="AK38" s="37" t="s">
        <v>229</v>
      </c>
      <c r="AL38" t="s">
        <v>38</v>
      </c>
    </row>
    <row r="39" spans="2:38" x14ac:dyDescent="0.2">
      <c r="AB39" t="s">
        <v>56</v>
      </c>
      <c r="AC39" s="1" t="s">
        <v>164</v>
      </c>
      <c r="AD39" s="36" t="s">
        <v>192</v>
      </c>
      <c r="AE39" s="1" t="s">
        <v>230</v>
      </c>
      <c r="AF39" s="1">
        <f t="shared" ref="AF39:AF62" ca="1" si="7">IF(AF$2=0,INDIRECT("'"&amp;AD39&amp;"'!"&amp;AE39&amp;$AI$2),0)</f>
        <v>0</v>
      </c>
      <c r="AH39" s="43" t="str">
        <f>+'廃棄物事業経費（歳入）'!B39</f>
        <v>23232</v>
      </c>
      <c r="AI39" s="2">
        <v>39</v>
      </c>
      <c r="AK39" s="37" t="s">
        <v>231</v>
      </c>
      <c r="AL39" t="s">
        <v>39</v>
      </c>
    </row>
    <row r="40" spans="2:38" x14ac:dyDescent="0.2">
      <c r="AB40" t="s">
        <v>56</v>
      </c>
      <c r="AC40" s="1" t="s">
        <v>34</v>
      </c>
      <c r="AD40" s="36" t="s">
        <v>192</v>
      </c>
      <c r="AE40" s="1" t="s">
        <v>232</v>
      </c>
      <c r="AF40" s="1">
        <f t="shared" ca="1" si="7"/>
        <v>0</v>
      </c>
      <c r="AH40" s="43" t="str">
        <f>+'廃棄物事業経費（歳入）'!B40</f>
        <v>23233</v>
      </c>
      <c r="AI40" s="2">
        <v>40</v>
      </c>
      <c r="AK40" s="37" t="s">
        <v>233</v>
      </c>
      <c r="AL40" t="s">
        <v>40</v>
      </c>
    </row>
    <row r="41" spans="2:38" x14ac:dyDescent="0.2">
      <c r="AB41" t="s">
        <v>56</v>
      </c>
      <c r="AC41" s="1" t="s">
        <v>0</v>
      </c>
      <c r="AD41" s="36" t="s">
        <v>192</v>
      </c>
      <c r="AE41" s="1" t="s">
        <v>234</v>
      </c>
      <c r="AF41" s="1">
        <f t="shared" ca="1" si="7"/>
        <v>0</v>
      </c>
      <c r="AH41" s="43" t="str">
        <f>+'廃棄物事業経費（歳入）'!B41</f>
        <v>23234</v>
      </c>
      <c r="AI41" s="2">
        <v>41</v>
      </c>
      <c r="AK41" s="37" t="s">
        <v>235</v>
      </c>
      <c r="AL41" t="s">
        <v>41</v>
      </c>
    </row>
    <row r="42" spans="2:38" x14ac:dyDescent="0.2">
      <c r="AB42" t="s">
        <v>57</v>
      </c>
      <c r="AC42" s="15" t="s">
        <v>191</v>
      </c>
      <c r="AD42" s="36" t="s">
        <v>192</v>
      </c>
      <c r="AE42" s="1" t="s">
        <v>236</v>
      </c>
      <c r="AF42" s="1">
        <f t="shared" ca="1" si="7"/>
        <v>0</v>
      </c>
      <c r="AH42" s="43" t="str">
        <f>+'廃棄物事業経費（歳入）'!B42</f>
        <v>23235</v>
      </c>
      <c r="AI42" s="2">
        <v>42</v>
      </c>
      <c r="AK42" s="37" t="s">
        <v>237</v>
      </c>
      <c r="AL42" t="s">
        <v>42</v>
      </c>
    </row>
    <row r="43" spans="2:38" x14ac:dyDescent="0.2">
      <c r="AB43" t="s">
        <v>57</v>
      </c>
      <c r="AC43" s="15" t="s">
        <v>194</v>
      </c>
      <c r="AD43" s="36" t="s">
        <v>192</v>
      </c>
      <c r="AE43" s="1" t="s">
        <v>238</v>
      </c>
      <c r="AF43" s="1">
        <f t="shared" ca="1" si="7"/>
        <v>0</v>
      </c>
      <c r="AH43" s="43" t="str">
        <f>+'廃棄物事業経費（歳入）'!B43</f>
        <v>23236</v>
      </c>
      <c r="AI43" s="2">
        <v>43</v>
      </c>
      <c r="AK43" s="37" t="s">
        <v>239</v>
      </c>
      <c r="AL43" t="s">
        <v>43</v>
      </c>
    </row>
    <row r="44" spans="2:38" x14ac:dyDescent="0.2">
      <c r="AB44" t="s">
        <v>57</v>
      </c>
      <c r="AC44" s="1" t="s">
        <v>197</v>
      </c>
      <c r="AD44" s="36" t="s">
        <v>192</v>
      </c>
      <c r="AE44" s="1" t="s">
        <v>240</v>
      </c>
      <c r="AF44" s="1">
        <f t="shared" ca="1" si="7"/>
        <v>0</v>
      </c>
      <c r="AH44" s="43" t="str">
        <f>+'廃棄物事業経費（歳入）'!B44</f>
        <v>23237</v>
      </c>
      <c r="AI44" s="2">
        <v>44</v>
      </c>
      <c r="AK44" s="37" t="s">
        <v>241</v>
      </c>
      <c r="AL44" t="s">
        <v>44</v>
      </c>
    </row>
    <row r="45" spans="2:38" x14ac:dyDescent="0.2">
      <c r="AB45" t="s">
        <v>57</v>
      </c>
      <c r="AC45" s="15" t="s">
        <v>0</v>
      </c>
      <c r="AD45" s="36" t="s">
        <v>192</v>
      </c>
      <c r="AE45" s="1" t="s">
        <v>242</v>
      </c>
      <c r="AF45" s="1">
        <f t="shared" ca="1" si="7"/>
        <v>0</v>
      </c>
      <c r="AH45" s="43" t="str">
        <f>+'廃棄物事業経費（歳入）'!B45</f>
        <v>23238</v>
      </c>
      <c r="AI45" s="2">
        <v>45</v>
      </c>
      <c r="AK45" s="37" t="s">
        <v>243</v>
      </c>
      <c r="AL45" t="s">
        <v>45</v>
      </c>
    </row>
    <row r="46" spans="2:38" x14ac:dyDescent="0.2">
      <c r="AB46" t="s">
        <v>57</v>
      </c>
      <c r="AC46" s="15" t="s">
        <v>69</v>
      </c>
      <c r="AD46" s="36" t="s">
        <v>192</v>
      </c>
      <c r="AE46" s="1" t="s">
        <v>244</v>
      </c>
      <c r="AF46" s="1">
        <f t="shared" ca="1" si="7"/>
        <v>0</v>
      </c>
      <c r="AH46" s="43" t="str">
        <f>+'廃棄物事業経費（歳入）'!B46</f>
        <v>23302</v>
      </c>
      <c r="AI46" s="2">
        <v>46</v>
      </c>
      <c r="AK46" s="37" t="s">
        <v>245</v>
      </c>
      <c r="AL46" t="s">
        <v>46</v>
      </c>
    </row>
    <row r="47" spans="2:38" x14ac:dyDescent="0.2">
      <c r="AB47" t="s">
        <v>57</v>
      </c>
      <c r="AC47" s="1" t="s">
        <v>164</v>
      </c>
      <c r="AD47" s="36" t="s">
        <v>192</v>
      </c>
      <c r="AE47" s="1" t="s">
        <v>246</v>
      </c>
      <c r="AF47" s="1">
        <f t="shared" ca="1" si="7"/>
        <v>0</v>
      </c>
      <c r="AH47" s="43" t="str">
        <f>+'廃棄物事業経費（歳入）'!B47</f>
        <v>23342</v>
      </c>
      <c r="AI47" s="2">
        <v>47</v>
      </c>
      <c r="AK47" s="37" t="s">
        <v>247</v>
      </c>
      <c r="AL47" t="s">
        <v>47</v>
      </c>
    </row>
    <row r="48" spans="2:38" x14ac:dyDescent="0.2">
      <c r="AB48" t="s">
        <v>57</v>
      </c>
      <c r="AC48" s="1" t="s">
        <v>202</v>
      </c>
      <c r="AD48" s="36" t="s">
        <v>192</v>
      </c>
      <c r="AE48" s="1" t="s">
        <v>248</v>
      </c>
      <c r="AF48" s="1">
        <f t="shared" ca="1" si="7"/>
        <v>0</v>
      </c>
      <c r="AH48" s="43" t="str">
        <f>+'廃棄物事業経費（歳入）'!B48</f>
        <v>23361</v>
      </c>
      <c r="AI48" s="2">
        <v>48</v>
      </c>
      <c r="AK48" s="37" t="s">
        <v>249</v>
      </c>
      <c r="AL48" t="s">
        <v>48</v>
      </c>
    </row>
    <row r="49" spans="28:38" x14ac:dyDescent="0.2">
      <c r="AB49" t="s">
        <v>57</v>
      </c>
      <c r="AC49" s="1" t="s">
        <v>205</v>
      </c>
      <c r="AD49" s="36" t="s">
        <v>192</v>
      </c>
      <c r="AE49" s="1" t="s">
        <v>250</v>
      </c>
      <c r="AF49" s="1">
        <f t="shared" ca="1" si="7"/>
        <v>0</v>
      </c>
      <c r="AG49"/>
      <c r="AH49" s="43" t="str">
        <f>+'廃棄物事業経費（歳入）'!B49</f>
        <v>23362</v>
      </c>
      <c r="AI49" s="2">
        <v>49</v>
      </c>
      <c r="AK49" s="37" t="s">
        <v>251</v>
      </c>
      <c r="AL49" t="s">
        <v>49</v>
      </c>
    </row>
    <row r="50" spans="28:38" x14ac:dyDescent="0.2">
      <c r="AB50" t="s">
        <v>57</v>
      </c>
      <c r="AC50" s="1" t="s">
        <v>207</v>
      </c>
      <c r="AD50" s="36" t="s">
        <v>192</v>
      </c>
      <c r="AE50" s="1" t="s">
        <v>252</v>
      </c>
      <c r="AF50" s="1">
        <f t="shared" ca="1" si="7"/>
        <v>0</v>
      </c>
      <c r="AG50"/>
      <c r="AH50" s="43" t="str">
        <f>+'廃棄物事業経費（歳入）'!B50</f>
        <v>23424</v>
      </c>
      <c r="AI50" s="2">
        <v>50</v>
      </c>
      <c r="AK50" s="37" t="s">
        <v>253</v>
      </c>
      <c r="AL50" t="s">
        <v>50</v>
      </c>
    </row>
    <row r="51" spans="28:38" x14ac:dyDescent="0.2">
      <c r="AB51" t="s">
        <v>57</v>
      </c>
      <c r="AC51" s="1" t="s">
        <v>209</v>
      </c>
      <c r="AD51" s="36" t="s">
        <v>192</v>
      </c>
      <c r="AE51" s="1" t="s">
        <v>254</v>
      </c>
      <c r="AF51" s="1">
        <f t="shared" ca="1" si="7"/>
        <v>0</v>
      </c>
      <c r="AG51"/>
      <c r="AH51" s="43" t="str">
        <f>+'廃棄物事業経費（歳入）'!B51</f>
        <v>23425</v>
      </c>
      <c r="AI51" s="2">
        <v>51</v>
      </c>
      <c r="AK51" s="37" t="s">
        <v>255</v>
      </c>
      <c r="AL51" t="s">
        <v>51</v>
      </c>
    </row>
    <row r="52" spans="28:38" x14ac:dyDescent="0.2">
      <c r="AB52" t="s">
        <v>57</v>
      </c>
      <c r="AC52" s="1" t="s">
        <v>211</v>
      </c>
      <c r="AD52" s="36" t="s">
        <v>192</v>
      </c>
      <c r="AE52" s="1" t="s">
        <v>256</v>
      </c>
      <c r="AF52" s="1">
        <f t="shared" ca="1" si="7"/>
        <v>0</v>
      </c>
      <c r="AG52"/>
      <c r="AH52" s="43" t="str">
        <f>+'廃棄物事業経費（歳入）'!B52</f>
        <v>23427</v>
      </c>
      <c r="AI52" s="2">
        <v>52</v>
      </c>
      <c r="AK52" s="37" t="s">
        <v>257</v>
      </c>
      <c r="AL52" t="s">
        <v>52</v>
      </c>
    </row>
    <row r="53" spans="28:38" x14ac:dyDescent="0.2">
      <c r="AB53" t="s">
        <v>57</v>
      </c>
      <c r="AC53" s="1" t="s">
        <v>213</v>
      </c>
      <c r="AD53" s="36" t="s">
        <v>192</v>
      </c>
      <c r="AE53" s="1" t="s">
        <v>258</v>
      </c>
      <c r="AF53" s="1">
        <f t="shared" ca="1" si="7"/>
        <v>0</v>
      </c>
      <c r="AG53"/>
      <c r="AH53" s="43" t="str">
        <f>+'廃棄物事業経費（歳入）'!B53</f>
        <v>23441</v>
      </c>
      <c r="AI53" s="2">
        <v>53</v>
      </c>
    </row>
    <row r="54" spans="28:38" x14ac:dyDescent="0.2">
      <c r="AB54" t="s">
        <v>57</v>
      </c>
      <c r="AC54" s="1" t="s">
        <v>215</v>
      </c>
      <c r="AD54" s="36" t="s">
        <v>192</v>
      </c>
      <c r="AE54" s="1" t="s">
        <v>259</v>
      </c>
      <c r="AF54" s="1">
        <f t="shared" ca="1" si="7"/>
        <v>0</v>
      </c>
      <c r="AG54"/>
      <c r="AH54" s="43" t="str">
        <f>+'廃棄物事業経費（歳入）'!B54</f>
        <v>23442</v>
      </c>
      <c r="AI54" s="2">
        <v>54</v>
      </c>
    </row>
    <row r="55" spans="28:38" x14ac:dyDescent="0.2">
      <c r="AB55" t="s">
        <v>57</v>
      </c>
      <c r="AC55" s="15" t="s">
        <v>74</v>
      </c>
      <c r="AD55" s="36" t="s">
        <v>192</v>
      </c>
      <c r="AE55" s="1" t="s">
        <v>260</v>
      </c>
      <c r="AF55" s="1">
        <f t="shared" ca="1" si="7"/>
        <v>0</v>
      </c>
      <c r="AG55"/>
      <c r="AH55" s="43" t="str">
        <f>+'廃棄物事業経費（歳入）'!B55</f>
        <v>23445</v>
      </c>
      <c r="AI55" s="2">
        <v>55</v>
      </c>
    </row>
    <row r="56" spans="28:38" x14ac:dyDescent="0.2">
      <c r="AB56" t="s">
        <v>57</v>
      </c>
      <c r="AC56" s="1" t="s">
        <v>219</v>
      </c>
      <c r="AD56" s="36" t="s">
        <v>192</v>
      </c>
      <c r="AE56" s="1" t="s">
        <v>261</v>
      </c>
      <c r="AF56" s="1">
        <f t="shared" ca="1" si="7"/>
        <v>0</v>
      </c>
      <c r="AG56"/>
      <c r="AH56" s="43" t="str">
        <f>+'廃棄物事業経費（歳入）'!B56</f>
        <v>23446</v>
      </c>
      <c r="AI56" s="2">
        <v>56</v>
      </c>
    </row>
    <row r="57" spans="28:38" x14ac:dyDescent="0.2">
      <c r="AB57" t="s">
        <v>57</v>
      </c>
      <c r="AC57" s="1" t="s">
        <v>222</v>
      </c>
      <c r="AD57" s="36" t="s">
        <v>192</v>
      </c>
      <c r="AE57" s="1" t="s">
        <v>262</v>
      </c>
      <c r="AF57" s="1">
        <f t="shared" ca="1" si="7"/>
        <v>0</v>
      </c>
      <c r="AG57"/>
      <c r="AH57" s="43" t="str">
        <f>+'廃棄物事業経費（歳入）'!B57</f>
        <v>23447</v>
      </c>
      <c r="AI57" s="2">
        <v>57</v>
      </c>
    </row>
    <row r="58" spans="28:38" x14ac:dyDescent="0.2">
      <c r="AB58" t="s">
        <v>57</v>
      </c>
      <c r="AC58" s="1" t="s">
        <v>225</v>
      </c>
      <c r="AD58" s="36" t="s">
        <v>192</v>
      </c>
      <c r="AE58" s="1" t="s">
        <v>263</v>
      </c>
      <c r="AF58" s="1">
        <f t="shared" ca="1" si="7"/>
        <v>0</v>
      </c>
      <c r="AG58"/>
      <c r="AH58" s="43" t="str">
        <f>+'廃棄物事業経費（歳入）'!B58</f>
        <v>23501</v>
      </c>
      <c r="AI58" s="2">
        <v>58</v>
      </c>
    </row>
    <row r="59" spans="28:38" x14ac:dyDescent="0.2">
      <c r="AB59" t="s">
        <v>57</v>
      </c>
      <c r="AC59" s="1" t="s">
        <v>0</v>
      </c>
      <c r="AD59" s="36" t="s">
        <v>192</v>
      </c>
      <c r="AE59" s="1" t="s">
        <v>264</v>
      </c>
      <c r="AF59" s="1">
        <f t="shared" ca="1" si="7"/>
        <v>0</v>
      </c>
      <c r="AG59"/>
      <c r="AH59" s="43" t="str">
        <f>+'廃棄物事業経費（歳入）'!B59</f>
        <v>23561</v>
      </c>
      <c r="AI59" s="2">
        <v>59</v>
      </c>
    </row>
    <row r="60" spans="28:38" x14ac:dyDescent="0.2">
      <c r="AB60" t="s">
        <v>57</v>
      </c>
      <c r="AC60" s="1" t="s">
        <v>164</v>
      </c>
      <c r="AD60" s="36" t="s">
        <v>192</v>
      </c>
      <c r="AE60" s="1" t="s">
        <v>265</v>
      </c>
      <c r="AF60" s="1">
        <f t="shared" ca="1" si="7"/>
        <v>0</v>
      </c>
      <c r="AG60"/>
      <c r="AH60" s="43" t="str">
        <f>+'廃棄物事業経費（歳入）'!B60</f>
        <v>23562</v>
      </c>
      <c r="AI60" s="2">
        <v>60</v>
      </c>
    </row>
    <row r="61" spans="28:38" x14ac:dyDescent="0.2">
      <c r="AB61" t="s">
        <v>57</v>
      </c>
      <c r="AC61" s="1" t="s">
        <v>34</v>
      </c>
      <c r="AD61" s="36" t="s">
        <v>192</v>
      </c>
      <c r="AE61" s="1" t="s">
        <v>266</v>
      </c>
      <c r="AF61" s="1">
        <f t="shared" ca="1" si="7"/>
        <v>0</v>
      </c>
      <c r="AG61"/>
      <c r="AH61" s="43" t="str">
        <f>+'廃棄物事業経費（歳入）'!B61</f>
        <v>23563</v>
      </c>
      <c r="AI61" s="2">
        <v>61</v>
      </c>
    </row>
    <row r="62" spans="28:38" x14ac:dyDescent="0.2">
      <c r="AB62" t="s">
        <v>57</v>
      </c>
      <c r="AC62" s="1" t="s">
        <v>0</v>
      </c>
      <c r="AD62" s="36" t="s">
        <v>192</v>
      </c>
      <c r="AE62" s="1" t="s">
        <v>267</v>
      </c>
      <c r="AF62" s="1">
        <f t="shared" ca="1" si="7"/>
        <v>0</v>
      </c>
      <c r="AG62"/>
      <c r="AH62" s="43" t="str">
        <f>+'廃棄物事業経費（歳入）'!B62</f>
        <v>23833</v>
      </c>
      <c r="AI62" s="2">
        <v>62</v>
      </c>
    </row>
    <row r="63" spans="28:38" x14ac:dyDescent="0.2">
      <c r="AC63"/>
      <c r="AD63"/>
      <c r="AE63"/>
      <c r="AF63"/>
      <c r="AG63"/>
      <c r="AH63" s="43" t="str">
        <f>+'廃棄物事業経費（歳入）'!B63</f>
        <v>23835</v>
      </c>
      <c r="AI63" s="2">
        <v>63</v>
      </c>
    </row>
    <row r="64" spans="28:38" x14ac:dyDescent="0.2">
      <c r="AC64"/>
      <c r="AD64"/>
      <c r="AE64"/>
      <c r="AF64"/>
      <c r="AG64"/>
      <c r="AH64" s="43" t="str">
        <f>+'廃棄物事業経費（歳入）'!B64</f>
        <v>23837</v>
      </c>
      <c r="AI64" s="2">
        <v>64</v>
      </c>
    </row>
    <row r="65" spans="34:35" x14ac:dyDescent="0.2">
      <c r="AH65" s="43" t="str">
        <f>+'廃棄物事業経費（歳入）'!B65</f>
        <v>23838</v>
      </c>
      <c r="AI65" s="2">
        <v>65</v>
      </c>
    </row>
    <row r="66" spans="34:35" x14ac:dyDescent="0.2">
      <c r="AH66" s="43" t="str">
        <f>+'廃棄物事業経費（歳入）'!B66</f>
        <v>23841</v>
      </c>
      <c r="AI66" s="2">
        <v>66</v>
      </c>
    </row>
    <row r="67" spans="34:35" x14ac:dyDescent="0.2">
      <c r="AH67" s="43" t="str">
        <f>+'廃棄物事業経費（歳入）'!B67</f>
        <v>23842</v>
      </c>
      <c r="AI67" s="2">
        <v>67</v>
      </c>
    </row>
    <row r="68" spans="34:35" x14ac:dyDescent="0.2">
      <c r="AH68" s="43" t="str">
        <f>+'廃棄物事業経費（歳入）'!B68</f>
        <v>23846</v>
      </c>
      <c r="AI68" s="2">
        <v>68</v>
      </c>
    </row>
    <row r="69" spans="34:35" x14ac:dyDescent="0.2">
      <c r="AH69" s="43" t="str">
        <f>+'廃棄物事業経費（歳入）'!B69</f>
        <v>23848</v>
      </c>
      <c r="AI69" s="2">
        <v>69</v>
      </c>
    </row>
    <row r="70" spans="34:35" x14ac:dyDescent="0.2">
      <c r="AH70" s="43" t="str">
        <f>+'廃棄物事業経費（歳入）'!B70</f>
        <v>23849</v>
      </c>
      <c r="AI70" s="2">
        <v>70</v>
      </c>
    </row>
    <row r="71" spans="34:35" x14ac:dyDescent="0.2">
      <c r="AH71" s="43" t="str">
        <f>+'廃棄物事業経費（歳入）'!B71</f>
        <v>23851</v>
      </c>
      <c r="AI71" s="2">
        <v>71</v>
      </c>
    </row>
    <row r="72" spans="34:35" x14ac:dyDescent="0.2">
      <c r="AH72" s="43" t="str">
        <f>+'廃棄物事業経費（歳入）'!B72</f>
        <v>23853</v>
      </c>
      <c r="AI72" s="2">
        <v>72</v>
      </c>
    </row>
    <row r="73" spans="34:35" x14ac:dyDescent="0.2">
      <c r="AH73" s="43" t="str">
        <f>+'廃棄物事業経費（歳入）'!B73</f>
        <v>23858</v>
      </c>
      <c r="AI73" s="2">
        <v>73</v>
      </c>
    </row>
    <row r="74" spans="34:35" x14ac:dyDescent="0.2">
      <c r="AH74" s="43" t="str">
        <f>+'廃棄物事業経費（歳入）'!B74</f>
        <v>23859</v>
      </c>
      <c r="AI74" s="2">
        <v>74</v>
      </c>
    </row>
    <row r="75" spans="34:35" x14ac:dyDescent="0.2">
      <c r="AH75" s="43" t="str">
        <f>+'廃棄物事業経費（歳入）'!B75</f>
        <v>23869</v>
      </c>
      <c r="AI75" s="2">
        <v>75</v>
      </c>
    </row>
    <row r="76" spans="34:35" x14ac:dyDescent="0.2">
      <c r="AH76" s="43" t="str">
        <f>+'廃棄物事業経費（歳入）'!B76</f>
        <v>23874</v>
      </c>
      <c r="AI76" s="2">
        <v>76</v>
      </c>
    </row>
    <row r="77" spans="34:35" x14ac:dyDescent="0.2">
      <c r="AH77" s="43" t="str">
        <f>+'廃棄物事業経費（歳入）'!B77</f>
        <v>23887</v>
      </c>
      <c r="AI77" s="2">
        <v>77</v>
      </c>
    </row>
    <row r="78" spans="34:35" x14ac:dyDescent="0.2">
      <c r="AH78" s="43" t="str">
        <f>+'廃棄物事業経費（歳入）'!B78</f>
        <v>23899</v>
      </c>
      <c r="AI78" s="2">
        <v>78</v>
      </c>
    </row>
    <row r="79" spans="34:35" x14ac:dyDescent="0.2">
      <c r="AH79" s="43" t="str">
        <f>+'廃棄物事業経費（歳入）'!B79</f>
        <v>23932</v>
      </c>
      <c r="AI79" s="2">
        <v>79</v>
      </c>
    </row>
    <row r="80" spans="34:35" x14ac:dyDescent="0.2">
      <c r="AH80" s="43" t="str">
        <f>+'廃棄物事業経費（歳入）'!B80</f>
        <v>23934</v>
      </c>
      <c r="AI80" s="2">
        <v>80</v>
      </c>
    </row>
    <row r="81" spans="34:35" x14ac:dyDescent="0.2">
      <c r="AH81" s="43">
        <f>+'廃棄物事業経費（歳入）'!B81</f>
        <v>0</v>
      </c>
      <c r="AI81" s="2">
        <v>81</v>
      </c>
    </row>
    <row r="82" spans="34:35" x14ac:dyDescent="0.2">
      <c r="AH82" s="43">
        <f>+'廃棄物事業経費（歳入）'!B82</f>
        <v>0</v>
      </c>
      <c r="AI82" s="2">
        <v>82</v>
      </c>
    </row>
    <row r="83" spans="34:35" x14ac:dyDescent="0.2">
      <c r="AH83" s="43">
        <f>+'廃棄物事業経費（歳入）'!B83</f>
        <v>0</v>
      </c>
      <c r="AI83" s="2">
        <v>83</v>
      </c>
    </row>
    <row r="84" spans="34:35" x14ac:dyDescent="0.2">
      <c r="AH84" s="43">
        <f>+'廃棄物事業経費（歳入）'!B84</f>
        <v>0</v>
      </c>
      <c r="AI84" s="2">
        <v>84</v>
      </c>
    </row>
    <row r="85" spans="34:35" x14ac:dyDescent="0.2">
      <c r="AH85" s="43">
        <f>+'廃棄物事業経費（歳入）'!B85</f>
        <v>0</v>
      </c>
      <c r="AI85" s="2">
        <v>85</v>
      </c>
    </row>
    <row r="86" spans="34:35" x14ac:dyDescent="0.2">
      <c r="AH86" s="43">
        <f>+'廃棄物事業経費（歳入）'!B86</f>
        <v>0</v>
      </c>
      <c r="AI86" s="2">
        <v>86</v>
      </c>
    </row>
    <row r="87" spans="34:35" x14ac:dyDescent="0.2">
      <c r="AH87" s="43">
        <f>+'廃棄物事業経費（歳入）'!B87</f>
        <v>0</v>
      </c>
      <c r="AI87" s="2">
        <v>87</v>
      </c>
    </row>
    <row r="88" spans="34:35" x14ac:dyDescent="0.2">
      <c r="AH88" s="43">
        <f>+'廃棄物事業経費（歳入）'!B88</f>
        <v>0</v>
      </c>
      <c r="AI88" s="2">
        <v>88</v>
      </c>
    </row>
    <row r="89" spans="34:35" x14ac:dyDescent="0.2">
      <c r="AH89" s="43">
        <f>+'廃棄物事業経費（歳入）'!B89</f>
        <v>0</v>
      </c>
      <c r="AI89" s="2">
        <v>89</v>
      </c>
    </row>
    <row r="90" spans="34:35" x14ac:dyDescent="0.2">
      <c r="AH90" s="43">
        <f>+'廃棄物事業経費（歳入）'!B90</f>
        <v>0</v>
      </c>
      <c r="AI90" s="2">
        <v>90</v>
      </c>
    </row>
    <row r="91" spans="34:35" x14ac:dyDescent="0.2">
      <c r="AH91" s="43">
        <f>+'廃棄物事業経費（歳入）'!B91</f>
        <v>0</v>
      </c>
      <c r="AI91" s="2">
        <v>91</v>
      </c>
    </row>
    <row r="92" spans="34:35" x14ac:dyDescent="0.2">
      <c r="AH92" s="43">
        <f>+'廃棄物事業経費（歳入）'!B92</f>
        <v>0</v>
      </c>
      <c r="AI92" s="2">
        <v>92</v>
      </c>
    </row>
    <row r="93" spans="34:35" x14ac:dyDescent="0.2">
      <c r="AH93" s="43">
        <f>+'廃棄物事業経費（歳入）'!B93</f>
        <v>0</v>
      </c>
      <c r="AI93" s="2">
        <v>93</v>
      </c>
    </row>
    <row r="94" spans="34:35" x14ac:dyDescent="0.2">
      <c r="AH94" s="43">
        <f>+'廃棄物事業経費（歳入）'!B94</f>
        <v>0</v>
      </c>
      <c r="AI94" s="2">
        <v>94</v>
      </c>
    </row>
    <row r="95" spans="34:35" x14ac:dyDescent="0.2">
      <c r="AH95" s="43">
        <f>+'廃棄物事業経費（歳入）'!B95</f>
        <v>0</v>
      </c>
      <c r="AI95" s="2">
        <v>95</v>
      </c>
    </row>
    <row r="96" spans="34:35" x14ac:dyDescent="0.2">
      <c r="AH96" s="43">
        <f>+'廃棄物事業経費（歳入）'!B96</f>
        <v>0</v>
      </c>
      <c r="AI96" s="2">
        <v>96</v>
      </c>
    </row>
    <row r="97" spans="34:35" x14ac:dyDescent="0.2">
      <c r="AH97" s="43">
        <f>+'廃棄物事業経費（歳入）'!B97</f>
        <v>0</v>
      </c>
      <c r="AI97" s="2">
        <v>97</v>
      </c>
    </row>
    <row r="98" spans="34:35" x14ac:dyDescent="0.2">
      <c r="AH98" s="43">
        <f>+'廃棄物事業経費（歳入）'!B98</f>
        <v>0</v>
      </c>
      <c r="AI98" s="2">
        <v>98</v>
      </c>
    </row>
    <row r="99" spans="34:35" x14ac:dyDescent="0.2">
      <c r="AH99" s="43">
        <f>+'廃棄物事業経費（歳入）'!B99</f>
        <v>0</v>
      </c>
      <c r="AI99" s="2">
        <v>99</v>
      </c>
    </row>
    <row r="100" spans="34:35" x14ac:dyDescent="0.2">
      <c r="AH100" s="43">
        <f>+'廃棄物事業経費（歳入）'!B100</f>
        <v>0</v>
      </c>
      <c r="AI100" s="2">
        <v>100</v>
      </c>
    </row>
    <row r="101" spans="34:35" x14ac:dyDescent="0.2">
      <c r="AH101" s="43">
        <f>+'廃棄物事業経費（歳入）'!B101</f>
        <v>0</v>
      </c>
      <c r="AI101" s="2">
        <v>101</v>
      </c>
    </row>
    <row r="102" spans="34:35" x14ac:dyDescent="0.2">
      <c r="AH102" s="43">
        <f>+'廃棄物事業経費（歳入）'!B102</f>
        <v>0</v>
      </c>
      <c r="AI102" s="2">
        <v>102</v>
      </c>
    </row>
    <row r="103" spans="34:35" x14ac:dyDescent="0.2">
      <c r="AH103" s="43">
        <f>+'廃棄物事業経費（歳入）'!B103</f>
        <v>0</v>
      </c>
      <c r="AI103" s="2">
        <v>103</v>
      </c>
    </row>
    <row r="104" spans="34:35" x14ac:dyDescent="0.2">
      <c r="AH104" s="43">
        <f>+'廃棄物事業経費（歳入）'!B104</f>
        <v>0</v>
      </c>
      <c r="AI104" s="2">
        <v>104</v>
      </c>
    </row>
    <row r="105" spans="34:35" x14ac:dyDescent="0.2">
      <c r="AH105" s="43">
        <f>+'廃棄物事業経費（歳入）'!B105</f>
        <v>0</v>
      </c>
      <c r="AI105" s="2">
        <v>105</v>
      </c>
    </row>
    <row r="106" spans="34:35" x14ac:dyDescent="0.2">
      <c r="AH106" s="43">
        <f>+'廃棄物事業経費（歳入）'!B106</f>
        <v>0</v>
      </c>
      <c r="AI106" s="2">
        <v>106</v>
      </c>
    </row>
    <row r="107" spans="34:35" x14ac:dyDescent="0.2">
      <c r="AH107" s="43">
        <f>+'廃棄物事業経費（歳入）'!B107</f>
        <v>0</v>
      </c>
      <c r="AI107" s="2">
        <v>107</v>
      </c>
    </row>
    <row r="108" spans="34:35" x14ac:dyDescent="0.2">
      <c r="AH108" s="43">
        <f>+'廃棄物事業経費（歳入）'!B108</f>
        <v>0</v>
      </c>
      <c r="AI108" s="2">
        <v>108</v>
      </c>
    </row>
    <row r="109" spans="34:35" x14ac:dyDescent="0.2">
      <c r="AH109" s="43">
        <f>+'廃棄物事業経費（歳入）'!B109</f>
        <v>0</v>
      </c>
      <c r="AI109" s="2">
        <v>109</v>
      </c>
    </row>
    <row r="110" spans="34:35" x14ac:dyDescent="0.2">
      <c r="AH110" s="43">
        <f>+'廃棄物事業経費（歳入）'!B110</f>
        <v>0</v>
      </c>
      <c r="AI110" s="2">
        <v>110</v>
      </c>
    </row>
    <row r="111" spans="34:35" x14ac:dyDescent="0.2">
      <c r="AH111" s="43">
        <f>+'廃棄物事業経費（歳入）'!B111</f>
        <v>0</v>
      </c>
      <c r="AI111" s="2">
        <v>111</v>
      </c>
    </row>
    <row r="112" spans="34:35" x14ac:dyDescent="0.2">
      <c r="AH112" s="43">
        <f>+'廃棄物事業経費（歳入）'!B112</f>
        <v>0</v>
      </c>
      <c r="AI112" s="2">
        <v>112</v>
      </c>
    </row>
    <row r="113" spans="34:35" x14ac:dyDescent="0.2">
      <c r="AH113" s="43">
        <f>+'廃棄物事業経費（歳入）'!B113</f>
        <v>0</v>
      </c>
      <c r="AI113" s="2">
        <v>113</v>
      </c>
    </row>
    <row r="114" spans="34:35" x14ac:dyDescent="0.2">
      <c r="AH114" s="43">
        <f>+'廃棄物事業経費（歳入）'!B114</f>
        <v>0</v>
      </c>
      <c r="AI114" s="2">
        <v>114</v>
      </c>
    </row>
    <row r="115" spans="34:35" x14ac:dyDescent="0.2">
      <c r="AH115" s="43">
        <f>+'廃棄物事業経費（歳入）'!B115</f>
        <v>0</v>
      </c>
      <c r="AI115" s="2">
        <v>115</v>
      </c>
    </row>
    <row r="116" spans="34:35" x14ac:dyDescent="0.2">
      <c r="AH116" s="43">
        <f>+'廃棄物事業経費（歳入）'!B116</f>
        <v>0</v>
      </c>
      <c r="AI116" s="2">
        <v>116</v>
      </c>
    </row>
    <row r="117" spans="34:35" x14ac:dyDescent="0.2">
      <c r="AH117" s="43">
        <f>+'廃棄物事業経費（歳入）'!B117</f>
        <v>0</v>
      </c>
      <c r="AI117" s="2">
        <v>117</v>
      </c>
    </row>
    <row r="118" spans="34:35" x14ac:dyDescent="0.2">
      <c r="AH118" s="43">
        <f>+'廃棄物事業経費（歳入）'!B118</f>
        <v>0</v>
      </c>
      <c r="AI118" s="2">
        <v>118</v>
      </c>
    </row>
    <row r="119" spans="34:35" x14ac:dyDescent="0.2">
      <c r="AH119" s="43">
        <f>+'廃棄物事業経費（歳入）'!B119</f>
        <v>0</v>
      </c>
      <c r="AI119" s="2">
        <v>119</v>
      </c>
    </row>
    <row r="120" spans="34:35" x14ac:dyDescent="0.2">
      <c r="AH120" s="43">
        <f>+'廃棄物事業経費（歳入）'!B120</f>
        <v>0</v>
      </c>
      <c r="AI120" s="2">
        <v>120</v>
      </c>
    </row>
    <row r="121" spans="34:35" x14ac:dyDescent="0.2">
      <c r="AH121" s="43">
        <f>+'廃棄物事業経費（歳入）'!B121</f>
        <v>0</v>
      </c>
      <c r="AI121" s="2">
        <v>121</v>
      </c>
    </row>
    <row r="122" spans="34:35" x14ac:dyDescent="0.2">
      <c r="AH122" s="43">
        <f>+'廃棄物事業経費（歳入）'!B122</f>
        <v>0</v>
      </c>
      <c r="AI122" s="2">
        <v>122</v>
      </c>
    </row>
    <row r="123" spans="34:35" x14ac:dyDescent="0.2">
      <c r="AH123" s="43">
        <f>+'廃棄物事業経費（歳入）'!B123</f>
        <v>0</v>
      </c>
      <c r="AI123" s="2">
        <v>123</v>
      </c>
    </row>
    <row r="124" spans="34:35" x14ac:dyDescent="0.2">
      <c r="AH124" s="43">
        <f>+'廃棄物事業経費（歳入）'!B124</f>
        <v>0</v>
      </c>
      <c r="AI124" s="2">
        <v>124</v>
      </c>
    </row>
    <row r="125" spans="34:35" x14ac:dyDescent="0.2">
      <c r="AH125" s="43">
        <f>+'廃棄物事業経費（歳入）'!B125</f>
        <v>0</v>
      </c>
      <c r="AI125" s="2">
        <v>125</v>
      </c>
    </row>
    <row r="126" spans="34:35" x14ac:dyDescent="0.2">
      <c r="AH126" s="43">
        <f>+'廃棄物事業経費（歳入）'!B126</f>
        <v>0</v>
      </c>
      <c r="AI126" s="2">
        <v>126</v>
      </c>
    </row>
    <row r="127" spans="34:35" x14ac:dyDescent="0.2">
      <c r="AH127" s="43">
        <f>+'廃棄物事業経費（歳入）'!B127</f>
        <v>0</v>
      </c>
      <c r="AI127" s="2">
        <v>127</v>
      </c>
    </row>
    <row r="128" spans="34:35" x14ac:dyDescent="0.2">
      <c r="AH128" s="43">
        <f>+'廃棄物事業経費（歳入）'!B128</f>
        <v>0</v>
      </c>
      <c r="AI128" s="2">
        <v>128</v>
      </c>
    </row>
    <row r="129" spans="34:35" x14ac:dyDescent="0.2">
      <c r="AH129" s="43">
        <f>+'廃棄物事業経費（歳入）'!B129</f>
        <v>0</v>
      </c>
      <c r="AI129" s="2">
        <v>129</v>
      </c>
    </row>
    <row r="130" spans="34:35" x14ac:dyDescent="0.2">
      <c r="AH130" s="43">
        <f>+'廃棄物事業経費（歳入）'!B130</f>
        <v>0</v>
      </c>
      <c r="AI130" s="2">
        <v>130</v>
      </c>
    </row>
    <row r="131" spans="34:35" x14ac:dyDescent="0.2">
      <c r="AH131" s="43">
        <f>+'廃棄物事業経費（歳入）'!B131</f>
        <v>0</v>
      </c>
      <c r="AI131" s="2">
        <v>131</v>
      </c>
    </row>
    <row r="132" spans="34:35" x14ac:dyDescent="0.2">
      <c r="AH132" s="43">
        <f>+'廃棄物事業経費（歳入）'!B132</f>
        <v>0</v>
      </c>
      <c r="AI132" s="2">
        <v>132</v>
      </c>
    </row>
    <row r="133" spans="34:35" x14ac:dyDescent="0.2">
      <c r="AH133" s="43">
        <f>+'廃棄物事業経費（歳入）'!B133</f>
        <v>0</v>
      </c>
      <c r="AI133" s="2">
        <v>133</v>
      </c>
    </row>
    <row r="134" spans="34:35" x14ac:dyDescent="0.2">
      <c r="AH134" s="43">
        <f>+'廃棄物事業経費（歳入）'!B134</f>
        <v>0</v>
      </c>
      <c r="AI134" s="2">
        <v>134</v>
      </c>
    </row>
    <row r="135" spans="34:35" x14ac:dyDescent="0.2">
      <c r="AH135" s="43">
        <f>+'廃棄物事業経費（歳入）'!B135</f>
        <v>0</v>
      </c>
      <c r="AI135" s="2">
        <v>135</v>
      </c>
    </row>
    <row r="136" spans="34:35" x14ac:dyDescent="0.2">
      <c r="AH136" s="43">
        <f>+'廃棄物事業経費（歳入）'!B136</f>
        <v>0</v>
      </c>
      <c r="AI136" s="2">
        <v>136</v>
      </c>
    </row>
    <row r="137" spans="34:35" x14ac:dyDescent="0.2">
      <c r="AH137" s="43">
        <f>+'廃棄物事業経費（歳入）'!B137</f>
        <v>0</v>
      </c>
      <c r="AI137" s="2">
        <v>137</v>
      </c>
    </row>
    <row r="138" spans="34:35" x14ac:dyDescent="0.2">
      <c r="AH138" s="43">
        <f>+'廃棄物事業経費（歳入）'!B138</f>
        <v>0</v>
      </c>
      <c r="AI138" s="2">
        <v>138</v>
      </c>
    </row>
    <row r="139" spans="34:35" x14ac:dyDescent="0.2">
      <c r="AH139" s="43">
        <f>+'廃棄物事業経費（歳入）'!B139</f>
        <v>0</v>
      </c>
      <c r="AI139" s="2">
        <v>139</v>
      </c>
    </row>
    <row r="140" spans="34:35" x14ac:dyDescent="0.2">
      <c r="AH140" s="43">
        <f>+'廃棄物事業経費（歳入）'!B140</f>
        <v>0</v>
      </c>
      <c r="AI140" s="2">
        <v>140</v>
      </c>
    </row>
    <row r="141" spans="34:35" x14ac:dyDescent="0.2">
      <c r="AH141" s="43">
        <f>+'廃棄物事業経費（歳入）'!B141</f>
        <v>0</v>
      </c>
      <c r="AI141" s="2">
        <v>141</v>
      </c>
    </row>
    <row r="142" spans="34:35" x14ac:dyDescent="0.2">
      <c r="AH142" s="43">
        <f>+'廃棄物事業経費（歳入）'!B142</f>
        <v>0</v>
      </c>
      <c r="AI142" s="2">
        <v>142</v>
      </c>
    </row>
    <row r="143" spans="34:35" x14ac:dyDescent="0.2">
      <c r="AH143" s="43">
        <f>+'廃棄物事業経費（歳入）'!B143</f>
        <v>0</v>
      </c>
      <c r="AI143" s="2">
        <v>143</v>
      </c>
    </row>
    <row r="144" spans="34:35" x14ac:dyDescent="0.2">
      <c r="AH144" s="43">
        <f>+'廃棄物事業経費（歳入）'!B144</f>
        <v>0</v>
      </c>
      <c r="AI144" s="2">
        <v>144</v>
      </c>
    </row>
    <row r="145" spans="34:35" x14ac:dyDescent="0.2">
      <c r="AH145" s="43">
        <f>+'廃棄物事業経費（歳入）'!B145</f>
        <v>0</v>
      </c>
      <c r="AI145" s="2">
        <v>145</v>
      </c>
    </row>
    <row r="146" spans="34:35" x14ac:dyDescent="0.2">
      <c r="AH146" s="43">
        <f>+'廃棄物事業経費（歳入）'!B146</f>
        <v>0</v>
      </c>
      <c r="AI146" s="2">
        <v>146</v>
      </c>
    </row>
    <row r="147" spans="34:35" x14ac:dyDescent="0.2">
      <c r="AH147" s="43">
        <f>+'廃棄物事業経費（歳入）'!B147</f>
        <v>0</v>
      </c>
      <c r="AI147" s="2">
        <v>147</v>
      </c>
    </row>
    <row r="148" spans="34:35" x14ac:dyDescent="0.2">
      <c r="AH148" s="43">
        <f>+'廃棄物事業経費（歳入）'!B148</f>
        <v>0</v>
      </c>
      <c r="AI148" s="2">
        <v>148</v>
      </c>
    </row>
    <row r="149" spans="34:35" x14ac:dyDescent="0.2">
      <c r="AH149" s="43">
        <f>+'廃棄物事業経費（歳入）'!B149</f>
        <v>0</v>
      </c>
      <c r="AI149" s="2">
        <v>149</v>
      </c>
    </row>
    <row r="150" spans="34:35" x14ac:dyDescent="0.2">
      <c r="AH150" s="43">
        <f>+'廃棄物事業経費（歳入）'!B150</f>
        <v>0</v>
      </c>
      <c r="AI150" s="2">
        <v>150</v>
      </c>
    </row>
    <row r="151" spans="34:35" x14ac:dyDescent="0.2">
      <c r="AH151" s="43">
        <f>+'廃棄物事業経費（歳入）'!B151</f>
        <v>0</v>
      </c>
      <c r="AI151" s="2">
        <v>151</v>
      </c>
    </row>
    <row r="152" spans="34:35" x14ac:dyDescent="0.2">
      <c r="AH152" s="43">
        <f>+'廃棄物事業経費（歳入）'!B152</f>
        <v>0</v>
      </c>
      <c r="AI152" s="2">
        <v>152</v>
      </c>
    </row>
    <row r="153" spans="34:35" x14ac:dyDescent="0.2">
      <c r="AH153" s="43">
        <f>+'廃棄物事業経費（歳入）'!B153</f>
        <v>0</v>
      </c>
      <c r="AI153" s="2">
        <v>153</v>
      </c>
    </row>
    <row r="154" spans="34:35" x14ac:dyDescent="0.2">
      <c r="AH154" s="43">
        <f>+'廃棄物事業経費（歳入）'!B154</f>
        <v>0</v>
      </c>
      <c r="AI154" s="2">
        <v>154</v>
      </c>
    </row>
    <row r="155" spans="34:35" x14ac:dyDescent="0.2">
      <c r="AH155" s="43">
        <f>+'廃棄物事業経費（歳入）'!B155</f>
        <v>0</v>
      </c>
      <c r="AI155" s="2">
        <v>155</v>
      </c>
    </row>
    <row r="156" spans="34:35" x14ac:dyDescent="0.2">
      <c r="AH156" s="43">
        <f>+'廃棄物事業経費（歳入）'!B156</f>
        <v>0</v>
      </c>
      <c r="AI156" s="2">
        <v>156</v>
      </c>
    </row>
    <row r="157" spans="34:35" x14ac:dyDescent="0.2">
      <c r="AH157" s="43">
        <f>+'廃棄物事業経費（歳入）'!B157</f>
        <v>0</v>
      </c>
      <c r="AI157" s="2">
        <v>157</v>
      </c>
    </row>
    <row r="158" spans="34:35" x14ac:dyDescent="0.2">
      <c r="AH158" s="43">
        <f>+'廃棄物事業経費（歳入）'!B158</f>
        <v>0</v>
      </c>
      <c r="AI158" s="2">
        <v>158</v>
      </c>
    </row>
    <row r="159" spans="34:35" x14ac:dyDescent="0.2">
      <c r="AH159" s="43">
        <f>+'廃棄物事業経費（歳入）'!B159</f>
        <v>0</v>
      </c>
      <c r="AI159" s="2">
        <v>159</v>
      </c>
    </row>
    <row r="160" spans="34:35" x14ac:dyDescent="0.2">
      <c r="AH160" s="43">
        <f>+'廃棄物事業経費（歳入）'!B160</f>
        <v>0</v>
      </c>
      <c r="AI160" s="2">
        <v>160</v>
      </c>
    </row>
    <row r="161" spans="34:35" x14ac:dyDescent="0.2">
      <c r="AH161" s="43">
        <f>+'廃棄物事業経費（歳入）'!B161</f>
        <v>0</v>
      </c>
      <c r="AI161" s="2">
        <v>161</v>
      </c>
    </row>
    <row r="162" spans="34:35" x14ac:dyDescent="0.2">
      <c r="AH162" s="43">
        <f>+'廃棄物事業経費（歳入）'!B162</f>
        <v>0</v>
      </c>
      <c r="AI162" s="2">
        <v>162</v>
      </c>
    </row>
    <row r="163" spans="34:35" x14ac:dyDescent="0.2">
      <c r="AH163" s="43">
        <f>+'廃棄物事業経費（歳入）'!B163</f>
        <v>0</v>
      </c>
      <c r="AI163" s="2">
        <v>163</v>
      </c>
    </row>
    <row r="164" spans="34:35" x14ac:dyDescent="0.2">
      <c r="AH164" s="43">
        <f>+'廃棄物事業経費（歳入）'!B164</f>
        <v>0</v>
      </c>
      <c r="AI164" s="2">
        <v>164</v>
      </c>
    </row>
    <row r="165" spans="34:35" x14ac:dyDescent="0.2">
      <c r="AH165" s="43">
        <f>+'廃棄物事業経費（歳入）'!B165</f>
        <v>0</v>
      </c>
      <c r="AI165" s="2">
        <v>165</v>
      </c>
    </row>
    <row r="166" spans="34:35" x14ac:dyDescent="0.2">
      <c r="AH166" s="43">
        <f>+'廃棄物事業経費（歳入）'!B166</f>
        <v>0</v>
      </c>
      <c r="AI166" s="2">
        <v>166</v>
      </c>
    </row>
    <row r="167" spans="34:35" x14ac:dyDescent="0.2">
      <c r="AH167" s="43">
        <f>+'廃棄物事業経費（歳入）'!B167</f>
        <v>0</v>
      </c>
      <c r="AI167" s="2">
        <v>167</v>
      </c>
    </row>
    <row r="168" spans="34:35" x14ac:dyDescent="0.2">
      <c r="AH168" s="43">
        <f>+'廃棄物事業経費（歳入）'!B168</f>
        <v>0</v>
      </c>
      <c r="AI168" s="2">
        <v>168</v>
      </c>
    </row>
    <row r="169" spans="34:35" x14ac:dyDescent="0.2">
      <c r="AH169" s="43">
        <f>+'廃棄物事業経費（歳入）'!B169</f>
        <v>0</v>
      </c>
      <c r="AI169" s="2">
        <v>169</v>
      </c>
    </row>
    <row r="170" spans="34:35" x14ac:dyDescent="0.2">
      <c r="AH170" s="43">
        <f>+'廃棄物事業経費（歳入）'!B170</f>
        <v>0</v>
      </c>
      <c r="AI170" s="2">
        <v>170</v>
      </c>
    </row>
    <row r="171" spans="34:35" x14ac:dyDescent="0.2">
      <c r="AH171" s="43">
        <f>+'廃棄物事業経費（歳入）'!B171</f>
        <v>0</v>
      </c>
      <c r="AI171" s="2">
        <v>171</v>
      </c>
    </row>
    <row r="172" spans="34:35" x14ac:dyDescent="0.2">
      <c r="AH172" s="43">
        <f>+'廃棄物事業経費（歳入）'!B172</f>
        <v>0</v>
      </c>
      <c r="AI172" s="2">
        <v>172</v>
      </c>
    </row>
    <row r="173" spans="34:35" x14ac:dyDescent="0.2">
      <c r="AH173" s="43">
        <f>+'廃棄物事業経費（歳入）'!B173</f>
        <v>0</v>
      </c>
      <c r="AI173" s="2">
        <v>173</v>
      </c>
    </row>
    <row r="174" spans="34:35" x14ac:dyDescent="0.2">
      <c r="AH174" s="43">
        <f>+'廃棄物事業経費（歳入）'!B174</f>
        <v>0</v>
      </c>
      <c r="AI174" s="2">
        <v>174</v>
      </c>
    </row>
    <row r="175" spans="34:35" x14ac:dyDescent="0.2">
      <c r="AH175" s="43">
        <f>+'廃棄物事業経費（歳入）'!B175</f>
        <v>0</v>
      </c>
      <c r="AI175" s="2">
        <v>175</v>
      </c>
    </row>
    <row r="176" spans="34:35" x14ac:dyDescent="0.2">
      <c r="AH176" s="43">
        <f>+'廃棄物事業経費（歳入）'!B176</f>
        <v>0</v>
      </c>
      <c r="AI176" s="2">
        <v>176</v>
      </c>
    </row>
    <row r="177" spans="34:35" x14ac:dyDescent="0.2">
      <c r="AH177" s="43">
        <f>+'廃棄物事業経費（歳入）'!B177</f>
        <v>0</v>
      </c>
      <c r="AI177" s="2">
        <v>177</v>
      </c>
    </row>
    <row r="178" spans="34:35" x14ac:dyDescent="0.2">
      <c r="AH178" s="43">
        <f>+'廃棄物事業経費（歳入）'!B178</f>
        <v>0</v>
      </c>
      <c r="AI178" s="2">
        <v>178</v>
      </c>
    </row>
    <row r="179" spans="34:35" x14ac:dyDescent="0.2">
      <c r="AH179" s="43">
        <f>+'廃棄物事業経費（歳入）'!B179</f>
        <v>0</v>
      </c>
      <c r="AI179" s="2">
        <v>179</v>
      </c>
    </row>
    <row r="180" spans="34:35" x14ac:dyDescent="0.2">
      <c r="AH180" s="43">
        <f>+'廃棄物事業経費（歳入）'!B180</f>
        <v>0</v>
      </c>
      <c r="AI180" s="2">
        <v>180</v>
      </c>
    </row>
    <row r="181" spans="34:35" x14ac:dyDescent="0.2">
      <c r="AH181" s="43">
        <f>+'廃棄物事業経費（歳入）'!B181</f>
        <v>0</v>
      </c>
      <c r="AI181" s="2">
        <v>181</v>
      </c>
    </row>
    <row r="182" spans="34:35" x14ac:dyDescent="0.2">
      <c r="AH182" s="43">
        <f>+'廃棄物事業経費（歳入）'!B182</f>
        <v>0</v>
      </c>
      <c r="AI182" s="2">
        <v>182</v>
      </c>
    </row>
    <row r="183" spans="34:35" x14ac:dyDescent="0.2">
      <c r="AH183" s="43">
        <f>+'廃棄物事業経費（歳入）'!B183</f>
        <v>0</v>
      </c>
      <c r="AI183" s="2">
        <v>183</v>
      </c>
    </row>
    <row r="184" spans="34:35" x14ac:dyDescent="0.2">
      <c r="AH184" s="43">
        <f>+'廃棄物事業経費（歳入）'!B184</f>
        <v>0</v>
      </c>
      <c r="AI184" s="2">
        <v>184</v>
      </c>
    </row>
    <row r="185" spans="34:35" x14ac:dyDescent="0.2">
      <c r="AH185" s="43">
        <f>+'廃棄物事業経費（歳入）'!B185</f>
        <v>0</v>
      </c>
      <c r="AI185" s="2">
        <v>185</v>
      </c>
    </row>
    <row r="186" spans="34:35" x14ac:dyDescent="0.2">
      <c r="AH186" s="43">
        <f>+'廃棄物事業経費（歳入）'!B186</f>
        <v>0</v>
      </c>
      <c r="AI186" s="2">
        <v>186</v>
      </c>
    </row>
    <row r="187" spans="34:35" x14ac:dyDescent="0.2">
      <c r="AH187" s="43">
        <f>+'廃棄物事業経費（歳入）'!B187</f>
        <v>0</v>
      </c>
      <c r="AI187" s="2">
        <v>187</v>
      </c>
    </row>
    <row r="188" spans="34:35" x14ac:dyDescent="0.2">
      <c r="AH188" s="43">
        <f>+'廃棄物事業経費（歳入）'!B188</f>
        <v>0</v>
      </c>
      <c r="AI188" s="2">
        <v>188</v>
      </c>
    </row>
    <row r="189" spans="34:35" x14ac:dyDescent="0.2">
      <c r="AH189" s="43">
        <f>+'廃棄物事業経費（歳入）'!B189</f>
        <v>0</v>
      </c>
      <c r="AI189" s="2">
        <v>189</v>
      </c>
    </row>
    <row r="190" spans="34:35" x14ac:dyDescent="0.2">
      <c r="AH190" s="43">
        <f>+'廃棄物事業経費（歳入）'!B190</f>
        <v>0</v>
      </c>
      <c r="AI190" s="2">
        <v>190</v>
      </c>
    </row>
    <row r="191" spans="34:35" x14ac:dyDescent="0.2">
      <c r="AH191" s="43">
        <f>+'廃棄物事業経費（歳入）'!B191</f>
        <v>0</v>
      </c>
      <c r="AI191" s="2">
        <v>191</v>
      </c>
    </row>
    <row r="192" spans="34:35" x14ac:dyDescent="0.2">
      <c r="AH192" s="43">
        <f>+'廃棄物事業経費（歳入）'!B192</f>
        <v>0</v>
      </c>
      <c r="AI192" s="2">
        <v>192</v>
      </c>
    </row>
    <row r="193" spans="34:35" x14ac:dyDescent="0.2">
      <c r="AH193" s="43">
        <f>+'廃棄物事業経費（歳入）'!B193</f>
        <v>0</v>
      </c>
      <c r="AI193" s="2">
        <v>193</v>
      </c>
    </row>
    <row r="194" spans="34:35" x14ac:dyDescent="0.2">
      <c r="AH194" s="43">
        <f>+'廃棄物事業経費（歳入）'!B194</f>
        <v>0</v>
      </c>
      <c r="AI194" s="2">
        <v>194</v>
      </c>
    </row>
    <row r="195" spans="34:35" x14ac:dyDescent="0.2">
      <c r="AH195" s="43">
        <f>+'廃棄物事業経費（歳入）'!B195</f>
        <v>0</v>
      </c>
      <c r="AI195" s="2">
        <v>195</v>
      </c>
    </row>
    <row r="196" spans="34:35" x14ac:dyDescent="0.2">
      <c r="AH196" s="43">
        <f>+'廃棄物事業経費（歳入）'!B196</f>
        <v>0</v>
      </c>
      <c r="AI196" s="2">
        <v>196</v>
      </c>
    </row>
    <row r="197" spans="34:35" x14ac:dyDescent="0.2">
      <c r="AH197" s="43">
        <f>+'廃棄物事業経費（歳入）'!B197</f>
        <v>0</v>
      </c>
      <c r="AI197" s="2">
        <v>197</v>
      </c>
    </row>
    <row r="198" spans="34:35" x14ac:dyDescent="0.2">
      <c r="AH198" s="43">
        <f>+'廃棄物事業経費（歳入）'!B198</f>
        <v>0</v>
      </c>
      <c r="AI198" s="2">
        <v>198</v>
      </c>
    </row>
    <row r="199" spans="34:35" x14ac:dyDescent="0.2">
      <c r="AH199" s="43">
        <f>+'廃棄物事業経費（歳入）'!B199</f>
        <v>0</v>
      </c>
      <c r="AI199" s="2">
        <v>199</v>
      </c>
    </row>
    <row r="200" spans="34:35" x14ac:dyDescent="0.2">
      <c r="AH200" s="43">
        <f>+'廃棄物事業経費（歳入）'!B200</f>
        <v>0</v>
      </c>
      <c r="AI200" s="2">
        <v>200</v>
      </c>
    </row>
    <row r="201" spans="34:35" x14ac:dyDescent="0.2">
      <c r="AH201" s="43">
        <f>+'廃棄物事業経費（歳入）'!B201</f>
        <v>0</v>
      </c>
      <c r="AI201" s="2">
        <v>201</v>
      </c>
    </row>
    <row r="202" spans="34:35" x14ac:dyDescent="0.2">
      <c r="AH202" s="43">
        <f>+'廃棄物事業経費（歳入）'!B202</f>
        <v>0</v>
      </c>
      <c r="AI202" s="2">
        <v>202</v>
      </c>
    </row>
    <row r="203" spans="34:35" x14ac:dyDescent="0.2">
      <c r="AH203" s="43">
        <f>+'廃棄物事業経費（歳入）'!B203</f>
        <v>0</v>
      </c>
      <c r="AI203" s="2">
        <v>203</v>
      </c>
    </row>
    <row r="204" spans="34:35" x14ac:dyDescent="0.2">
      <c r="AH204" s="43">
        <f>+'廃棄物事業経費（歳入）'!B204</f>
        <v>0</v>
      </c>
      <c r="AI204" s="2">
        <v>204</v>
      </c>
    </row>
    <row r="205" spans="34:35" x14ac:dyDescent="0.2">
      <c r="AH205" s="43">
        <f>+'廃棄物事業経費（歳入）'!B205</f>
        <v>0</v>
      </c>
      <c r="AI205" s="2">
        <v>205</v>
      </c>
    </row>
    <row r="206" spans="34:35" x14ac:dyDescent="0.2">
      <c r="AH206" s="43">
        <f>+'廃棄物事業経費（歳入）'!B206</f>
        <v>0</v>
      </c>
      <c r="AI206" s="2">
        <v>206</v>
      </c>
    </row>
    <row r="207" spans="34:35" x14ac:dyDescent="0.2">
      <c r="AH207" s="43">
        <f>+'廃棄物事業経費（歳入）'!B207</f>
        <v>0</v>
      </c>
      <c r="AI207" s="2">
        <v>207</v>
      </c>
    </row>
    <row r="208" spans="34:35" x14ac:dyDescent="0.2">
      <c r="AH208" s="43">
        <f>+'廃棄物事業経費（歳入）'!B208</f>
        <v>0</v>
      </c>
      <c r="AI208" s="2">
        <v>208</v>
      </c>
    </row>
    <row r="209" spans="34:35" x14ac:dyDescent="0.2">
      <c r="AH209" s="43">
        <f>+'廃棄物事業経費（歳入）'!B209</f>
        <v>0</v>
      </c>
      <c r="AI209" s="2">
        <v>209</v>
      </c>
    </row>
    <row r="210" spans="34:35" x14ac:dyDescent="0.2">
      <c r="AH210" s="43">
        <f>+'廃棄物事業経費（歳入）'!B210</f>
        <v>0</v>
      </c>
      <c r="AI210" s="2">
        <v>210</v>
      </c>
    </row>
    <row r="211" spans="34:35" x14ac:dyDescent="0.2">
      <c r="AH211" s="43">
        <f>+'廃棄物事業経費（歳入）'!B211</f>
        <v>0</v>
      </c>
      <c r="AI211" s="2">
        <v>211</v>
      </c>
    </row>
    <row r="212" spans="34:35" x14ac:dyDescent="0.2">
      <c r="AH212" s="43">
        <f>+'廃棄物事業経費（歳入）'!B212</f>
        <v>0</v>
      </c>
      <c r="AI212" s="2">
        <v>212</v>
      </c>
    </row>
    <row r="213" spans="34:35" x14ac:dyDescent="0.2">
      <c r="AH213" s="43">
        <f>+'廃棄物事業経費（歳入）'!B213</f>
        <v>0</v>
      </c>
      <c r="AI213" s="2">
        <v>213</v>
      </c>
    </row>
    <row r="214" spans="34:35" x14ac:dyDescent="0.2">
      <c r="AH214" s="43">
        <f>+'廃棄物事業経費（歳入）'!B214</f>
        <v>0</v>
      </c>
      <c r="AI214" s="2">
        <v>214</v>
      </c>
    </row>
    <row r="215" spans="34:35" x14ac:dyDescent="0.2">
      <c r="AH215" s="43">
        <f>+'廃棄物事業経費（歳入）'!B215</f>
        <v>0</v>
      </c>
      <c r="AI215" s="2">
        <v>215</v>
      </c>
    </row>
    <row r="216" spans="34:35" x14ac:dyDescent="0.2">
      <c r="AH216" s="43">
        <f>+'廃棄物事業経費（歳入）'!B216</f>
        <v>0</v>
      </c>
      <c r="AI216" s="2">
        <v>216</v>
      </c>
    </row>
    <row r="217" spans="34:35" x14ac:dyDescent="0.2">
      <c r="AH217" s="43">
        <f>+'廃棄物事業経費（歳入）'!B217</f>
        <v>0</v>
      </c>
      <c r="AI217" s="2">
        <v>217</v>
      </c>
    </row>
    <row r="218" spans="34:35" x14ac:dyDescent="0.2">
      <c r="AH218" s="43">
        <f>+'廃棄物事業経費（歳入）'!B218</f>
        <v>0</v>
      </c>
      <c r="AI218" s="2">
        <v>218</v>
      </c>
    </row>
    <row r="219" spans="34:35" x14ac:dyDescent="0.2">
      <c r="AH219" s="43">
        <f>+'廃棄物事業経費（歳入）'!B219</f>
        <v>0</v>
      </c>
      <c r="AI219" s="2">
        <v>219</v>
      </c>
    </row>
    <row r="220" spans="34:35" x14ac:dyDescent="0.2">
      <c r="AH220" s="43">
        <f>+'廃棄物事業経費（歳入）'!B220</f>
        <v>0</v>
      </c>
      <c r="AI220" s="2">
        <v>220</v>
      </c>
    </row>
    <row r="221" spans="34:35" x14ac:dyDescent="0.2">
      <c r="AH221" s="43">
        <f>+'廃棄物事業経費（歳入）'!B221</f>
        <v>0</v>
      </c>
      <c r="AI221" s="2">
        <v>221</v>
      </c>
    </row>
    <row r="222" spans="34:35" x14ac:dyDescent="0.2">
      <c r="AH222" s="43">
        <f>+'廃棄物事業経費（歳入）'!B222</f>
        <v>0</v>
      </c>
      <c r="AI222" s="2">
        <v>222</v>
      </c>
    </row>
    <row r="223" spans="34:35" x14ac:dyDescent="0.2">
      <c r="AH223" s="43">
        <f>+'廃棄物事業経費（歳入）'!B223</f>
        <v>0</v>
      </c>
      <c r="AI223" s="2">
        <v>223</v>
      </c>
    </row>
    <row r="224" spans="34:35" x14ac:dyDescent="0.2">
      <c r="AH224" s="43">
        <f>+'廃棄物事業経費（歳入）'!B224</f>
        <v>0</v>
      </c>
      <c r="AI224" s="2">
        <v>224</v>
      </c>
    </row>
    <row r="225" spans="34:35" x14ac:dyDescent="0.2">
      <c r="AH225" s="43">
        <f>+'廃棄物事業経費（歳入）'!B225</f>
        <v>0</v>
      </c>
      <c r="AI225" s="2">
        <v>225</v>
      </c>
    </row>
    <row r="226" spans="34:35" x14ac:dyDescent="0.2">
      <c r="AH226" s="43">
        <f>+'廃棄物事業経費（歳入）'!B226</f>
        <v>0</v>
      </c>
      <c r="AI226" s="2">
        <v>226</v>
      </c>
    </row>
    <row r="227" spans="34:35" x14ac:dyDescent="0.2">
      <c r="AH227" s="43">
        <f>+'廃棄物事業経費（歳入）'!B227</f>
        <v>0</v>
      </c>
      <c r="AI227" s="2">
        <v>227</v>
      </c>
    </row>
    <row r="228" spans="34:35" x14ac:dyDescent="0.2">
      <c r="AH228" s="43">
        <f>+'廃棄物事業経費（歳入）'!B228</f>
        <v>0</v>
      </c>
      <c r="AI228" s="2">
        <v>228</v>
      </c>
    </row>
    <row r="229" spans="34:35" x14ac:dyDescent="0.2">
      <c r="AH229" s="43">
        <f>+'廃棄物事業経費（歳入）'!B229</f>
        <v>0</v>
      </c>
      <c r="AI229" s="2">
        <v>229</v>
      </c>
    </row>
    <row r="230" spans="34:35" x14ac:dyDescent="0.2">
      <c r="AH230" s="43">
        <f>+'廃棄物事業経費（歳入）'!B230</f>
        <v>0</v>
      </c>
      <c r="AI230" s="2">
        <v>230</v>
      </c>
    </row>
    <row r="231" spans="34:35" x14ac:dyDescent="0.2">
      <c r="AH231" s="43">
        <f>+'廃棄物事業経費（歳入）'!B231</f>
        <v>0</v>
      </c>
      <c r="AI231" s="2">
        <v>231</v>
      </c>
    </row>
    <row r="232" spans="34:35" x14ac:dyDescent="0.2">
      <c r="AH232" s="43">
        <f>+'廃棄物事業経費（歳入）'!B232</f>
        <v>0</v>
      </c>
      <c r="AI232" s="2">
        <v>232</v>
      </c>
    </row>
    <row r="233" spans="34:35" x14ac:dyDescent="0.2">
      <c r="AH233" s="43">
        <f>+'廃棄物事業経費（歳入）'!B233</f>
        <v>0</v>
      </c>
      <c r="AI233" s="2">
        <v>233</v>
      </c>
    </row>
    <row r="234" spans="34:35" x14ac:dyDescent="0.2">
      <c r="AH234" s="43">
        <f>+'廃棄物事業経費（歳入）'!B234</f>
        <v>0</v>
      </c>
      <c r="AI234" s="2">
        <v>234</v>
      </c>
    </row>
    <row r="235" spans="34:35" x14ac:dyDescent="0.2">
      <c r="AH235" s="43">
        <f>+'廃棄物事業経費（歳入）'!B235</f>
        <v>0</v>
      </c>
      <c r="AI235" s="2">
        <v>235</v>
      </c>
    </row>
    <row r="236" spans="34:35" x14ac:dyDescent="0.2">
      <c r="AH236" s="43">
        <f>+'廃棄物事業経費（歳入）'!B236</f>
        <v>0</v>
      </c>
      <c r="AI236" s="2">
        <v>236</v>
      </c>
    </row>
    <row r="237" spans="34:35" x14ac:dyDescent="0.2">
      <c r="AH237" s="43">
        <f>+'廃棄物事業経費（歳入）'!B237</f>
        <v>0</v>
      </c>
      <c r="AI237" s="2">
        <v>237</v>
      </c>
    </row>
    <row r="238" spans="34:35" x14ac:dyDescent="0.2">
      <c r="AH238" s="43">
        <f>+'廃棄物事業経費（歳入）'!B238</f>
        <v>0</v>
      </c>
      <c r="AI238" s="2">
        <v>238</v>
      </c>
    </row>
    <row r="239" spans="34:35" x14ac:dyDescent="0.2">
      <c r="AH239" s="43">
        <f>+'廃棄物事業経費（歳入）'!B239</f>
        <v>0</v>
      </c>
      <c r="AI239" s="2">
        <v>239</v>
      </c>
    </row>
    <row r="240" spans="34:35" x14ac:dyDescent="0.2">
      <c r="AH240" s="43">
        <f>+'廃棄物事業経費（歳入）'!B240</f>
        <v>0</v>
      </c>
      <c r="AI240" s="2">
        <v>240</v>
      </c>
    </row>
    <row r="241" spans="34:35" x14ac:dyDescent="0.2">
      <c r="AH241" s="43">
        <f>+'廃棄物事業経費（歳入）'!B241</f>
        <v>0</v>
      </c>
      <c r="AI241" s="2">
        <v>241</v>
      </c>
    </row>
    <row r="242" spans="34:35" x14ac:dyDescent="0.2">
      <c r="AH242" s="43">
        <f>+'廃棄物事業経費（歳入）'!B242</f>
        <v>0</v>
      </c>
      <c r="AI242" s="2">
        <v>242</v>
      </c>
    </row>
    <row r="243" spans="34:35" x14ac:dyDescent="0.2">
      <c r="AH243" s="43">
        <f>+'廃棄物事業経費（歳入）'!B243</f>
        <v>0</v>
      </c>
      <c r="AI243" s="2">
        <v>243</v>
      </c>
    </row>
    <row r="244" spans="34:35" x14ac:dyDescent="0.2">
      <c r="AH244" s="43">
        <f>+'廃棄物事業経費（歳入）'!B244</f>
        <v>0</v>
      </c>
      <c r="AI244" s="2">
        <v>244</v>
      </c>
    </row>
    <row r="245" spans="34:35" x14ac:dyDescent="0.2">
      <c r="AH245" s="43">
        <f>+'廃棄物事業経費（歳入）'!B245</f>
        <v>0</v>
      </c>
      <c r="AI245" s="2">
        <v>245</v>
      </c>
    </row>
    <row r="246" spans="34:35" x14ac:dyDescent="0.2">
      <c r="AH246" s="43">
        <f>+'廃棄物事業経費（歳入）'!B246</f>
        <v>0</v>
      </c>
      <c r="AI246" s="2">
        <v>246</v>
      </c>
    </row>
    <row r="247" spans="34:35" x14ac:dyDescent="0.2">
      <c r="AH247" s="43">
        <f>+'廃棄物事業経費（歳入）'!B247</f>
        <v>0</v>
      </c>
      <c r="AI247" s="2">
        <v>247</v>
      </c>
    </row>
    <row r="248" spans="34:35" x14ac:dyDescent="0.2">
      <c r="AH248" s="43">
        <f>+'廃棄物事業経費（歳入）'!B248</f>
        <v>0</v>
      </c>
      <c r="AI248" s="2">
        <v>248</v>
      </c>
    </row>
    <row r="249" spans="34:35" x14ac:dyDescent="0.2">
      <c r="AH249" s="43">
        <f>+'廃棄物事業経費（歳入）'!B249</f>
        <v>0</v>
      </c>
      <c r="AI249" s="2">
        <v>249</v>
      </c>
    </row>
    <row r="250" spans="34:35" x14ac:dyDescent="0.2">
      <c r="AH250" s="43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2024-02-19T02:32:35Z</dcterms:modified>
</cp:coreProperties>
</file>