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3愛知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水洗化人口等!$A$6:$AD$60</definedName>
    <definedName name="_xlnm.Print_Area" localSheetId="2">し尿集計結果!$A$1:$M$37</definedName>
    <definedName name="_xlnm.Print_Area" localSheetId="1">し尿処理状況!$2:$61</definedName>
    <definedName name="_xlnm.Print_Area" localSheetId="0">水洗化人口等!$2:$61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H8" i="2"/>
  <c r="H9" i="2"/>
  <c r="H10" i="2"/>
  <c r="H11" i="2"/>
  <c r="H12" i="2"/>
  <c r="H13" i="2"/>
  <c r="D13" i="2" s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8" i="1"/>
  <c r="T8" i="1" s="1"/>
  <c r="D9" i="1"/>
  <c r="T9" i="1" s="1"/>
  <c r="D10" i="1"/>
  <c r="T10" i="1" s="1"/>
  <c r="D11" i="1"/>
  <c r="T11" i="1" s="1"/>
  <c r="D12" i="1"/>
  <c r="T12" i="1" s="1"/>
  <c r="D13" i="1"/>
  <c r="T13" i="1" s="1"/>
  <c r="D14" i="1"/>
  <c r="T14" i="1" s="1"/>
  <c r="D15" i="1"/>
  <c r="T15" i="1" s="1"/>
  <c r="D16" i="1"/>
  <c r="T16" i="1" s="1"/>
  <c r="D17" i="1"/>
  <c r="T17" i="1" s="1"/>
  <c r="D18" i="1"/>
  <c r="T18" i="1" s="1"/>
  <c r="D19" i="1"/>
  <c r="N19" i="1" s="1"/>
  <c r="D20" i="1"/>
  <c r="T20" i="1" s="1"/>
  <c r="D21" i="1"/>
  <c r="T21" i="1" s="1"/>
  <c r="D22" i="1"/>
  <c r="T22" i="1" s="1"/>
  <c r="D23" i="1"/>
  <c r="T23" i="1" s="1"/>
  <c r="D24" i="1"/>
  <c r="T24" i="1" s="1"/>
  <c r="D25" i="1"/>
  <c r="N25" i="1" s="1"/>
  <c r="D26" i="1"/>
  <c r="T26" i="1" s="1"/>
  <c r="D27" i="1"/>
  <c r="T27" i="1" s="1"/>
  <c r="D28" i="1"/>
  <c r="T28" i="1" s="1"/>
  <c r="D29" i="1"/>
  <c r="T29" i="1" s="1"/>
  <c r="D30" i="1"/>
  <c r="T30" i="1" s="1"/>
  <c r="D31" i="1"/>
  <c r="T31" i="1" s="1"/>
  <c r="D32" i="1"/>
  <c r="T32" i="1" s="1"/>
  <c r="D33" i="1"/>
  <c r="T33" i="1" s="1"/>
  <c r="D34" i="1"/>
  <c r="T34" i="1" s="1"/>
  <c r="D35" i="1"/>
  <c r="T35" i="1" s="1"/>
  <c r="D36" i="1"/>
  <c r="T36" i="1" s="1"/>
  <c r="D37" i="1"/>
  <c r="L37" i="1" s="1"/>
  <c r="D38" i="1"/>
  <c r="T38" i="1" s="1"/>
  <c r="D39" i="1"/>
  <c r="T39" i="1" s="1"/>
  <c r="D40" i="1"/>
  <c r="T40" i="1" s="1"/>
  <c r="D41" i="1"/>
  <c r="T41" i="1" s="1"/>
  <c r="D42" i="1"/>
  <c r="T42" i="1" s="1"/>
  <c r="D43" i="1"/>
  <c r="J43" i="1" s="1"/>
  <c r="D44" i="1"/>
  <c r="T44" i="1" s="1"/>
  <c r="D45" i="1"/>
  <c r="T45" i="1" s="1"/>
  <c r="D46" i="1"/>
  <c r="T46" i="1" s="1"/>
  <c r="D47" i="1"/>
  <c r="T47" i="1" s="1"/>
  <c r="D48" i="1"/>
  <c r="T48" i="1" s="1"/>
  <c r="D49" i="1"/>
  <c r="N49" i="1" s="1"/>
  <c r="D50" i="1"/>
  <c r="T50" i="1" s="1"/>
  <c r="D51" i="1"/>
  <c r="T51" i="1" s="1"/>
  <c r="D52" i="1"/>
  <c r="T52" i="1" s="1"/>
  <c r="D53" i="1"/>
  <c r="T53" i="1" s="1"/>
  <c r="D54" i="1"/>
  <c r="T54" i="1" s="1"/>
  <c r="D55" i="1"/>
  <c r="J55" i="1" s="1"/>
  <c r="D56" i="1"/>
  <c r="T56" i="1" s="1"/>
  <c r="D57" i="1"/>
  <c r="T57" i="1" s="1"/>
  <c r="D58" i="1"/>
  <c r="T58" i="1" s="1"/>
  <c r="D59" i="1"/>
  <c r="T59" i="1" s="1"/>
  <c r="D60" i="1"/>
  <c r="T60" i="1" s="1"/>
  <c r="D61" i="1"/>
  <c r="N61" i="1" s="1"/>
  <c r="F55" i="1" l="1"/>
  <c r="J37" i="1"/>
  <c r="L61" i="1"/>
  <c r="L31" i="1"/>
  <c r="N55" i="1"/>
  <c r="N31" i="1"/>
  <c r="T43" i="1"/>
  <c r="T19" i="1"/>
  <c r="F60" i="1"/>
  <c r="F54" i="1"/>
  <c r="F48" i="1"/>
  <c r="F42" i="1"/>
  <c r="F36" i="1"/>
  <c r="F30" i="1"/>
  <c r="F24" i="1"/>
  <c r="F18" i="1"/>
  <c r="F12" i="1"/>
  <c r="J60" i="1"/>
  <c r="J54" i="1"/>
  <c r="J48" i="1"/>
  <c r="J42" i="1"/>
  <c r="J36" i="1"/>
  <c r="J30" i="1"/>
  <c r="J24" i="1"/>
  <c r="J18" i="1"/>
  <c r="J12" i="1"/>
  <c r="L60" i="1"/>
  <c r="L54" i="1"/>
  <c r="L48" i="1"/>
  <c r="L42" i="1"/>
  <c r="L36" i="1"/>
  <c r="L30" i="1"/>
  <c r="L24" i="1"/>
  <c r="L18" i="1"/>
  <c r="L12" i="1"/>
  <c r="N60" i="1"/>
  <c r="N54" i="1"/>
  <c r="N48" i="1"/>
  <c r="N42" i="1"/>
  <c r="N36" i="1"/>
  <c r="N30" i="1"/>
  <c r="N24" i="1"/>
  <c r="N18" i="1"/>
  <c r="N12" i="1"/>
  <c r="F31" i="1"/>
  <c r="J49" i="1"/>
  <c r="J19" i="1"/>
  <c r="L43" i="1"/>
  <c r="L25" i="1"/>
  <c r="N43" i="1"/>
  <c r="T61" i="1"/>
  <c r="T37" i="1"/>
  <c r="F59" i="1"/>
  <c r="F53" i="1"/>
  <c r="F47" i="1"/>
  <c r="F41" i="1"/>
  <c r="F35" i="1"/>
  <c r="F29" i="1"/>
  <c r="F23" i="1"/>
  <c r="F17" i="1"/>
  <c r="F11" i="1"/>
  <c r="J59" i="1"/>
  <c r="J53" i="1"/>
  <c r="J47" i="1"/>
  <c r="J41" i="1"/>
  <c r="J35" i="1"/>
  <c r="J29" i="1"/>
  <c r="J23" i="1"/>
  <c r="J17" i="1"/>
  <c r="J11" i="1"/>
  <c r="L59" i="1"/>
  <c r="L53" i="1"/>
  <c r="L47" i="1"/>
  <c r="L41" i="1"/>
  <c r="L35" i="1"/>
  <c r="L29" i="1"/>
  <c r="L23" i="1"/>
  <c r="L17" i="1"/>
  <c r="L11" i="1"/>
  <c r="N59" i="1"/>
  <c r="N53" i="1"/>
  <c r="N47" i="1"/>
  <c r="N41" i="1"/>
  <c r="N35" i="1"/>
  <c r="N29" i="1"/>
  <c r="N23" i="1"/>
  <c r="N17" i="1"/>
  <c r="N11" i="1"/>
  <c r="F43" i="1"/>
  <c r="F25" i="1"/>
  <c r="F13" i="1"/>
  <c r="J61" i="1"/>
  <c r="J31" i="1"/>
  <c r="L55" i="1"/>
  <c r="L13" i="1"/>
  <c r="N37" i="1"/>
  <c r="N13" i="1"/>
  <c r="T49" i="1"/>
  <c r="T25" i="1"/>
  <c r="F58" i="1"/>
  <c r="F52" i="1"/>
  <c r="F46" i="1"/>
  <c r="F40" i="1"/>
  <c r="F34" i="1"/>
  <c r="F28" i="1"/>
  <c r="F22" i="1"/>
  <c r="F16" i="1"/>
  <c r="F10" i="1"/>
  <c r="J58" i="1"/>
  <c r="J52" i="1"/>
  <c r="J46" i="1"/>
  <c r="J40" i="1"/>
  <c r="J34" i="1"/>
  <c r="J28" i="1"/>
  <c r="J22" i="1"/>
  <c r="J16" i="1"/>
  <c r="J10" i="1"/>
  <c r="L58" i="1"/>
  <c r="L52" i="1"/>
  <c r="L46" i="1"/>
  <c r="L40" i="1"/>
  <c r="L34" i="1"/>
  <c r="L28" i="1"/>
  <c r="L22" i="1"/>
  <c r="L16" i="1"/>
  <c r="L10" i="1"/>
  <c r="N58" i="1"/>
  <c r="N52" i="1"/>
  <c r="N46" i="1"/>
  <c r="N40" i="1"/>
  <c r="N34" i="1"/>
  <c r="N28" i="1"/>
  <c r="N22" i="1"/>
  <c r="N16" i="1"/>
  <c r="N10" i="1"/>
  <c r="F49" i="1"/>
  <c r="J25" i="1"/>
  <c r="L49" i="1"/>
  <c r="L19" i="1"/>
  <c r="T55" i="1"/>
  <c r="F57" i="1"/>
  <c r="F51" i="1"/>
  <c r="F45" i="1"/>
  <c r="F39" i="1"/>
  <c r="F33" i="1"/>
  <c r="F27" i="1"/>
  <c r="F21" i="1"/>
  <c r="F15" i="1"/>
  <c r="F9" i="1"/>
  <c r="J57" i="1"/>
  <c r="J51" i="1"/>
  <c r="J45" i="1"/>
  <c r="J39" i="1"/>
  <c r="J33" i="1"/>
  <c r="J27" i="1"/>
  <c r="J21" i="1"/>
  <c r="J15" i="1"/>
  <c r="J9" i="1"/>
  <c r="L57" i="1"/>
  <c r="L51" i="1"/>
  <c r="L45" i="1"/>
  <c r="L39" i="1"/>
  <c r="L33" i="1"/>
  <c r="L27" i="1"/>
  <c r="L21" i="1"/>
  <c r="L15" i="1"/>
  <c r="L9" i="1"/>
  <c r="N57" i="1"/>
  <c r="N51" i="1"/>
  <c r="N45" i="1"/>
  <c r="N39" i="1"/>
  <c r="N33" i="1"/>
  <c r="N27" i="1"/>
  <c r="N21" i="1"/>
  <c r="N15" i="1"/>
  <c r="N9" i="1"/>
  <c r="F61" i="1"/>
  <c r="F37" i="1"/>
  <c r="F19" i="1"/>
  <c r="J13" i="1"/>
  <c r="F56" i="1"/>
  <c r="F50" i="1"/>
  <c r="F44" i="1"/>
  <c r="F38" i="1"/>
  <c r="F32" i="1"/>
  <c r="F26" i="1"/>
  <c r="F20" i="1"/>
  <c r="F14" i="1"/>
  <c r="F8" i="1"/>
  <c r="J56" i="1"/>
  <c r="J50" i="1"/>
  <c r="J44" i="1"/>
  <c r="J38" i="1"/>
  <c r="J32" i="1"/>
  <c r="J26" i="1"/>
  <c r="J20" i="1"/>
  <c r="J14" i="1"/>
  <c r="J8" i="1"/>
  <c r="L56" i="1"/>
  <c r="L50" i="1"/>
  <c r="L44" i="1"/>
  <c r="L38" i="1"/>
  <c r="L32" i="1"/>
  <c r="L26" i="1"/>
  <c r="L20" i="1"/>
  <c r="L14" i="1"/>
  <c r="L8" i="1"/>
  <c r="N56" i="1"/>
  <c r="N50" i="1"/>
  <c r="N44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<sst xmlns="http://schemas.openxmlformats.org/spreadsheetml/2006/main" count="980" uniqueCount="370">
  <si>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</si>
  <si>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</si>
  <si>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</si>
  <si>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</si>
  <si>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</si>
  <si>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</si>
  <si>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</si>
  <si>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</si>
  <si>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</si>
  <si>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</si>
  <si>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</si>
  <si>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</si>
  <si>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</si>
  <si>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</si>
  <si>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</si>
  <si>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</si>
  <si>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</si>
  <si>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</si>
  <si>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</si>
  <si>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</si>
  <si>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</si>
  <si>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</si>
  <si>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</si>
  <si>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</si>
  <si>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</si>
  <si>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</si>
  <si>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</si>
  <si>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</si>
  <si>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</si>
  <si>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</si>
  <si>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</si>
  <si>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</si>
  <si>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</si>
  <si>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</si>
  <si>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</si>
  <si>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</si>
  <si>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</si>
  <si>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</si>
  <si>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</si>
  <si>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</si>
  <si>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</si>
  <si>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</si>
  <si>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</si>
  <si>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</si>
  <si>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</si>
  <si>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</si>
  <si>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</si>
  <si>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</si>
  <si>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</si>
  <si>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</si>
  <si>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</si>
  <si>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</si>
  <si>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</si>
  <si>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</si>
  <si>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</si>
  <si>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</si>
  <si>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</si>
  <si>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</si>
  <si>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</si>
  <si>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</si>
  <si>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</si>
  <si>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</si>
  <si>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</si>
  <si>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</si>
  <si>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</si>
  <si>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</si>
  <si>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</si>
  <si>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</si>
  <si>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</si>
  <si>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</si>
  <si>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</si>
  <si>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</si>
  <si>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</si>
  <si>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</si>
  <si>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</si>
  <si>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</si>
  <si>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</si>
  <si>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</si>
  <si>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</si>
  <si>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</si>
  <si>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</si>
  <si>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</si>
  <si>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</si>
  <si>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</si>
  <si>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</si>
  <si>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</si>
  <si>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</si>
  <si>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</si>
  <si>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</si>
  <si>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</si>
  <si>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</si>
  <si>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</si>
  <si>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</si>
  <si>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</si>
  <si>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</si>
  <si>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</si>
  <si>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</si>
  <si>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</si>
  <si>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</si>
  <si>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</si>
  <si>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</si>
  <si>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</si>
  <si>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</si>
  <si>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</si>
  <si>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</si>
  <si>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</si>
  <si>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</si>
  <si>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</si>
  <si>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</si>
  <si>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</si>
  <si>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</si>
  <si>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</si>
  <si>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</si>
  <si>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</si>
  <si>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</si>
  <si>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</si>
  <si>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</si>
  <si>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</si>
  <si>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</si>
  <si>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</si>
  <si>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</si>
  <si>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</si>
  <si>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</si>
  <si>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</si>
  <si>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</si>
  <si>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</si>
  <si>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</si>
  <si>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</si>
  <si>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</si>
  <si>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</si>
  <si>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</si>
  <si>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</si>
  <si>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</si>
  <si>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</si>
  <si>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</si>
  <si>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</si>
  <si>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</si>
  <si>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</si>
  <si>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</si>
  <si>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</si>
  <si>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</si>
  <si>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</si>
  <si>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</si>
  <si>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</si>
  <si>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</si>
  <si>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</si>
  <si>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</si>
  <si>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</si>
  <si>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</si>
  <si>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</si>
  <si>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</si>
  <si>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</si>
  <si>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</si>
  <si>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</si>
  <si>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</si>
  <si>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</si>
  <si>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</si>
  <si>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</si>
  <si>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</si>
  <si>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</si>
  <si>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</si>
  <si>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</si>
  <si>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</si>
  <si>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</si>
  <si>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</si>
  <si>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</si>
  <si>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</si>
  <si>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</si>
  <si>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</si>
  <si>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</si>
  <si>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</si>
  <si>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</si>
  <si>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</si>
  <si>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</si>
  <si>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</si>
  <si>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</si>
  <si>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</si>
  <si>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</si>
  <si>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</si>
  <si>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</si>
  <si>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</si>
  <si>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</si>
  <si>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</si>
  <si>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</si>
  <si>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</si>
  <si>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</si>
  <si>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</si>
  <si>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</si>
  <si>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</si>
  <si>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</si>
  <si>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</si>
  <si>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</si>
  <si>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</si>
  <si>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</si>
  <si>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</si>
  <si>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</si>
  <si>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</si>
  <si>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</si>
  <si>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</si>
  <si>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</si>
  <si>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</si>
  <si>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</si>
  <si>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</si>
  <si>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</si>
  <si>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</si>
  <si>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</si>
  <si>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</si>
  <si>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</si>
  <si>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</si>
  <si>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</si>
  <si>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</si>
  <si>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</si>
  <si>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</si>
  <si>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</si>
  <si>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</si>
  <si>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</si>
  <si>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</si>
  <si>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</si>
  <si>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</si>
  <si>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</si>
  <si>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</si>
  <si>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</si>
  <si>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</si>
  <si>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</si>
  <si>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</si>
  <si>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</si>
  <si>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</si>
  <si>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</si>
  <si>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</si>
  <si>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</si>
  <si>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</si>
  <si>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</si>
  <si>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</si>
  <si>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</si>
  <si>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</si>
  <si>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</si>
  <si>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</si>
  <si>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</si>
  <si>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</si>
  <si>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</si>
  <si>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</si>
  <si>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</si>
  <si>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</si>
  <si>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</si>
  <si>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</si>
  <si>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</si>
  <si>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</si>
  <si>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</si>
  <si>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</si>
  <si>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</si>
  <si>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</si>
  <si>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</si>
  <si>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</si>
  <si>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</si>
  <si>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</si>
  <si>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</si>
  <si>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</si>
  <si>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23000</t>
  </si>
  <si>
    <t>水洗化人口等（令和4年度実績）</t>
    <phoneticPr fontId="3"/>
  </si>
  <si>
    <t>し尿処理の状況（令和4年度実績）</t>
    <phoneticPr fontId="3"/>
  </si>
  <si>
    <t>23100</t>
  </si>
  <si>
    <t>名古屋市</t>
  </si>
  <si>
    <t/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</si>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</sst>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31</v>
      </c>
      <c r="B7" s="108" t="s">
        <v>257</v>
      </c>
      <c r="C7" s="92" t="s">
        <v>199</v>
      </c>
      <c r="D7" s="93">
        <f>+SUM(E7,+I7)</f>
        <v>7516070</v>
      </c>
      <c r="E7" s="93">
        <f>+SUM(G7+H7)</f>
        <v>92991</v>
      </c>
      <c r="F7" s="94">
        <f>IF(D7&gt;0,E7/D7*100,"-")</f>
        <v>1.2372290305971072</v>
      </c>
      <c r="G7" s="93">
        <f>SUM(G$8:G$207)</f>
        <v>92991</v>
      </c>
      <c r="H7" s="93">
        <f>SUM(H$8:H$207)</f>
        <v>0</v>
      </c>
      <c r="I7" s="93">
        <f>+SUM(K7,+M7,O7+P7)</f>
        <v>7423079</v>
      </c>
      <c r="J7" s="94">
        <f>IF(D7&gt;0,I7/D7*100,"-")</f>
        <v>98.762770969402894</v>
      </c>
      <c r="K7" s="93">
        <f>SUM(K$8:K$207)</f>
        <v>5773652</v>
      </c>
      <c r="L7" s="94">
        <f>IF(D7&gt;0,K7/D7*100,"-")</f>
        <v>76.817432514598721</v>
      </c>
      <c r="M7" s="93">
        <f>SUM(M$8:M$207)</f>
        <v>14995</v>
      </c>
      <c r="N7" s="94">
        <f>IF(D7&gt;0,M7/D7*100,"-")</f>
        <v>0.19950585877992086</v>
      </c>
      <c r="O7" s="91">
        <f>SUM(O$8:O$207)</f>
        <v>118455</v>
      </c>
      <c r="P7" s="93">
        <f>SUM(Q7:S7)</f>
        <v>1515977</v>
      </c>
      <c r="Q7" s="93">
        <f>SUM(Q$8:Q$207)</f>
        <v>626131</v>
      </c>
      <c r="R7" s="93">
        <f>SUM(R$8:R$207)</f>
        <v>863455</v>
      </c>
      <c r="S7" s="93">
        <f>SUM(S$8:S$207)</f>
        <v>26391</v>
      </c>
      <c r="T7" s="94">
        <f>IF(D7&gt;0,P7/D7*100,"-")</f>
        <v>20.169809488203278</v>
      </c>
      <c r="U7" s="93">
        <f>SUM(U$8:U$207)</f>
        <v>276434</v>
      </c>
      <c r="V7" s="95">
        <f t="shared" ref="V7:AC7" si="0">COUNTIF(V$8:V$207,"○")</f>
        <v>29</v>
      </c>
      <c r="W7" s="95">
        <f t="shared" si="0"/>
        <v>13</v>
      </c>
      <c r="X7" s="95">
        <f t="shared" si="0"/>
        <v>1</v>
      </c>
      <c r="Y7" s="95">
        <f t="shared" si="0"/>
        <v>11</v>
      </c>
      <c r="Z7" s="95">
        <f t="shared" si="0"/>
        <v>20</v>
      </c>
      <c r="AA7" s="95">
        <f t="shared" si="0"/>
        <v>0</v>
      </c>
      <c r="AB7" s="95">
        <f t="shared" si="0"/>
        <v>0</v>
      </c>
      <c r="AC7" s="95">
        <f t="shared" si="0"/>
        <v>34</v>
      </c>
    </row>
    <row r="8" spans="1:31" ht="13.5" customHeight="1">
      <c r="A8" s="85" t="s">
        <v>31</v>
      </c>
      <c r="B8" s="86" t="s">
        <v>260</v>
      </c>
      <c r="C8" s="85" t="s">
        <v>261</v>
      </c>
      <c r="D8" s="87">
        <f>+SUM(E8,+I8)</f>
        <v>2294970</v>
      </c>
      <c r="E8" s="87">
        <f>+SUM(G8+H8)</f>
        <v>2896</v>
      </c>
      <c r="F8" s="106">
        <f>IF(D8&gt;0,E8/D8*100,"-")</f>
        <v>0.12618901336400912</v>
      </c>
      <c r="G8" s="87">
        <v>2896</v>
      </c>
      <c r="H8" s="87">
        <v>0</v>
      </c>
      <c r="I8" s="87">
        <f>+SUM(K8,+M8,O8+P8)</f>
        <v>2292074</v>
      </c>
      <c r="J8" s="88">
        <f>IF(D8&gt;0,I8/D8*100,"-")</f>
        <v>99.873810986635988</v>
      </c>
      <c r="K8" s="87">
        <v>2277242</v>
      </c>
      <c r="L8" s="88">
        <f>IF(D8&gt;0,K8/D8*100,"-")</f>
        <v>99.227528028688823</v>
      </c>
      <c r="M8" s="87">
        <v>0</v>
      </c>
      <c r="N8" s="88">
        <f>IF(D8&gt;0,M8/D8*100,"-")</f>
        <v>0</v>
      </c>
      <c r="O8" s="87">
        <v>0</v>
      </c>
      <c r="P8" s="87">
        <f>SUM(Q8:S8)</f>
        <v>14832</v>
      </c>
      <c r="Q8" s="87">
        <v>9873</v>
      </c>
      <c r="R8" s="87">
        <v>4959</v>
      </c>
      <c r="S8" s="87">
        <v>0</v>
      </c>
      <c r="T8" s="88">
        <f>IF(D8&gt;0,P8/D8*100,"-")</f>
        <v>0.64628295794716273</v>
      </c>
      <c r="U8" s="87">
        <v>85269</v>
      </c>
      <c r="V8" s="85"/>
      <c r="W8" s="85"/>
      <c r="X8" s="85" t="s">
        <v>263</v>
      </c>
      <c r="Y8" s="85"/>
      <c r="Z8" s="85" t="s">
        <v>263</v>
      </c>
      <c r="AA8" s="85"/>
      <c r="AB8" s="85"/>
      <c r="AC8" s="85"/>
      <c r="AD8" s="184" t="s">
        <v>262</v>
      </c>
    </row>
    <row r="9" spans="1:31" ht="13.5" customHeight="1">
      <c r="A9" s="85" t="s">
        <v>31</v>
      </c>
      <c r="B9" s="86" t="s">
        <v>264</v>
      </c>
      <c r="C9" s="85" t="s">
        <v>265</v>
      </c>
      <c r="D9" s="87">
        <f>+SUM(E9,+I9)</f>
        <v>370846</v>
      </c>
      <c r="E9" s="87">
        <f>+SUM(G9+H9)</f>
        <v>1448</v>
      </c>
      <c r="F9" s="106">
        <f>IF(D9&gt;0,E9/D9*100,"-")</f>
        <v>0.39045857310042442</v>
      </c>
      <c r="G9" s="87">
        <v>1448</v>
      </c>
      <c r="H9" s="87">
        <v>0</v>
      </c>
      <c r="I9" s="87">
        <f>+SUM(K9,+M9,O9+P9)</f>
        <v>369398</v>
      </c>
      <c r="J9" s="88">
        <f>IF(D9&gt;0,I9/D9*100,"-")</f>
        <v>99.609541426899568</v>
      </c>
      <c r="K9" s="87">
        <v>278361</v>
      </c>
      <c r="L9" s="88">
        <f>IF(D9&gt;0,K9/D9*100,"-")</f>
        <v>75.061076565474622</v>
      </c>
      <c r="M9" s="87">
        <v>6453</v>
      </c>
      <c r="N9" s="88">
        <f>IF(D9&gt;0,M9/D9*100,"-")</f>
        <v>1.740075395177513</v>
      </c>
      <c r="O9" s="87">
        <v>7957</v>
      </c>
      <c r="P9" s="87">
        <f>SUM(Q9:S9)</f>
        <v>76627</v>
      </c>
      <c r="Q9" s="87">
        <v>32803</v>
      </c>
      <c r="R9" s="87">
        <v>43824</v>
      </c>
      <c r="S9" s="87">
        <v>0</v>
      </c>
      <c r="T9" s="88">
        <f>IF(D9&gt;0,P9/D9*100,"-")</f>
        <v>20.662754890170042</v>
      </c>
      <c r="U9" s="87">
        <v>19160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31</v>
      </c>
      <c r="B10" s="86" t="s">
        <v>266</v>
      </c>
      <c r="C10" s="85" t="s">
        <v>267</v>
      </c>
      <c r="D10" s="87">
        <f>+SUM(E10,+I10)</f>
        <v>383789</v>
      </c>
      <c r="E10" s="87">
        <f>+SUM(G10+H10)</f>
        <v>1746</v>
      </c>
      <c r="F10" s="106">
        <f>IF(D10&gt;0,E10/D10*100,"-")</f>
        <v>0.45493747866666323</v>
      </c>
      <c r="G10" s="87">
        <v>1746</v>
      </c>
      <c r="H10" s="87">
        <v>0</v>
      </c>
      <c r="I10" s="87">
        <f>+SUM(K10,+M10,O10+P10)</f>
        <v>382043</v>
      </c>
      <c r="J10" s="88">
        <f>IF(D10&gt;0,I10/D10*100,"-")</f>
        <v>99.545062521333335</v>
      </c>
      <c r="K10" s="87">
        <v>327843</v>
      </c>
      <c r="L10" s="88">
        <f>IF(D10&gt;0,K10/D10*100,"-")</f>
        <v>85.422719254590419</v>
      </c>
      <c r="M10" s="87">
        <v>0</v>
      </c>
      <c r="N10" s="88">
        <f>IF(D10&gt;0,M10/D10*100,"-")</f>
        <v>0</v>
      </c>
      <c r="O10" s="87">
        <v>7102</v>
      </c>
      <c r="P10" s="87">
        <f>SUM(Q10:S10)</f>
        <v>47098</v>
      </c>
      <c r="Q10" s="87">
        <v>26473</v>
      </c>
      <c r="R10" s="87">
        <v>20625</v>
      </c>
      <c r="S10" s="87">
        <v>0</v>
      </c>
      <c r="T10" s="88">
        <f>IF(D10&gt;0,P10/D10*100,"-")</f>
        <v>12.271847291089635</v>
      </c>
      <c r="U10" s="87">
        <v>12831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31</v>
      </c>
      <c r="B11" s="86" t="s">
        <v>268</v>
      </c>
      <c r="C11" s="85" t="s">
        <v>269</v>
      </c>
      <c r="D11" s="87">
        <f>+SUM(E11,+I11)</f>
        <v>380634</v>
      </c>
      <c r="E11" s="87">
        <f>+SUM(G11+H11)</f>
        <v>15738</v>
      </c>
      <c r="F11" s="106">
        <f>IF(D11&gt;0,E11/D11*100,"-")</f>
        <v>4.1346805592774167</v>
      </c>
      <c r="G11" s="87">
        <v>15738</v>
      </c>
      <c r="H11" s="87">
        <v>0</v>
      </c>
      <c r="I11" s="87">
        <f>+SUM(K11,+M11,O11+P11)</f>
        <v>364896</v>
      </c>
      <c r="J11" s="88">
        <f>IF(D11&gt;0,I11/D11*100,"-")</f>
        <v>95.865319440722587</v>
      </c>
      <c r="K11" s="87">
        <v>198994</v>
      </c>
      <c r="L11" s="88">
        <f>IF(D11&gt;0,K11/D11*100,"-")</f>
        <v>52.279617690484827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165902</v>
      </c>
      <c r="Q11" s="87">
        <v>87813</v>
      </c>
      <c r="R11" s="87">
        <v>78089</v>
      </c>
      <c r="S11" s="87">
        <v>0</v>
      </c>
      <c r="T11" s="88">
        <f>IF(D11&gt;0,P11/D11*100,"-")</f>
        <v>43.58570175023776</v>
      </c>
      <c r="U11" s="87">
        <v>7324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31</v>
      </c>
      <c r="B12" s="86" t="s">
        <v>270</v>
      </c>
      <c r="C12" s="85" t="s">
        <v>271</v>
      </c>
      <c r="D12" s="87">
        <f>+SUM(E12,+I12)</f>
        <v>128343</v>
      </c>
      <c r="E12" s="87">
        <f>+SUM(G12+H12)</f>
        <v>5333</v>
      </c>
      <c r="F12" s="106">
        <f>IF(D12&gt;0,E12/D12*100,"-")</f>
        <v>4.155271421113734</v>
      </c>
      <c r="G12" s="87">
        <v>5333</v>
      </c>
      <c r="H12" s="87">
        <v>0</v>
      </c>
      <c r="I12" s="87">
        <f>+SUM(K12,+M12,O12+P12)</f>
        <v>123010</v>
      </c>
      <c r="J12" s="88">
        <f>IF(D12&gt;0,I12/D12*100,"-")</f>
        <v>95.844728578886262</v>
      </c>
      <c r="K12" s="87">
        <v>77046</v>
      </c>
      <c r="L12" s="88">
        <f>IF(D12&gt;0,K12/D12*100,"-")</f>
        <v>60.031322315981392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45964</v>
      </c>
      <c r="Q12" s="87">
        <v>20878</v>
      </c>
      <c r="R12" s="87">
        <v>25086</v>
      </c>
      <c r="S12" s="87">
        <v>0</v>
      </c>
      <c r="T12" s="88">
        <f>IF(D12&gt;0,P12/D12*100,"-")</f>
        <v>35.81340626290487</v>
      </c>
      <c r="U12" s="87">
        <v>4646</v>
      </c>
      <c r="V12" s="85"/>
      <c r="W12" s="85" t="s">
        <v>263</v>
      </c>
      <c r="X12" s="85"/>
      <c r="Y12" s="85"/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31</v>
      </c>
      <c r="B13" s="86" t="s">
        <v>272</v>
      </c>
      <c r="C13" s="85" t="s">
        <v>273</v>
      </c>
      <c r="D13" s="87">
        <f>+SUM(E13,+I13)</f>
        <v>117833</v>
      </c>
      <c r="E13" s="87">
        <f>+SUM(G13+H13)</f>
        <v>1826</v>
      </c>
      <c r="F13" s="106">
        <f>IF(D13&gt;0,E13/D13*100,"-")</f>
        <v>1.5496507769470351</v>
      </c>
      <c r="G13" s="87">
        <v>1826</v>
      </c>
      <c r="H13" s="87">
        <v>0</v>
      </c>
      <c r="I13" s="87">
        <f>+SUM(K13,+M13,O13+P13)</f>
        <v>116007</v>
      </c>
      <c r="J13" s="88">
        <f>IF(D13&gt;0,I13/D13*100,"-")</f>
        <v>98.450349223052967</v>
      </c>
      <c r="K13" s="87">
        <v>92143</v>
      </c>
      <c r="L13" s="88">
        <f>IF(D13&gt;0,K13/D13*100,"-")</f>
        <v>78.197958127179987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23864</v>
      </c>
      <c r="Q13" s="87">
        <v>17946</v>
      </c>
      <c r="R13" s="87">
        <v>5918</v>
      </c>
      <c r="S13" s="87">
        <v>0</v>
      </c>
      <c r="T13" s="88">
        <f>IF(D13&gt;0,P13/D13*100,"-")</f>
        <v>20.252391095872973</v>
      </c>
      <c r="U13" s="87">
        <v>4493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31</v>
      </c>
      <c r="B14" s="86" t="s">
        <v>274</v>
      </c>
      <c r="C14" s="85" t="s">
        <v>275</v>
      </c>
      <c r="D14" s="87">
        <f>+SUM(E14,+I14)</f>
        <v>309220</v>
      </c>
      <c r="E14" s="87">
        <f>+SUM(G14+H14)</f>
        <v>2355</v>
      </c>
      <c r="F14" s="106">
        <f>IF(D14&gt;0,E14/D14*100,"-")</f>
        <v>0.76159368734234523</v>
      </c>
      <c r="G14" s="87">
        <v>2355</v>
      </c>
      <c r="H14" s="87">
        <v>0</v>
      </c>
      <c r="I14" s="87">
        <f>+SUM(K14,+M14,O14+P14)</f>
        <v>306865</v>
      </c>
      <c r="J14" s="88">
        <f>IF(D14&gt;0,I14/D14*100,"-")</f>
        <v>99.238406312657659</v>
      </c>
      <c r="K14" s="87">
        <v>205883</v>
      </c>
      <c r="L14" s="88">
        <f>IF(D14&gt;0,K14/D14*100,"-")</f>
        <v>66.581398357156715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100982</v>
      </c>
      <c r="Q14" s="87">
        <v>36768</v>
      </c>
      <c r="R14" s="87">
        <v>64214</v>
      </c>
      <c r="S14" s="87">
        <v>0</v>
      </c>
      <c r="T14" s="88">
        <f>IF(D14&gt;0,P14/D14*100,"-")</f>
        <v>32.657007955500937</v>
      </c>
      <c r="U14" s="87">
        <v>8185</v>
      </c>
      <c r="V14" s="85"/>
      <c r="W14" s="85" t="s">
        <v>263</v>
      </c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31</v>
      </c>
      <c r="B15" s="86" t="s">
        <v>276</v>
      </c>
      <c r="C15" s="85" t="s">
        <v>277</v>
      </c>
      <c r="D15" s="87">
        <f>+SUM(E15,+I15)</f>
        <v>186476</v>
      </c>
      <c r="E15" s="87">
        <f>+SUM(G15+H15)</f>
        <v>1214</v>
      </c>
      <c r="F15" s="106">
        <f>IF(D15&gt;0,E15/D15*100,"-")</f>
        <v>0.6510221154464918</v>
      </c>
      <c r="G15" s="87">
        <v>1214</v>
      </c>
      <c r="H15" s="87">
        <v>0</v>
      </c>
      <c r="I15" s="87">
        <f>+SUM(K15,+M15,O15+P15)</f>
        <v>185262</v>
      </c>
      <c r="J15" s="88">
        <f>IF(D15&gt;0,I15/D15*100,"-")</f>
        <v>99.34897788455352</v>
      </c>
      <c r="K15" s="87">
        <v>146621</v>
      </c>
      <c r="L15" s="88">
        <f>IF(D15&gt;0,K15/D15*100,"-")</f>
        <v>78.627276432355913</v>
      </c>
      <c r="M15" s="87">
        <v>0</v>
      </c>
      <c r="N15" s="88">
        <f>IF(D15&gt;0,M15/D15*100,"-")</f>
        <v>0</v>
      </c>
      <c r="O15" s="87">
        <v>2735</v>
      </c>
      <c r="P15" s="87">
        <f>SUM(Q15:S15)</f>
        <v>35906</v>
      </c>
      <c r="Q15" s="87">
        <v>8764</v>
      </c>
      <c r="R15" s="87">
        <v>27142</v>
      </c>
      <c r="S15" s="87">
        <v>0</v>
      </c>
      <c r="T15" s="88">
        <f>IF(D15&gt;0,P15/D15*100,"-")</f>
        <v>19.255024775306207</v>
      </c>
      <c r="U15" s="87">
        <v>7195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31</v>
      </c>
      <c r="B16" s="86" t="s">
        <v>278</v>
      </c>
      <c r="C16" s="85" t="s">
        <v>279</v>
      </c>
      <c r="D16" s="87">
        <f>+SUM(E16,+I16)</f>
        <v>60691</v>
      </c>
      <c r="E16" s="87">
        <f>+SUM(G16+H16)</f>
        <v>2598</v>
      </c>
      <c r="F16" s="106">
        <f>IF(D16&gt;0,E16/D16*100,"-")</f>
        <v>4.2807005981117463</v>
      </c>
      <c r="G16" s="87">
        <v>2598</v>
      </c>
      <c r="H16" s="87">
        <v>0</v>
      </c>
      <c r="I16" s="87">
        <f>+SUM(K16,+M16,O16+P16)</f>
        <v>58093</v>
      </c>
      <c r="J16" s="88">
        <f>IF(D16&gt;0,I16/D16*100,"-")</f>
        <v>95.719299401888264</v>
      </c>
      <c r="K16" s="87">
        <v>17215</v>
      </c>
      <c r="L16" s="88">
        <f>IF(D16&gt;0,K16/D16*100,"-")</f>
        <v>28.364996457464862</v>
      </c>
      <c r="M16" s="87">
        <v>1376</v>
      </c>
      <c r="N16" s="88">
        <f>IF(D16&gt;0,M16/D16*100,"-")</f>
        <v>2.2672224876835116</v>
      </c>
      <c r="O16" s="87">
        <v>0</v>
      </c>
      <c r="P16" s="87">
        <f>SUM(Q16:S16)</f>
        <v>39502</v>
      </c>
      <c r="Q16" s="87">
        <v>0</v>
      </c>
      <c r="R16" s="87">
        <v>20472</v>
      </c>
      <c r="S16" s="87">
        <v>19030</v>
      </c>
      <c r="T16" s="88">
        <f>IF(D16&gt;0,P16/D16*100,"-")</f>
        <v>65.087080456739869</v>
      </c>
      <c r="U16" s="87">
        <v>2030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31</v>
      </c>
      <c r="B17" s="86" t="s">
        <v>280</v>
      </c>
      <c r="C17" s="85" t="s">
        <v>281</v>
      </c>
      <c r="D17" s="87">
        <f>+SUM(E17,+I17)</f>
        <v>72756</v>
      </c>
      <c r="E17" s="87">
        <f>+SUM(G17+H17)</f>
        <v>869</v>
      </c>
      <c r="F17" s="106">
        <f>IF(D17&gt;0,E17/D17*100,"-")</f>
        <v>1.194403210731761</v>
      </c>
      <c r="G17" s="87">
        <v>869</v>
      </c>
      <c r="H17" s="87">
        <v>0</v>
      </c>
      <c r="I17" s="87">
        <f>+SUM(K17,+M17,O17+P17)</f>
        <v>71887</v>
      </c>
      <c r="J17" s="88">
        <f>IF(D17&gt;0,I17/D17*100,"-")</f>
        <v>98.805596789268236</v>
      </c>
      <c r="K17" s="87">
        <v>50701</v>
      </c>
      <c r="L17" s="88">
        <f>IF(D17&gt;0,K17/D17*100,"-")</f>
        <v>69.686348892187596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21186</v>
      </c>
      <c r="Q17" s="87">
        <v>12708</v>
      </c>
      <c r="R17" s="87">
        <v>8478</v>
      </c>
      <c r="S17" s="87">
        <v>0</v>
      </c>
      <c r="T17" s="88">
        <f>IF(D17&gt;0,P17/D17*100,"-")</f>
        <v>29.119247897080651</v>
      </c>
      <c r="U17" s="87">
        <v>5872</v>
      </c>
      <c r="V17" s="85"/>
      <c r="W17" s="85" t="s">
        <v>263</v>
      </c>
      <c r="X17" s="85"/>
      <c r="Y17" s="85"/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31</v>
      </c>
      <c r="B18" s="86" t="s">
        <v>282</v>
      </c>
      <c r="C18" s="85" t="s">
        <v>283</v>
      </c>
      <c r="D18" s="87">
        <f>+SUM(E18,+I18)</f>
        <v>152634</v>
      </c>
      <c r="E18" s="87">
        <f>+SUM(G18+H18)</f>
        <v>1298</v>
      </c>
      <c r="F18" s="106">
        <f>IF(D18&gt;0,E18/D18*100,"-")</f>
        <v>0.85040030399517796</v>
      </c>
      <c r="G18" s="87">
        <v>1298</v>
      </c>
      <c r="H18" s="87">
        <v>0</v>
      </c>
      <c r="I18" s="87">
        <f>+SUM(K18,+M18,O18+P18)</f>
        <v>151336</v>
      </c>
      <c r="J18" s="88">
        <f>IF(D18&gt;0,I18/D18*100,"-")</f>
        <v>99.149599696004813</v>
      </c>
      <c r="K18" s="87">
        <v>131711</v>
      </c>
      <c r="L18" s="88">
        <f>IF(D18&gt;0,K18/D18*100,"-")</f>
        <v>86.292045022734115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19625</v>
      </c>
      <c r="Q18" s="87">
        <v>10194</v>
      </c>
      <c r="R18" s="87">
        <v>9431</v>
      </c>
      <c r="S18" s="87">
        <v>0</v>
      </c>
      <c r="T18" s="88">
        <f>IF(D18&gt;0,P18/D18*100,"-")</f>
        <v>12.857554673270698</v>
      </c>
      <c r="U18" s="87">
        <v>5144</v>
      </c>
      <c r="V18" s="85"/>
      <c r="W18" s="85" t="s">
        <v>263</v>
      </c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31</v>
      </c>
      <c r="B19" s="86" t="s">
        <v>284</v>
      </c>
      <c r="C19" s="85" t="s">
        <v>285</v>
      </c>
      <c r="D19" s="87">
        <f>+SUM(E19,+I19)</f>
        <v>418009</v>
      </c>
      <c r="E19" s="87">
        <f>+SUM(G19+H19)</f>
        <v>2868</v>
      </c>
      <c r="F19" s="106">
        <f>IF(D19&gt;0,E19/D19*100,"-")</f>
        <v>0.6861096292185096</v>
      </c>
      <c r="G19" s="87">
        <v>2868</v>
      </c>
      <c r="H19" s="87">
        <v>0</v>
      </c>
      <c r="I19" s="87">
        <f>+SUM(K19,+M19,O19+P19)</f>
        <v>415141</v>
      </c>
      <c r="J19" s="88">
        <f>IF(D19&gt;0,I19/D19*100,"-")</f>
        <v>99.313890370781493</v>
      </c>
      <c r="K19" s="87">
        <v>335324</v>
      </c>
      <c r="L19" s="88">
        <f>IF(D19&gt;0,K19/D19*100,"-")</f>
        <v>80.21932542122299</v>
      </c>
      <c r="M19" s="87">
        <v>723</v>
      </c>
      <c r="N19" s="88">
        <f>IF(D19&gt;0,M19/D19*100,"-")</f>
        <v>0.17296278309797156</v>
      </c>
      <c r="O19" s="87">
        <v>6834</v>
      </c>
      <c r="P19" s="87">
        <f>SUM(Q19:S19)</f>
        <v>72260</v>
      </c>
      <c r="Q19" s="87">
        <v>18017</v>
      </c>
      <c r="R19" s="87">
        <v>52714</v>
      </c>
      <c r="S19" s="87">
        <v>1529</v>
      </c>
      <c r="T19" s="88">
        <f>IF(D19&gt;0,P19/D19*100,"-")</f>
        <v>17.28670913784153</v>
      </c>
      <c r="U19" s="87">
        <v>18393</v>
      </c>
      <c r="V19" s="85" t="s">
        <v>263</v>
      </c>
      <c r="W19" s="85"/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31</v>
      </c>
      <c r="B20" s="86" t="s">
        <v>286</v>
      </c>
      <c r="C20" s="85" t="s">
        <v>287</v>
      </c>
      <c r="D20" s="87">
        <f>+SUM(E20,+I20)</f>
        <v>188999</v>
      </c>
      <c r="E20" s="87">
        <f>+SUM(G20+H20)</f>
        <v>1871</v>
      </c>
      <c r="F20" s="106">
        <f>IF(D20&gt;0,E20/D20*100,"-")</f>
        <v>0.98995232779009401</v>
      </c>
      <c r="G20" s="87">
        <v>1871</v>
      </c>
      <c r="H20" s="87">
        <v>0</v>
      </c>
      <c r="I20" s="87">
        <f>+SUM(K20,+M20,O20+P20)</f>
        <v>187128</v>
      </c>
      <c r="J20" s="88">
        <f>IF(D20&gt;0,I20/D20*100,"-")</f>
        <v>99.010047672209907</v>
      </c>
      <c r="K20" s="87">
        <v>144206</v>
      </c>
      <c r="L20" s="88">
        <f>IF(D20&gt;0,K20/D20*100,"-")</f>
        <v>76.299874602511125</v>
      </c>
      <c r="M20" s="87">
        <v>0</v>
      </c>
      <c r="N20" s="88">
        <f>IF(D20&gt;0,M20/D20*100,"-")</f>
        <v>0</v>
      </c>
      <c r="O20" s="87">
        <v>1895</v>
      </c>
      <c r="P20" s="87">
        <f>SUM(Q20:S20)</f>
        <v>41027</v>
      </c>
      <c r="Q20" s="87">
        <v>18506</v>
      </c>
      <c r="R20" s="87">
        <v>22521</v>
      </c>
      <c r="S20" s="87">
        <v>0</v>
      </c>
      <c r="T20" s="88">
        <f>IF(D20&gt;0,P20/D20*100,"-")</f>
        <v>21.70752226202255</v>
      </c>
      <c r="U20" s="87">
        <v>7659</v>
      </c>
      <c r="V20" s="85"/>
      <c r="W20" s="85" t="s">
        <v>263</v>
      </c>
      <c r="X20" s="85"/>
      <c r="Y20" s="85"/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31</v>
      </c>
      <c r="B21" s="86" t="s">
        <v>288</v>
      </c>
      <c r="C21" s="85" t="s">
        <v>289</v>
      </c>
      <c r="D21" s="87">
        <f>+SUM(E21,+I21)</f>
        <v>170700</v>
      </c>
      <c r="E21" s="87">
        <f>+SUM(G21+H21)</f>
        <v>4575</v>
      </c>
      <c r="F21" s="106">
        <f>IF(D21&gt;0,E21/D21*100,"-")</f>
        <v>2.6801405975395429</v>
      </c>
      <c r="G21" s="87">
        <v>4575</v>
      </c>
      <c r="H21" s="87">
        <v>0</v>
      </c>
      <c r="I21" s="87">
        <f>+SUM(K21,+M21,O21+P21)</f>
        <v>166125</v>
      </c>
      <c r="J21" s="88">
        <f>IF(D21&gt;0,I21/D21*100,"-")</f>
        <v>97.319859402460466</v>
      </c>
      <c r="K21" s="87">
        <v>129923</v>
      </c>
      <c r="L21" s="88">
        <f>IF(D21&gt;0,K21/D21*100,"-")</f>
        <v>76.111892208553016</v>
      </c>
      <c r="M21" s="87">
        <v>0</v>
      </c>
      <c r="N21" s="88">
        <f>IF(D21&gt;0,M21/D21*100,"-")</f>
        <v>0</v>
      </c>
      <c r="O21" s="87">
        <v>16645</v>
      </c>
      <c r="P21" s="87">
        <f>SUM(Q21:S21)</f>
        <v>19557</v>
      </c>
      <c r="Q21" s="87">
        <v>9701</v>
      </c>
      <c r="R21" s="87">
        <v>9856</v>
      </c>
      <c r="S21" s="87">
        <v>0</v>
      </c>
      <c r="T21" s="88">
        <f>IF(D21&gt;0,P21/D21*100,"-")</f>
        <v>11.456942003514939</v>
      </c>
      <c r="U21" s="87">
        <v>10397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31</v>
      </c>
      <c r="B22" s="86" t="s">
        <v>290</v>
      </c>
      <c r="C22" s="85" t="s">
        <v>291</v>
      </c>
      <c r="D22" s="87">
        <f>+SUM(E22,+I22)</f>
        <v>78875</v>
      </c>
      <c r="E22" s="87">
        <f>+SUM(G22+H22)</f>
        <v>3567</v>
      </c>
      <c r="F22" s="106">
        <f>IF(D22&gt;0,E22/D22*100,"-")</f>
        <v>4.5223454833597465</v>
      </c>
      <c r="G22" s="87">
        <v>3567</v>
      </c>
      <c r="H22" s="87">
        <v>0</v>
      </c>
      <c r="I22" s="87">
        <f>+SUM(K22,+M22,O22+P22)</f>
        <v>75308</v>
      </c>
      <c r="J22" s="88">
        <f>IF(D22&gt;0,I22/D22*100,"-")</f>
        <v>95.477654516640257</v>
      </c>
      <c r="K22" s="87">
        <v>49389</v>
      </c>
      <c r="L22" s="88">
        <f>IF(D22&gt;0,K22/D22*100,"-")</f>
        <v>62.616798732171155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25919</v>
      </c>
      <c r="Q22" s="87">
        <v>12440</v>
      </c>
      <c r="R22" s="87">
        <v>13479</v>
      </c>
      <c r="S22" s="87">
        <v>0</v>
      </c>
      <c r="T22" s="88">
        <f>IF(D22&gt;0,P22/D22*100,"-")</f>
        <v>32.860855784469095</v>
      </c>
      <c r="U22" s="87">
        <v>3313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31</v>
      </c>
      <c r="B23" s="86" t="s">
        <v>292</v>
      </c>
      <c r="C23" s="85" t="s">
        <v>293</v>
      </c>
      <c r="D23" s="87">
        <f>+SUM(E23,+I23)</f>
        <v>72850</v>
      </c>
      <c r="E23" s="87">
        <f>+SUM(G23+H23)</f>
        <v>1500</v>
      </c>
      <c r="F23" s="106">
        <f>IF(D23&gt;0,E23/D23*100,"-")</f>
        <v>2.0590253946465338</v>
      </c>
      <c r="G23" s="87">
        <v>1500</v>
      </c>
      <c r="H23" s="87">
        <v>0</v>
      </c>
      <c r="I23" s="87">
        <f>+SUM(K23,+M23,O23+P23)</f>
        <v>71350</v>
      </c>
      <c r="J23" s="88">
        <f>IF(D23&gt;0,I23/D23*100,"-")</f>
        <v>97.940974605353475</v>
      </c>
      <c r="K23" s="87">
        <v>44615</v>
      </c>
      <c r="L23" s="88">
        <f>IF(D23&gt;0,K23/D23*100,"-")</f>
        <v>61.242278654770075</v>
      </c>
      <c r="M23" s="87">
        <v>0</v>
      </c>
      <c r="N23" s="88">
        <f>IF(D23&gt;0,M23/D23*100,"-")</f>
        <v>0</v>
      </c>
      <c r="O23" s="87">
        <v>268</v>
      </c>
      <c r="P23" s="87">
        <f>SUM(Q23:S23)</f>
        <v>26467</v>
      </c>
      <c r="Q23" s="87">
        <v>5450</v>
      </c>
      <c r="R23" s="87">
        <v>21017</v>
      </c>
      <c r="S23" s="87">
        <v>0</v>
      </c>
      <c r="T23" s="88">
        <f>IF(D23&gt;0,P23/D23*100,"-")</f>
        <v>36.330816746739877</v>
      </c>
      <c r="U23" s="87">
        <v>2666</v>
      </c>
      <c r="V23" s="85" t="s">
        <v>263</v>
      </c>
      <c r="W23" s="85"/>
      <c r="X23" s="85"/>
      <c r="Y23" s="85"/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31</v>
      </c>
      <c r="B24" s="86" t="s">
        <v>294</v>
      </c>
      <c r="C24" s="85" t="s">
        <v>295</v>
      </c>
      <c r="D24" s="87">
        <f>+SUM(E24,+I24)</f>
        <v>58445</v>
      </c>
      <c r="E24" s="87">
        <f>+SUM(G24+H24)</f>
        <v>2653</v>
      </c>
      <c r="F24" s="106">
        <f>IF(D24&gt;0,E24/D24*100,"-")</f>
        <v>4.5393104628282996</v>
      </c>
      <c r="G24" s="87">
        <v>2653</v>
      </c>
      <c r="H24" s="87">
        <v>0</v>
      </c>
      <c r="I24" s="87">
        <f>+SUM(K24,+M24,O24+P24)</f>
        <v>55792</v>
      </c>
      <c r="J24" s="88">
        <f>IF(D24&gt;0,I24/D24*100,"-")</f>
        <v>95.460689537171689</v>
      </c>
      <c r="K24" s="87">
        <v>22877</v>
      </c>
      <c r="L24" s="88">
        <f>IF(D24&gt;0,K24/D24*100,"-")</f>
        <v>39.142783813842073</v>
      </c>
      <c r="M24" s="87">
        <v>0</v>
      </c>
      <c r="N24" s="88">
        <f>IF(D24&gt;0,M24/D24*100,"-")</f>
        <v>0</v>
      </c>
      <c r="O24" s="87">
        <v>5624</v>
      </c>
      <c r="P24" s="87">
        <f>SUM(Q24:S24)</f>
        <v>27291</v>
      </c>
      <c r="Q24" s="87">
        <v>9909</v>
      </c>
      <c r="R24" s="87">
        <v>17382</v>
      </c>
      <c r="S24" s="87">
        <v>0</v>
      </c>
      <c r="T24" s="88">
        <f>IF(D24&gt;0,P24/D24*100,"-")</f>
        <v>46.695183505860207</v>
      </c>
      <c r="U24" s="87">
        <v>1358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31</v>
      </c>
      <c r="B25" s="86" t="s">
        <v>296</v>
      </c>
      <c r="C25" s="85" t="s">
        <v>297</v>
      </c>
      <c r="D25" s="87">
        <f>+SUM(E25,+I25)</f>
        <v>99176</v>
      </c>
      <c r="E25" s="87">
        <f>+SUM(G25+H25)</f>
        <v>996</v>
      </c>
      <c r="F25" s="106">
        <f>IF(D25&gt;0,E25/D25*100,"-")</f>
        <v>1.0042752278777123</v>
      </c>
      <c r="G25" s="87">
        <v>996</v>
      </c>
      <c r="H25" s="87">
        <v>0</v>
      </c>
      <c r="I25" s="87">
        <f>+SUM(K25,+M25,O25+P25)</f>
        <v>98180</v>
      </c>
      <c r="J25" s="88">
        <f>IF(D25&gt;0,I25/D25*100,"-")</f>
        <v>98.995724772122287</v>
      </c>
      <c r="K25" s="87">
        <v>31650</v>
      </c>
      <c r="L25" s="88">
        <f>IF(D25&gt;0,K25/D25*100,"-")</f>
        <v>31.912962813583935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66530</v>
      </c>
      <c r="Q25" s="87">
        <v>19783</v>
      </c>
      <c r="R25" s="87">
        <v>46747</v>
      </c>
      <c r="S25" s="87">
        <v>0</v>
      </c>
      <c r="T25" s="88">
        <f>IF(D25&gt;0,P25/D25*100,"-")</f>
        <v>67.082761958538356</v>
      </c>
      <c r="U25" s="87">
        <v>2112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31</v>
      </c>
      <c r="B26" s="86" t="s">
        <v>298</v>
      </c>
      <c r="C26" s="85" t="s">
        <v>299</v>
      </c>
      <c r="D26" s="87">
        <f>+SUM(E26,+I26)</f>
        <v>150188</v>
      </c>
      <c r="E26" s="87">
        <f>+SUM(G26+H26)</f>
        <v>1373</v>
      </c>
      <c r="F26" s="106">
        <f>IF(D26&gt;0,E26/D26*100,"-")</f>
        <v>0.91418755160199217</v>
      </c>
      <c r="G26" s="87">
        <v>1373</v>
      </c>
      <c r="H26" s="87">
        <v>0</v>
      </c>
      <c r="I26" s="87">
        <f>+SUM(K26,+M26,O26+P26)</f>
        <v>148815</v>
      </c>
      <c r="J26" s="88">
        <f>IF(D26&gt;0,I26/D26*100,"-")</f>
        <v>99.085812448398002</v>
      </c>
      <c r="K26" s="87">
        <v>119352</v>
      </c>
      <c r="L26" s="88">
        <f>IF(D26&gt;0,K26/D26*100,"-")</f>
        <v>79.468399605827372</v>
      </c>
      <c r="M26" s="87">
        <v>0</v>
      </c>
      <c r="N26" s="88">
        <f>IF(D26&gt;0,M26/D26*100,"-")</f>
        <v>0</v>
      </c>
      <c r="O26" s="87">
        <v>1075</v>
      </c>
      <c r="P26" s="87">
        <f>SUM(Q26:S26)</f>
        <v>28388</v>
      </c>
      <c r="Q26" s="87">
        <v>20142</v>
      </c>
      <c r="R26" s="87">
        <v>8246</v>
      </c>
      <c r="S26" s="87">
        <v>0</v>
      </c>
      <c r="T26" s="88">
        <f>IF(D26&gt;0,P26/D26*100,"-")</f>
        <v>18.90164327376355</v>
      </c>
      <c r="U26" s="87">
        <v>10424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31</v>
      </c>
      <c r="B27" s="86" t="s">
        <v>300</v>
      </c>
      <c r="C27" s="85" t="s">
        <v>301</v>
      </c>
      <c r="D27" s="87">
        <f>+SUM(E27,+I27)</f>
        <v>134556</v>
      </c>
      <c r="E27" s="87">
        <f>+SUM(G27+H27)</f>
        <v>4471</v>
      </c>
      <c r="F27" s="106">
        <f>IF(D27&gt;0,E27/D27*100,"-")</f>
        <v>3.3227801064240912</v>
      </c>
      <c r="G27" s="87">
        <v>4471</v>
      </c>
      <c r="H27" s="87">
        <v>0</v>
      </c>
      <c r="I27" s="87">
        <f>+SUM(K27,+M27,O27+P27)</f>
        <v>130085</v>
      </c>
      <c r="J27" s="88">
        <f>IF(D27&gt;0,I27/D27*100,"-")</f>
        <v>96.677219893575909</v>
      </c>
      <c r="K27" s="87">
        <v>63729</v>
      </c>
      <c r="L27" s="88">
        <f>IF(D27&gt;0,K27/D27*100,"-")</f>
        <v>47.362436457683046</v>
      </c>
      <c r="M27" s="87">
        <v>459</v>
      </c>
      <c r="N27" s="88">
        <f>IF(D27&gt;0,M27/D27*100,"-")</f>
        <v>0.34112191206635156</v>
      </c>
      <c r="O27" s="87">
        <v>7152</v>
      </c>
      <c r="P27" s="87">
        <f>SUM(Q27:S27)</f>
        <v>58745</v>
      </c>
      <c r="Q27" s="87">
        <v>12449</v>
      </c>
      <c r="R27" s="87">
        <v>45523</v>
      </c>
      <c r="S27" s="87">
        <v>773</v>
      </c>
      <c r="T27" s="88">
        <f>IF(D27&gt;0,P27/D27*100,"-")</f>
        <v>43.658402449537739</v>
      </c>
      <c r="U27" s="87">
        <v>3460</v>
      </c>
      <c r="V27" s="85"/>
      <c r="W27" s="85"/>
      <c r="X27" s="85"/>
      <c r="Y27" s="85" t="s">
        <v>263</v>
      </c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31</v>
      </c>
      <c r="B28" s="86" t="s">
        <v>302</v>
      </c>
      <c r="C28" s="85" t="s">
        <v>303</v>
      </c>
      <c r="D28" s="87">
        <f>+SUM(E28,+I28)</f>
        <v>43964</v>
      </c>
      <c r="E28" s="87">
        <f>+SUM(G28+H28)</f>
        <v>1843</v>
      </c>
      <c r="F28" s="106">
        <f>IF(D28&gt;0,E28/D28*100,"-")</f>
        <v>4.1920662360112821</v>
      </c>
      <c r="G28" s="87">
        <v>1843</v>
      </c>
      <c r="H28" s="87">
        <v>0</v>
      </c>
      <c r="I28" s="87">
        <f>+SUM(K28,+M28,O28+P28)</f>
        <v>42121</v>
      </c>
      <c r="J28" s="88">
        <f>IF(D28&gt;0,I28/D28*100,"-")</f>
        <v>95.807933763988714</v>
      </c>
      <c r="K28" s="87">
        <v>15311</v>
      </c>
      <c r="L28" s="88">
        <f>IF(D28&gt;0,K28/D28*100,"-")</f>
        <v>34.826221453916837</v>
      </c>
      <c r="M28" s="87">
        <v>0</v>
      </c>
      <c r="N28" s="88">
        <f>IF(D28&gt;0,M28/D28*100,"-")</f>
        <v>0</v>
      </c>
      <c r="O28" s="87">
        <v>3678</v>
      </c>
      <c r="P28" s="87">
        <f>SUM(Q28:S28)</f>
        <v>23132</v>
      </c>
      <c r="Q28" s="87">
        <v>12466</v>
      </c>
      <c r="R28" s="87">
        <v>10666</v>
      </c>
      <c r="S28" s="87">
        <v>0</v>
      </c>
      <c r="T28" s="88">
        <f>IF(D28&gt;0,P28/D28*100,"-")</f>
        <v>52.61577654444546</v>
      </c>
      <c r="U28" s="87">
        <v>1073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31</v>
      </c>
      <c r="B29" s="86" t="s">
        <v>304</v>
      </c>
      <c r="C29" s="85" t="s">
        <v>305</v>
      </c>
      <c r="D29" s="87">
        <f>+SUM(E29,+I29)</f>
        <v>113905</v>
      </c>
      <c r="E29" s="87">
        <f>+SUM(G29+H29)</f>
        <v>867</v>
      </c>
      <c r="F29" s="106">
        <f>IF(D29&gt;0,E29/D29*100,"-")</f>
        <v>0.76116061630305953</v>
      </c>
      <c r="G29" s="87">
        <v>867</v>
      </c>
      <c r="H29" s="87">
        <v>0</v>
      </c>
      <c r="I29" s="87">
        <f>+SUM(K29,+M29,O29+P29)</f>
        <v>113038</v>
      </c>
      <c r="J29" s="88">
        <f>IF(D29&gt;0,I29/D29*100,"-")</f>
        <v>99.238839383696941</v>
      </c>
      <c r="K29" s="87">
        <v>98673</v>
      </c>
      <c r="L29" s="88">
        <f>IF(D29&gt;0,K29/D29*100,"-")</f>
        <v>86.627452701812913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14365</v>
      </c>
      <c r="Q29" s="87">
        <v>4994</v>
      </c>
      <c r="R29" s="87">
        <v>9371</v>
      </c>
      <c r="S29" s="87">
        <v>0</v>
      </c>
      <c r="T29" s="88">
        <f>IF(D29&gt;0,P29/D29*100,"-")</f>
        <v>12.611386681884026</v>
      </c>
      <c r="U29" s="87">
        <v>2255</v>
      </c>
      <c r="V29" s="85"/>
      <c r="W29" s="85" t="s">
        <v>263</v>
      </c>
      <c r="X29" s="85"/>
      <c r="Y29" s="85"/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31</v>
      </c>
      <c r="B30" s="86" t="s">
        <v>306</v>
      </c>
      <c r="C30" s="85" t="s">
        <v>307</v>
      </c>
      <c r="D30" s="87">
        <f>+SUM(E30,+I30)</f>
        <v>92855</v>
      </c>
      <c r="E30" s="87">
        <f>+SUM(G30+H30)</f>
        <v>1949</v>
      </c>
      <c r="F30" s="106">
        <f>IF(D30&gt;0,E30/D30*100,"-")</f>
        <v>2.0989715147272632</v>
      </c>
      <c r="G30" s="87">
        <v>1949</v>
      </c>
      <c r="H30" s="87">
        <v>0</v>
      </c>
      <c r="I30" s="87">
        <f>+SUM(K30,+M30,O30+P30)</f>
        <v>90906</v>
      </c>
      <c r="J30" s="88">
        <f>IF(D30&gt;0,I30/D30*100,"-")</f>
        <v>97.901028485272732</v>
      </c>
      <c r="K30" s="87">
        <v>73784</v>
      </c>
      <c r="L30" s="88">
        <f>IF(D30&gt;0,K30/D30*100,"-")</f>
        <v>79.461526035216195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17122</v>
      </c>
      <c r="Q30" s="87">
        <v>3352</v>
      </c>
      <c r="R30" s="87">
        <v>13770</v>
      </c>
      <c r="S30" s="87">
        <v>0</v>
      </c>
      <c r="T30" s="88">
        <f>IF(D30&gt;0,P30/D30*100,"-")</f>
        <v>18.439502450056537</v>
      </c>
      <c r="U30" s="87">
        <v>3145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31</v>
      </c>
      <c r="B31" s="86" t="s">
        <v>308</v>
      </c>
      <c r="C31" s="85" t="s">
        <v>309</v>
      </c>
      <c r="D31" s="87">
        <f>+SUM(E31,+I31)</f>
        <v>84176</v>
      </c>
      <c r="E31" s="87">
        <f>+SUM(G31+H31)</f>
        <v>425</v>
      </c>
      <c r="F31" s="106">
        <f>IF(D31&gt;0,E31/D31*100,"-")</f>
        <v>0.50489450674776659</v>
      </c>
      <c r="G31" s="87">
        <v>425</v>
      </c>
      <c r="H31" s="87">
        <v>0</v>
      </c>
      <c r="I31" s="87">
        <f>+SUM(K31,+M31,O31+P31)</f>
        <v>83751</v>
      </c>
      <c r="J31" s="88">
        <f>IF(D31&gt;0,I31/D31*100,"-")</f>
        <v>99.49510549325224</v>
      </c>
      <c r="K31" s="87">
        <v>80745</v>
      </c>
      <c r="L31" s="88">
        <f>IF(D31&gt;0,K31/D31*100,"-")</f>
        <v>95.924016346702146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3006</v>
      </c>
      <c r="Q31" s="87">
        <v>1417</v>
      </c>
      <c r="R31" s="87">
        <v>1589</v>
      </c>
      <c r="S31" s="87">
        <v>0</v>
      </c>
      <c r="T31" s="88">
        <f>IF(D31&gt;0,P31/D31*100,"-")</f>
        <v>3.5710891465500856</v>
      </c>
      <c r="U31" s="87">
        <v>2169</v>
      </c>
      <c r="V31" s="85" t="s">
        <v>263</v>
      </c>
      <c r="W31" s="85"/>
      <c r="X31" s="85"/>
      <c r="Y31" s="85"/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31</v>
      </c>
      <c r="B32" s="86" t="s">
        <v>310</v>
      </c>
      <c r="C32" s="85" t="s">
        <v>311</v>
      </c>
      <c r="D32" s="87">
        <f>+SUM(E32,+I32)</f>
        <v>72177</v>
      </c>
      <c r="E32" s="87">
        <f>+SUM(G32+H32)</f>
        <v>1282</v>
      </c>
      <c r="F32" s="106">
        <f>IF(D32&gt;0,E32/D32*100,"-")</f>
        <v>1.7761890907075659</v>
      </c>
      <c r="G32" s="87">
        <v>1282</v>
      </c>
      <c r="H32" s="87">
        <v>0</v>
      </c>
      <c r="I32" s="87">
        <f>+SUM(K32,+M32,O32+P32)</f>
        <v>70895</v>
      </c>
      <c r="J32" s="88">
        <f>IF(D32&gt;0,I32/D32*100,"-")</f>
        <v>98.223810909292425</v>
      </c>
      <c r="K32" s="87">
        <v>44687</v>
      </c>
      <c r="L32" s="88">
        <f>IF(D32&gt;0,K32/D32*100,"-")</f>
        <v>61.913074802222312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26208</v>
      </c>
      <c r="Q32" s="87">
        <v>15257</v>
      </c>
      <c r="R32" s="87">
        <v>10951</v>
      </c>
      <c r="S32" s="87">
        <v>0</v>
      </c>
      <c r="T32" s="88">
        <f>IF(D32&gt;0,P32/D32*100,"-")</f>
        <v>36.31073610707012</v>
      </c>
      <c r="U32" s="87">
        <v>5271</v>
      </c>
      <c r="V32" s="85"/>
      <c r="W32" s="85" t="s">
        <v>263</v>
      </c>
      <c r="X32" s="85"/>
      <c r="Y32" s="85"/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31</v>
      </c>
      <c r="B33" s="86" t="s">
        <v>312</v>
      </c>
      <c r="C33" s="85" t="s">
        <v>313</v>
      </c>
      <c r="D33" s="87">
        <f>+SUM(E33,+I33)</f>
        <v>83925</v>
      </c>
      <c r="E33" s="87">
        <f>+SUM(G33+H33)</f>
        <v>877</v>
      </c>
      <c r="F33" s="106">
        <f>IF(D33&gt;0,E33/D33*100,"-")</f>
        <v>1.0449806374739352</v>
      </c>
      <c r="G33" s="87">
        <v>877</v>
      </c>
      <c r="H33" s="87">
        <v>0</v>
      </c>
      <c r="I33" s="87">
        <f>+SUM(K33,+M33,O33+P33)</f>
        <v>83048</v>
      </c>
      <c r="J33" s="88">
        <f>IF(D33&gt;0,I33/D33*100,"-")</f>
        <v>98.955019362526059</v>
      </c>
      <c r="K33" s="87">
        <v>65929</v>
      </c>
      <c r="L33" s="88">
        <f>IF(D33&gt;0,K33/D33*100,"-")</f>
        <v>78.557044980637471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17119</v>
      </c>
      <c r="Q33" s="87">
        <v>9350</v>
      </c>
      <c r="R33" s="87">
        <v>7769</v>
      </c>
      <c r="S33" s="87">
        <v>0</v>
      </c>
      <c r="T33" s="88">
        <f>IF(D33&gt;0,P33/D33*100,"-")</f>
        <v>20.397974381888591</v>
      </c>
      <c r="U33" s="87">
        <v>1579</v>
      </c>
      <c r="V33" s="85" t="s">
        <v>263</v>
      </c>
      <c r="W33" s="85"/>
      <c r="X33" s="85"/>
      <c r="Y33" s="85"/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31</v>
      </c>
      <c r="B34" s="86" t="s">
        <v>314</v>
      </c>
      <c r="C34" s="85" t="s">
        <v>315</v>
      </c>
      <c r="D34" s="87">
        <f>+SUM(E34,+I34)</f>
        <v>49312</v>
      </c>
      <c r="E34" s="87">
        <f>+SUM(G34+H34)</f>
        <v>1005</v>
      </c>
      <c r="F34" s="106">
        <f>IF(D34&gt;0,E34/D34*100,"-")</f>
        <v>2.0380434782608696</v>
      </c>
      <c r="G34" s="87">
        <v>1005</v>
      </c>
      <c r="H34" s="87">
        <v>0</v>
      </c>
      <c r="I34" s="87">
        <f>+SUM(K34,+M34,O34+P34)</f>
        <v>48307</v>
      </c>
      <c r="J34" s="88">
        <f>IF(D34&gt;0,I34/D34*100,"-")</f>
        <v>97.96195652173914</v>
      </c>
      <c r="K34" s="87">
        <v>33962</v>
      </c>
      <c r="L34" s="88">
        <f>IF(D34&gt;0,K34/D34*100,"-")</f>
        <v>68.871674237508103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14345</v>
      </c>
      <c r="Q34" s="87">
        <v>6483</v>
      </c>
      <c r="R34" s="87">
        <v>7862</v>
      </c>
      <c r="S34" s="87">
        <v>0</v>
      </c>
      <c r="T34" s="88">
        <f>IF(D34&gt;0,P34/D34*100,"-")</f>
        <v>29.090282284231016</v>
      </c>
      <c r="U34" s="87">
        <v>4069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31</v>
      </c>
      <c r="B35" s="86" t="s">
        <v>316</v>
      </c>
      <c r="C35" s="85" t="s">
        <v>317</v>
      </c>
      <c r="D35" s="87">
        <f>+SUM(E35,+I35)</f>
        <v>47761</v>
      </c>
      <c r="E35" s="87">
        <f>+SUM(G35+H35)</f>
        <v>797</v>
      </c>
      <c r="F35" s="106">
        <f>IF(D35&gt;0,E35/D35*100,"-")</f>
        <v>1.6687255291974623</v>
      </c>
      <c r="G35" s="87">
        <v>797</v>
      </c>
      <c r="H35" s="87">
        <v>0</v>
      </c>
      <c r="I35" s="87">
        <f>+SUM(K35,+M35,O35+P35)</f>
        <v>46964</v>
      </c>
      <c r="J35" s="88">
        <f>IF(D35&gt;0,I35/D35*100,"-")</f>
        <v>98.331274470802526</v>
      </c>
      <c r="K35" s="87">
        <v>30840</v>
      </c>
      <c r="L35" s="88">
        <f>IF(D35&gt;0,K35/D35*100,"-")</f>
        <v>64.571512321768807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16124</v>
      </c>
      <c r="Q35" s="87">
        <v>8695</v>
      </c>
      <c r="R35" s="87">
        <v>7429</v>
      </c>
      <c r="S35" s="87">
        <v>0</v>
      </c>
      <c r="T35" s="88">
        <f>IF(D35&gt;0,P35/D35*100,"-")</f>
        <v>33.759762149033726</v>
      </c>
      <c r="U35" s="87">
        <v>2819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31</v>
      </c>
      <c r="B36" s="86" t="s">
        <v>318</v>
      </c>
      <c r="C36" s="85" t="s">
        <v>319</v>
      </c>
      <c r="D36" s="87">
        <f>+SUM(E36,+I36)</f>
        <v>68463</v>
      </c>
      <c r="E36" s="87">
        <f>+SUM(G36+H36)</f>
        <v>466</v>
      </c>
      <c r="F36" s="106">
        <f>IF(D36&gt;0,E36/D36*100,"-")</f>
        <v>0.68065962636752697</v>
      </c>
      <c r="G36" s="87">
        <v>466</v>
      </c>
      <c r="H36" s="87">
        <v>0</v>
      </c>
      <c r="I36" s="87">
        <f>+SUM(K36,+M36,O36+P36)</f>
        <v>67997</v>
      </c>
      <c r="J36" s="88">
        <f>IF(D36&gt;0,I36/D36*100,"-")</f>
        <v>99.319340373632471</v>
      </c>
      <c r="K36" s="87">
        <v>55735</v>
      </c>
      <c r="L36" s="88">
        <f>IF(D36&gt;0,K36/D36*100,"-")</f>
        <v>81.40893621372129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12262</v>
      </c>
      <c r="Q36" s="87">
        <v>8584</v>
      </c>
      <c r="R36" s="87">
        <v>3678</v>
      </c>
      <c r="S36" s="87">
        <v>0</v>
      </c>
      <c r="T36" s="88">
        <f>IF(D36&gt;0,P36/D36*100,"-")</f>
        <v>17.910404159911192</v>
      </c>
      <c r="U36" s="87">
        <v>3525</v>
      </c>
      <c r="V36" s="85"/>
      <c r="W36" s="85" t="s">
        <v>263</v>
      </c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31</v>
      </c>
      <c r="B37" s="86" t="s">
        <v>320</v>
      </c>
      <c r="C37" s="85" t="s">
        <v>321</v>
      </c>
      <c r="D37" s="87">
        <f>+SUM(E37,+I37)</f>
        <v>93680</v>
      </c>
      <c r="E37" s="87">
        <f>+SUM(G37+H37)</f>
        <v>475</v>
      </c>
      <c r="F37" s="106">
        <f>IF(D37&gt;0,E37/D37*100,"-")</f>
        <v>0.50704526046114429</v>
      </c>
      <c r="G37" s="87">
        <v>475</v>
      </c>
      <c r="H37" s="87">
        <v>0</v>
      </c>
      <c r="I37" s="87">
        <f>+SUM(K37,+M37,O37+P37)</f>
        <v>93205</v>
      </c>
      <c r="J37" s="88">
        <f>IF(D37&gt;0,I37/D37*100,"-")</f>
        <v>99.492954739538845</v>
      </c>
      <c r="K37" s="87">
        <v>73291</v>
      </c>
      <c r="L37" s="88">
        <f>IF(D37&gt;0,K37/D37*100,"-")</f>
        <v>78.235482493595214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19914</v>
      </c>
      <c r="Q37" s="87">
        <v>10208</v>
      </c>
      <c r="R37" s="87">
        <v>9706</v>
      </c>
      <c r="S37" s="87">
        <v>0</v>
      </c>
      <c r="T37" s="88">
        <f>IF(D37&gt;0,P37/D37*100,"-")</f>
        <v>21.257472245943639</v>
      </c>
      <c r="U37" s="87">
        <v>1883</v>
      </c>
      <c r="V37" s="85"/>
      <c r="W37" s="85" t="s">
        <v>263</v>
      </c>
      <c r="X37" s="85"/>
      <c r="Y37" s="85"/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31</v>
      </c>
      <c r="B38" s="86" t="s">
        <v>322</v>
      </c>
      <c r="C38" s="85" t="s">
        <v>323</v>
      </c>
      <c r="D38" s="87">
        <f>+SUM(E38,+I38)</f>
        <v>59775</v>
      </c>
      <c r="E38" s="87">
        <f>+SUM(G38+H38)</f>
        <v>984</v>
      </c>
      <c r="F38" s="106">
        <f>IF(D38&gt;0,E38/D38*100,"-")</f>
        <v>1.6461731493099121</v>
      </c>
      <c r="G38" s="87">
        <v>984</v>
      </c>
      <c r="H38" s="87">
        <v>0</v>
      </c>
      <c r="I38" s="87">
        <f>+SUM(K38,+M38,O38+P38)</f>
        <v>58791</v>
      </c>
      <c r="J38" s="88">
        <f>IF(D38&gt;0,I38/D38*100,"-")</f>
        <v>98.353826850690083</v>
      </c>
      <c r="K38" s="87">
        <v>30146</v>
      </c>
      <c r="L38" s="88">
        <f>IF(D38&gt;0,K38/D38*100,"-")</f>
        <v>50.432455039732325</v>
      </c>
      <c r="M38" s="87">
        <v>258</v>
      </c>
      <c r="N38" s="88">
        <f>IF(D38&gt;0,M38/D38*100,"-")</f>
        <v>0.43161856963613549</v>
      </c>
      <c r="O38" s="87">
        <v>21120</v>
      </c>
      <c r="P38" s="87">
        <f>SUM(Q38:S38)</f>
        <v>7267</v>
      </c>
      <c r="Q38" s="87">
        <v>4520</v>
      </c>
      <c r="R38" s="87">
        <v>2747</v>
      </c>
      <c r="S38" s="87">
        <v>0</v>
      </c>
      <c r="T38" s="88">
        <f>IF(D38&gt;0,P38/D38*100,"-")</f>
        <v>12.157256378084485</v>
      </c>
      <c r="U38" s="87">
        <v>1628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31</v>
      </c>
      <c r="B39" s="86" t="s">
        <v>324</v>
      </c>
      <c r="C39" s="85" t="s">
        <v>325</v>
      </c>
      <c r="D39" s="87">
        <f>+SUM(E39,+I39)</f>
        <v>61662</v>
      </c>
      <c r="E39" s="87">
        <f>+SUM(G39+H39)</f>
        <v>2870</v>
      </c>
      <c r="F39" s="106">
        <f>IF(D39&gt;0,E39/D39*100,"-")</f>
        <v>4.6544062793941157</v>
      </c>
      <c r="G39" s="87">
        <v>2870</v>
      </c>
      <c r="H39" s="87">
        <v>0</v>
      </c>
      <c r="I39" s="87">
        <f>+SUM(K39,+M39,O39+P39)</f>
        <v>58792</v>
      </c>
      <c r="J39" s="88">
        <f>IF(D39&gt;0,I39/D39*100,"-")</f>
        <v>95.345593720605876</v>
      </c>
      <c r="K39" s="87">
        <v>13112</v>
      </c>
      <c r="L39" s="88">
        <f>IF(D39&gt;0,K39/D39*100,"-")</f>
        <v>21.26431189387305</v>
      </c>
      <c r="M39" s="87">
        <v>3148</v>
      </c>
      <c r="N39" s="88">
        <f>IF(D39&gt;0,M39/D39*100,"-")</f>
        <v>5.1052512081995394</v>
      </c>
      <c r="O39" s="87">
        <v>13256</v>
      </c>
      <c r="P39" s="87">
        <f>SUM(Q39:S39)</f>
        <v>29276</v>
      </c>
      <c r="Q39" s="87">
        <v>9434</v>
      </c>
      <c r="R39" s="87">
        <v>19842</v>
      </c>
      <c r="S39" s="87">
        <v>0</v>
      </c>
      <c r="T39" s="88">
        <f>IF(D39&gt;0,P39/D39*100,"-")</f>
        <v>47.47818753851643</v>
      </c>
      <c r="U39" s="87">
        <v>1205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31</v>
      </c>
      <c r="B40" s="86" t="s">
        <v>326</v>
      </c>
      <c r="C40" s="85" t="s">
        <v>327</v>
      </c>
      <c r="D40" s="87">
        <f>+SUM(E40,+I40)</f>
        <v>69132</v>
      </c>
      <c r="E40" s="87">
        <f>+SUM(G40+H40)</f>
        <v>3846</v>
      </c>
      <c r="F40" s="106">
        <f>IF(D40&gt;0,E40/D40*100,"-")</f>
        <v>5.5632702655788924</v>
      </c>
      <c r="G40" s="87">
        <v>3846</v>
      </c>
      <c r="H40" s="87">
        <v>0</v>
      </c>
      <c r="I40" s="87">
        <f>+SUM(K40,+M40,O40+P40)</f>
        <v>65286</v>
      </c>
      <c r="J40" s="88">
        <f>IF(D40&gt;0,I40/D40*100,"-")</f>
        <v>94.436729734421107</v>
      </c>
      <c r="K40" s="87">
        <v>16989</v>
      </c>
      <c r="L40" s="88">
        <f>IF(D40&gt;0,K40/D40*100,"-")</f>
        <v>24.574726609963548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48297</v>
      </c>
      <c r="Q40" s="87">
        <v>0</v>
      </c>
      <c r="R40" s="87">
        <v>48297</v>
      </c>
      <c r="S40" s="87">
        <v>0</v>
      </c>
      <c r="T40" s="88">
        <f>IF(D40&gt;0,P40/D40*100,"-")</f>
        <v>69.862003124457559</v>
      </c>
      <c r="U40" s="87">
        <v>1939</v>
      </c>
      <c r="V40" s="85" t="s">
        <v>263</v>
      </c>
      <c r="W40" s="85"/>
      <c r="X40" s="85"/>
      <c r="Y40" s="85"/>
      <c r="Z40" s="85"/>
      <c r="AA40" s="85"/>
      <c r="AB40" s="85"/>
      <c r="AC40" s="85" t="s">
        <v>263</v>
      </c>
      <c r="AD40" s="184" t="s">
        <v>262</v>
      </c>
    </row>
    <row r="41" spans="1:30" ht="13.5" customHeight="1">
      <c r="A41" s="85" t="s">
        <v>31</v>
      </c>
      <c r="B41" s="86" t="s">
        <v>328</v>
      </c>
      <c r="C41" s="85" t="s">
        <v>329</v>
      </c>
      <c r="D41" s="87">
        <f>+SUM(E41,+I41)</f>
        <v>86189</v>
      </c>
      <c r="E41" s="87">
        <f>+SUM(G41+H41)</f>
        <v>1150</v>
      </c>
      <c r="F41" s="106">
        <f>IF(D41&gt;0,E41/D41*100,"-")</f>
        <v>1.3342769959043499</v>
      </c>
      <c r="G41" s="87">
        <v>1150</v>
      </c>
      <c r="H41" s="87">
        <v>0</v>
      </c>
      <c r="I41" s="87">
        <f>+SUM(K41,+M41,O41+P41)</f>
        <v>85039</v>
      </c>
      <c r="J41" s="88">
        <f>IF(D41&gt;0,I41/D41*100,"-")</f>
        <v>98.665723004095653</v>
      </c>
      <c r="K41" s="87">
        <v>35809</v>
      </c>
      <c r="L41" s="88">
        <f>IF(D41&gt;0,K41/D41*100,"-")</f>
        <v>41.547065170729439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49230</v>
      </c>
      <c r="Q41" s="87">
        <v>20085</v>
      </c>
      <c r="R41" s="87">
        <v>29145</v>
      </c>
      <c r="S41" s="87">
        <v>0</v>
      </c>
      <c r="T41" s="88">
        <f>IF(D41&gt;0,P41/D41*100,"-")</f>
        <v>57.118657833366207</v>
      </c>
      <c r="U41" s="87">
        <v>2093</v>
      </c>
      <c r="V41" s="85" t="s">
        <v>263</v>
      </c>
      <c r="W41" s="85"/>
      <c r="X41" s="85"/>
      <c r="Y41" s="85"/>
      <c r="Z41" s="85"/>
      <c r="AA41" s="85"/>
      <c r="AB41" s="85"/>
      <c r="AC41" s="85" t="s">
        <v>263</v>
      </c>
      <c r="AD41" s="184" t="s">
        <v>262</v>
      </c>
    </row>
    <row r="42" spans="1:30" ht="13.5" customHeight="1">
      <c r="A42" s="85" t="s">
        <v>31</v>
      </c>
      <c r="B42" s="86" t="s">
        <v>330</v>
      </c>
      <c r="C42" s="85" t="s">
        <v>331</v>
      </c>
      <c r="D42" s="87">
        <f>+SUM(E42,+I42)</f>
        <v>43954</v>
      </c>
      <c r="E42" s="87">
        <f>+SUM(G42+H42)</f>
        <v>1247</v>
      </c>
      <c r="F42" s="106">
        <f>IF(D42&gt;0,E42/D42*100,"-")</f>
        <v>2.837056923146926</v>
      </c>
      <c r="G42" s="87">
        <v>1247</v>
      </c>
      <c r="H42" s="87">
        <v>0</v>
      </c>
      <c r="I42" s="87">
        <f>+SUM(K42,+M42,O42+P42)</f>
        <v>42707</v>
      </c>
      <c r="J42" s="88">
        <f>IF(D42&gt;0,I42/D42*100,"-")</f>
        <v>97.162943076853068</v>
      </c>
      <c r="K42" s="87">
        <v>10582</v>
      </c>
      <c r="L42" s="88">
        <f>IF(D42&gt;0,K42/D42*100,"-")</f>
        <v>24.075169495381534</v>
      </c>
      <c r="M42" s="87">
        <v>518</v>
      </c>
      <c r="N42" s="88">
        <f>IF(D42&gt;0,M42/D42*100,"-")</f>
        <v>1.1785048004732219</v>
      </c>
      <c r="O42" s="87">
        <v>5719</v>
      </c>
      <c r="P42" s="87">
        <f>SUM(Q42:S42)</f>
        <v>25888</v>
      </c>
      <c r="Q42" s="87">
        <v>14596</v>
      </c>
      <c r="R42" s="87">
        <v>11292</v>
      </c>
      <c r="S42" s="87">
        <v>0</v>
      </c>
      <c r="T42" s="88">
        <f>IF(D42&gt;0,P42/D42*100,"-")</f>
        <v>58.897938754152065</v>
      </c>
      <c r="U42" s="87">
        <v>2236</v>
      </c>
      <c r="V42" s="85"/>
      <c r="W42" s="85"/>
      <c r="X42" s="85"/>
      <c r="Y42" s="85" t="s">
        <v>263</v>
      </c>
      <c r="Z42" s="85"/>
      <c r="AA42" s="85"/>
      <c r="AB42" s="85"/>
      <c r="AC42" s="85" t="s">
        <v>263</v>
      </c>
      <c r="AD42" s="184" t="s">
        <v>262</v>
      </c>
    </row>
    <row r="43" spans="1:30" ht="13.5" customHeight="1">
      <c r="A43" s="85" t="s">
        <v>31</v>
      </c>
      <c r="B43" s="86" t="s">
        <v>332</v>
      </c>
      <c r="C43" s="85" t="s">
        <v>333</v>
      </c>
      <c r="D43" s="87">
        <f>+SUM(E43,+I43)</f>
        <v>61439</v>
      </c>
      <c r="E43" s="87">
        <f>+SUM(G43+H43)</f>
        <v>119</v>
      </c>
      <c r="F43" s="106">
        <f>IF(D43&gt;0,E43/D43*100,"-")</f>
        <v>0.19368804830807793</v>
      </c>
      <c r="G43" s="87">
        <v>119</v>
      </c>
      <c r="H43" s="87">
        <v>0</v>
      </c>
      <c r="I43" s="87">
        <f>+SUM(K43,+M43,O43+P43)</f>
        <v>61320</v>
      </c>
      <c r="J43" s="88">
        <f>IF(D43&gt;0,I43/D43*100,"-")</f>
        <v>99.806311951691924</v>
      </c>
      <c r="K43" s="87">
        <v>48282</v>
      </c>
      <c r="L43" s="88">
        <f>IF(D43&gt;0,K43/D43*100,"-")</f>
        <v>78.585263432022003</v>
      </c>
      <c r="M43" s="87">
        <v>1752</v>
      </c>
      <c r="N43" s="88">
        <f>IF(D43&gt;0,M43/D43*100,"-")</f>
        <v>2.8516089129054834</v>
      </c>
      <c r="O43" s="87">
        <v>6663</v>
      </c>
      <c r="P43" s="87">
        <f>SUM(Q43:S43)</f>
        <v>4623</v>
      </c>
      <c r="Q43" s="87">
        <v>4220</v>
      </c>
      <c r="R43" s="87">
        <v>403</v>
      </c>
      <c r="S43" s="87">
        <v>0</v>
      </c>
      <c r="T43" s="88">
        <f>IF(D43&gt;0,P43/D43*100,"-")</f>
        <v>7.5245365321701199</v>
      </c>
      <c r="U43" s="87">
        <v>2420</v>
      </c>
      <c r="V43" s="85"/>
      <c r="W43" s="85" t="s">
        <v>263</v>
      </c>
      <c r="X43" s="85"/>
      <c r="Y43" s="85"/>
      <c r="Z43" s="85"/>
      <c r="AA43" s="85"/>
      <c r="AB43" s="85"/>
      <c r="AC43" s="85" t="s">
        <v>263</v>
      </c>
      <c r="AD43" s="184" t="s">
        <v>262</v>
      </c>
    </row>
    <row r="44" spans="1:30" ht="13.5" customHeight="1">
      <c r="A44" s="85" t="s">
        <v>31</v>
      </c>
      <c r="B44" s="86" t="s">
        <v>334</v>
      </c>
      <c r="C44" s="85" t="s">
        <v>335</v>
      </c>
      <c r="D44" s="87">
        <f>+SUM(E44,+I44)</f>
        <v>88633</v>
      </c>
      <c r="E44" s="87">
        <f>+SUM(G44+H44)</f>
        <v>3086</v>
      </c>
      <c r="F44" s="106">
        <f>IF(D44&gt;0,E44/D44*100,"-")</f>
        <v>3.4817731544684261</v>
      </c>
      <c r="G44" s="87">
        <v>3086</v>
      </c>
      <c r="H44" s="87">
        <v>0</v>
      </c>
      <c r="I44" s="87">
        <f>+SUM(K44,+M44,O44+P44)</f>
        <v>85547</v>
      </c>
      <c r="J44" s="88">
        <f>IF(D44&gt;0,I44/D44*100,"-")</f>
        <v>96.518226845531572</v>
      </c>
      <c r="K44" s="87">
        <v>20202</v>
      </c>
      <c r="L44" s="88">
        <f>IF(D44&gt;0,K44/D44*100,"-")</f>
        <v>22.792864960003612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65345</v>
      </c>
      <c r="Q44" s="87">
        <v>36782</v>
      </c>
      <c r="R44" s="87">
        <v>28563</v>
      </c>
      <c r="S44" s="87">
        <v>0</v>
      </c>
      <c r="T44" s="88">
        <f>IF(D44&gt;0,P44/D44*100,"-")</f>
        <v>73.72536188552796</v>
      </c>
      <c r="U44" s="87">
        <v>2542</v>
      </c>
      <c r="V44" s="85"/>
      <c r="W44" s="85"/>
      <c r="X44" s="85"/>
      <c r="Y44" s="85" t="s">
        <v>263</v>
      </c>
      <c r="Z44" s="85"/>
      <c r="AA44" s="85"/>
      <c r="AB44" s="85"/>
      <c r="AC44" s="85" t="s">
        <v>263</v>
      </c>
      <c r="AD44" s="184" t="s">
        <v>262</v>
      </c>
    </row>
    <row r="45" spans="1:30" ht="13.5" customHeight="1">
      <c r="A45" s="85" t="s">
        <v>31</v>
      </c>
      <c r="B45" s="86" t="s">
        <v>336</v>
      </c>
      <c r="C45" s="85" t="s">
        <v>337</v>
      </c>
      <c r="D45" s="87">
        <f>+SUM(E45,+I45)</f>
        <v>60886</v>
      </c>
      <c r="E45" s="87">
        <f>+SUM(G45+H45)</f>
        <v>134</v>
      </c>
      <c r="F45" s="106">
        <f>IF(D45&gt;0,E45/D45*100,"-")</f>
        <v>0.22008343461551094</v>
      </c>
      <c r="G45" s="87">
        <v>134</v>
      </c>
      <c r="H45" s="87">
        <v>0</v>
      </c>
      <c r="I45" s="87">
        <f>+SUM(K45,+M45,O45+P45)</f>
        <v>60752</v>
      </c>
      <c r="J45" s="88">
        <f>IF(D45&gt;0,I45/D45*100,"-")</f>
        <v>99.779916565384482</v>
      </c>
      <c r="K45" s="87">
        <v>51383</v>
      </c>
      <c r="L45" s="88">
        <f>IF(D45&gt;0,K45/D45*100,"-")</f>
        <v>84.392142692901487</v>
      </c>
      <c r="M45" s="87">
        <v>0</v>
      </c>
      <c r="N45" s="88">
        <f>IF(D45&gt;0,M45/D45*100,"-")</f>
        <v>0</v>
      </c>
      <c r="O45" s="87">
        <v>3243</v>
      </c>
      <c r="P45" s="87">
        <f>SUM(Q45:S45)</f>
        <v>6126</v>
      </c>
      <c r="Q45" s="87">
        <v>3158</v>
      </c>
      <c r="R45" s="87">
        <v>2968</v>
      </c>
      <c r="S45" s="87">
        <v>0</v>
      </c>
      <c r="T45" s="88">
        <f>IF(D45&gt;0,P45/D45*100,"-")</f>
        <v>10.061426272049404</v>
      </c>
      <c r="U45" s="87">
        <v>1103</v>
      </c>
      <c r="V45" s="85"/>
      <c r="W45" s="85" t="s">
        <v>263</v>
      </c>
      <c r="X45" s="85"/>
      <c r="Y45" s="85"/>
      <c r="Z45" s="85"/>
      <c r="AA45" s="85"/>
      <c r="AB45" s="85"/>
      <c r="AC45" s="85" t="s">
        <v>263</v>
      </c>
      <c r="AD45" s="184" t="s">
        <v>262</v>
      </c>
    </row>
    <row r="46" spans="1:30" ht="13.5" customHeight="1">
      <c r="A46" s="85" t="s">
        <v>31</v>
      </c>
      <c r="B46" s="86" t="s">
        <v>338</v>
      </c>
      <c r="C46" s="85" t="s">
        <v>339</v>
      </c>
      <c r="D46" s="87">
        <f>+SUM(E46,+I46)</f>
        <v>43757</v>
      </c>
      <c r="E46" s="87">
        <f>+SUM(G46+H46)</f>
        <v>128</v>
      </c>
      <c r="F46" s="106">
        <f>IF(D46&gt;0,E46/D46*100,"-")</f>
        <v>0.29252462463148754</v>
      </c>
      <c r="G46" s="87">
        <v>128</v>
      </c>
      <c r="H46" s="87">
        <v>0</v>
      </c>
      <c r="I46" s="87">
        <f>+SUM(K46,+M46,O46+P46)</f>
        <v>43629</v>
      </c>
      <c r="J46" s="88">
        <f>IF(D46&gt;0,I46/D46*100,"-")</f>
        <v>99.707475375368517</v>
      </c>
      <c r="K46" s="87">
        <v>34583</v>
      </c>
      <c r="L46" s="88">
        <f>IF(D46&gt;0,K46/D46*100,"-")</f>
        <v>79.03421166899011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9046</v>
      </c>
      <c r="Q46" s="87">
        <v>5835</v>
      </c>
      <c r="R46" s="87">
        <v>3211</v>
      </c>
      <c r="S46" s="87">
        <v>0</v>
      </c>
      <c r="T46" s="88">
        <f>IF(D46&gt;0,P46/D46*100,"-")</f>
        <v>20.673263706378407</v>
      </c>
      <c r="U46" s="87">
        <v>1279</v>
      </c>
      <c r="V46" s="85" t="s">
        <v>263</v>
      </c>
      <c r="W46" s="85"/>
      <c r="X46" s="85"/>
      <c r="Y46" s="85"/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31</v>
      </c>
      <c r="B47" s="86" t="s">
        <v>340</v>
      </c>
      <c r="C47" s="85" t="s">
        <v>341</v>
      </c>
      <c r="D47" s="87">
        <f>+SUM(E47,+I47)</f>
        <v>15934</v>
      </c>
      <c r="E47" s="87">
        <f>+SUM(G47+H47)</f>
        <v>30</v>
      </c>
      <c r="F47" s="106">
        <f>IF(D47&gt;0,E47/D47*100,"-")</f>
        <v>0.18827664114472198</v>
      </c>
      <c r="G47" s="87">
        <v>30</v>
      </c>
      <c r="H47" s="87">
        <v>0</v>
      </c>
      <c r="I47" s="87">
        <f>+SUM(K47,+M47,O47+P47)</f>
        <v>15904</v>
      </c>
      <c r="J47" s="88">
        <f>IF(D47&gt;0,I47/D47*100,"-")</f>
        <v>99.811723358855275</v>
      </c>
      <c r="K47" s="87">
        <v>11616</v>
      </c>
      <c r="L47" s="88">
        <f>IF(D47&gt;0,K47/D47*100,"-")</f>
        <v>72.900715451236351</v>
      </c>
      <c r="M47" s="87">
        <v>0</v>
      </c>
      <c r="N47" s="88">
        <f>IF(D47&gt;0,M47/D47*100,"-")</f>
        <v>0</v>
      </c>
      <c r="O47" s="87">
        <v>0</v>
      </c>
      <c r="P47" s="87">
        <f>SUM(Q47:S47)</f>
        <v>4288</v>
      </c>
      <c r="Q47" s="87">
        <v>1532</v>
      </c>
      <c r="R47" s="87">
        <v>2756</v>
      </c>
      <c r="S47" s="87">
        <v>0</v>
      </c>
      <c r="T47" s="88">
        <f>IF(D47&gt;0,P47/D47*100,"-")</f>
        <v>26.911007907618927</v>
      </c>
      <c r="U47" s="87">
        <v>542</v>
      </c>
      <c r="V47" s="85" t="s">
        <v>263</v>
      </c>
      <c r="W47" s="85"/>
      <c r="X47" s="85"/>
      <c r="Y47" s="85"/>
      <c r="Z47" s="85" t="s">
        <v>263</v>
      </c>
      <c r="AA47" s="85"/>
      <c r="AB47" s="85"/>
      <c r="AC47" s="85"/>
      <c r="AD47" s="184" t="s">
        <v>262</v>
      </c>
    </row>
    <row r="48" spans="1:30" ht="13.5" customHeight="1">
      <c r="A48" s="85" t="s">
        <v>31</v>
      </c>
      <c r="B48" s="86" t="s">
        <v>342</v>
      </c>
      <c r="C48" s="85" t="s">
        <v>343</v>
      </c>
      <c r="D48" s="87">
        <f>+SUM(E48,+I48)</f>
        <v>24240</v>
      </c>
      <c r="E48" s="87">
        <f>+SUM(G48+H48)</f>
        <v>407</v>
      </c>
      <c r="F48" s="106">
        <f>IF(D48&gt;0,E48/D48*100,"-")</f>
        <v>1.6790429042904291</v>
      </c>
      <c r="G48" s="87">
        <v>407</v>
      </c>
      <c r="H48" s="87">
        <v>0</v>
      </c>
      <c r="I48" s="87">
        <f>+SUM(K48,+M48,O48+P48)</f>
        <v>23833</v>
      </c>
      <c r="J48" s="88">
        <f>IF(D48&gt;0,I48/D48*100,"-")</f>
        <v>98.320957095709574</v>
      </c>
      <c r="K48" s="87">
        <v>19744</v>
      </c>
      <c r="L48" s="88">
        <f>IF(D48&gt;0,K48/D48*100,"-")</f>
        <v>81.452145214521451</v>
      </c>
      <c r="M48" s="87">
        <v>0</v>
      </c>
      <c r="N48" s="88">
        <f>IF(D48&gt;0,M48/D48*100,"-")</f>
        <v>0</v>
      </c>
      <c r="O48" s="87">
        <v>0</v>
      </c>
      <c r="P48" s="87">
        <f>SUM(Q48:S48)</f>
        <v>4089</v>
      </c>
      <c r="Q48" s="87">
        <v>2334</v>
      </c>
      <c r="R48" s="87">
        <v>1755</v>
      </c>
      <c r="S48" s="87">
        <v>0</v>
      </c>
      <c r="T48" s="88">
        <f>IF(D48&gt;0,P48/D48*100,"-")</f>
        <v>16.868811881188119</v>
      </c>
      <c r="U48" s="87">
        <v>725</v>
      </c>
      <c r="V48" s="85" t="s">
        <v>263</v>
      </c>
      <c r="W48" s="85"/>
      <c r="X48" s="85"/>
      <c r="Y48" s="85"/>
      <c r="Z48" s="85"/>
      <c r="AA48" s="85"/>
      <c r="AB48" s="85"/>
      <c r="AC48" s="85" t="s">
        <v>263</v>
      </c>
      <c r="AD48" s="184" t="s">
        <v>262</v>
      </c>
    </row>
    <row r="49" spans="1:30" ht="13.5" customHeight="1">
      <c r="A49" s="85" t="s">
        <v>31</v>
      </c>
      <c r="B49" s="86" t="s">
        <v>344</v>
      </c>
      <c r="C49" s="85" t="s">
        <v>345</v>
      </c>
      <c r="D49" s="87">
        <f>+SUM(E49,+I49)</f>
        <v>34952</v>
      </c>
      <c r="E49" s="87">
        <f>+SUM(G49+H49)</f>
        <v>717</v>
      </c>
      <c r="F49" s="106">
        <f>IF(D49&gt;0,E49/D49*100,"-")</f>
        <v>2.051384756237125</v>
      </c>
      <c r="G49" s="87">
        <v>717</v>
      </c>
      <c r="H49" s="87">
        <v>0</v>
      </c>
      <c r="I49" s="87">
        <f>+SUM(K49,+M49,O49+P49)</f>
        <v>34235</v>
      </c>
      <c r="J49" s="88">
        <f>IF(D49&gt;0,I49/D49*100,"-")</f>
        <v>97.948615243762873</v>
      </c>
      <c r="K49" s="87">
        <v>12099</v>
      </c>
      <c r="L49" s="88">
        <f>IF(D49&gt;0,K49/D49*100,"-")</f>
        <v>34.616044861524372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22136</v>
      </c>
      <c r="Q49" s="87">
        <v>12459</v>
      </c>
      <c r="R49" s="87">
        <v>9677</v>
      </c>
      <c r="S49" s="87">
        <v>0</v>
      </c>
      <c r="T49" s="88">
        <f>IF(D49&gt;0,P49/D49*100,"-")</f>
        <v>63.332570382238494</v>
      </c>
      <c r="U49" s="87">
        <v>674</v>
      </c>
      <c r="V49" s="85"/>
      <c r="W49" s="85" t="s">
        <v>263</v>
      </c>
      <c r="X49" s="85"/>
      <c r="Y49" s="85"/>
      <c r="Z49" s="85"/>
      <c r="AA49" s="85"/>
      <c r="AB49" s="85"/>
      <c r="AC49" s="85" t="s">
        <v>263</v>
      </c>
      <c r="AD49" s="184" t="s">
        <v>262</v>
      </c>
    </row>
    <row r="50" spans="1:30" ht="13.5" customHeight="1">
      <c r="A50" s="85" t="s">
        <v>31</v>
      </c>
      <c r="B50" s="86" t="s">
        <v>346</v>
      </c>
      <c r="C50" s="85" t="s">
        <v>347</v>
      </c>
      <c r="D50" s="87">
        <f>+SUM(E50,+I50)</f>
        <v>33372</v>
      </c>
      <c r="E50" s="87">
        <f>+SUM(G50+H50)</f>
        <v>460</v>
      </c>
      <c r="F50" s="106">
        <f>IF(D50&gt;0,E50/D50*100,"-")</f>
        <v>1.3784010547764594</v>
      </c>
      <c r="G50" s="87">
        <v>460</v>
      </c>
      <c r="H50" s="87">
        <v>0</v>
      </c>
      <c r="I50" s="87">
        <f>+SUM(K50,+M50,O50+P50)</f>
        <v>32912</v>
      </c>
      <c r="J50" s="88">
        <f>IF(D50&gt;0,I50/D50*100,"-")</f>
        <v>98.621598945223539</v>
      </c>
      <c r="K50" s="87">
        <v>4056</v>
      </c>
      <c r="L50" s="88">
        <f>IF(D50&gt;0,K50/D50*100,"-")</f>
        <v>12.153901474289825</v>
      </c>
      <c r="M50" s="87">
        <v>0</v>
      </c>
      <c r="N50" s="88">
        <f>IF(D50&gt;0,M50/D50*100,"-")</f>
        <v>0</v>
      </c>
      <c r="O50" s="87">
        <v>0</v>
      </c>
      <c r="P50" s="87">
        <f>SUM(Q50:S50)</f>
        <v>28856</v>
      </c>
      <c r="Q50" s="87">
        <v>0</v>
      </c>
      <c r="R50" s="87">
        <v>23927</v>
      </c>
      <c r="S50" s="87">
        <v>4929</v>
      </c>
      <c r="T50" s="88">
        <f>IF(D50&gt;0,P50/D50*100,"-")</f>
        <v>86.467697470933714</v>
      </c>
      <c r="U50" s="87">
        <v>953</v>
      </c>
      <c r="V50" s="85" t="s">
        <v>263</v>
      </c>
      <c r="W50" s="85"/>
      <c r="X50" s="85"/>
      <c r="Y50" s="85"/>
      <c r="Z50" s="85" t="s">
        <v>263</v>
      </c>
      <c r="AA50" s="85"/>
      <c r="AB50" s="85"/>
      <c r="AC50" s="85"/>
      <c r="AD50" s="184" t="s">
        <v>262</v>
      </c>
    </row>
    <row r="51" spans="1:30" ht="13.5" customHeight="1">
      <c r="A51" s="85" t="s">
        <v>31</v>
      </c>
      <c r="B51" s="86" t="s">
        <v>348</v>
      </c>
      <c r="C51" s="85" t="s">
        <v>349</v>
      </c>
      <c r="D51" s="87">
        <f>+SUM(E51,+I51)</f>
        <v>37204</v>
      </c>
      <c r="E51" s="87">
        <f>+SUM(G51+H51)</f>
        <v>643</v>
      </c>
      <c r="F51" s="106">
        <f>IF(D51&gt;0,E51/D51*100,"-")</f>
        <v>1.7283087840017204</v>
      </c>
      <c r="G51" s="87">
        <v>643</v>
      </c>
      <c r="H51" s="87">
        <v>0</v>
      </c>
      <c r="I51" s="87">
        <f>+SUM(K51,+M51,O51+P51)</f>
        <v>36561</v>
      </c>
      <c r="J51" s="88">
        <f>IF(D51&gt;0,I51/D51*100,"-")</f>
        <v>98.271691215998274</v>
      </c>
      <c r="K51" s="87">
        <v>24790</v>
      </c>
      <c r="L51" s="88">
        <f>IF(D51&gt;0,K51/D51*100,"-")</f>
        <v>66.632620148371146</v>
      </c>
      <c r="M51" s="87">
        <v>308</v>
      </c>
      <c r="N51" s="88">
        <f>IF(D51&gt;0,M51/D51*100,"-")</f>
        <v>0.82786797118589406</v>
      </c>
      <c r="O51" s="87">
        <v>0</v>
      </c>
      <c r="P51" s="87">
        <f>SUM(Q51:S51)</f>
        <v>11463</v>
      </c>
      <c r="Q51" s="87">
        <v>5347</v>
      </c>
      <c r="R51" s="87">
        <v>6116</v>
      </c>
      <c r="S51" s="87">
        <v>0</v>
      </c>
      <c r="T51" s="88">
        <f>IF(D51&gt;0,P51/D51*100,"-")</f>
        <v>30.811203096441243</v>
      </c>
      <c r="U51" s="87">
        <v>1705</v>
      </c>
      <c r="V51" s="85" t="s">
        <v>263</v>
      </c>
      <c r="W51" s="85"/>
      <c r="X51" s="85"/>
      <c r="Y51" s="85"/>
      <c r="Z51" s="85" t="s">
        <v>263</v>
      </c>
      <c r="AA51" s="85"/>
      <c r="AB51" s="85"/>
      <c r="AC51" s="85"/>
      <c r="AD51" s="184" t="s">
        <v>262</v>
      </c>
    </row>
    <row r="52" spans="1:30" ht="13.5" customHeight="1">
      <c r="A52" s="85" t="s">
        <v>31</v>
      </c>
      <c r="B52" s="86" t="s">
        <v>350</v>
      </c>
      <c r="C52" s="85" t="s">
        <v>351</v>
      </c>
      <c r="D52" s="87">
        <f>+SUM(E52,+I52)</f>
        <v>4654</v>
      </c>
      <c r="E52" s="87">
        <f>+SUM(G52+H52)</f>
        <v>36</v>
      </c>
      <c r="F52" s="106">
        <f>IF(D52&gt;0,E52/D52*100,"-")</f>
        <v>0.77352814782982382</v>
      </c>
      <c r="G52" s="87">
        <v>36</v>
      </c>
      <c r="H52" s="87">
        <v>0</v>
      </c>
      <c r="I52" s="87">
        <f>+SUM(K52,+M52,O52+P52)</f>
        <v>4618</v>
      </c>
      <c r="J52" s="88">
        <f>IF(D52&gt;0,I52/D52*100,"-")</f>
        <v>99.226471852170178</v>
      </c>
      <c r="K52" s="87">
        <v>0</v>
      </c>
      <c r="L52" s="88">
        <f>IF(D52&gt;0,K52/D52*100,"-")</f>
        <v>0</v>
      </c>
      <c r="M52" s="87">
        <v>0</v>
      </c>
      <c r="N52" s="88">
        <f>IF(D52&gt;0,M52/D52*100,"-")</f>
        <v>0</v>
      </c>
      <c r="O52" s="87">
        <v>3943</v>
      </c>
      <c r="P52" s="87">
        <f>SUM(Q52:S52)</f>
        <v>675</v>
      </c>
      <c r="Q52" s="87">
        <v>72</v>
      </c>
      <c r="R52" s="87">
        <v>603</v>
      </c>
      <c r="S52" s="87">
        <v>0</v>
      </c>
      <c r="T52" s="88">
        <f>IF(D52&gt;0,P52/D52*100,"-")</f>
        <v>14.503652771809197</v>
      </c>
      <c r="U52" s="87">
        <v>347</v>
      </c>
      <c r="V52" s="85"/>
      <c r="W52" s="85"/>
      <c r="X52" s="85"/>
      <c r="Y52" s="85" t="s">
        <v>263</v>
      </c>
      <c r="Z52" s="85"/>
      <c r="AA52" s="85"/>
      <c r="AB52" s="85"/>
      <c r="AC52" s="85" t="s">
        <v>263</v>
      </c>
      <c r="AD52" s="184" t="s">
        <v>262</v>
      </c>
    </row>
    <row r="53" spans="1:30" ht="13.5" customHeight="1">
      <c r="A53" s="85" t="s">
        <v>31</v>
      </c>
      <c r="B53" s="86" t="s">
        <v>352</v>
      </c>
      <c r="C53" s="85" t="s">
        <v>353</v>
      </c>
      <c r="D53" s="87">
        <f>+SUM(E53,+I53)</f>
        <v>28489</v>
      </c>
      <c r="E53" s="87">
        <f>+SUM(G53+H53)</f>
        <v>596</v>
      </c>
      <c r="F53" s="106">
        <f>IF(D53&gt;0,E53/D53*100,"-")</f>
        <v>2.0920355224823615</v>
      </c>
      <c r="G53" s="87">
        <v>596</v>
      </c>
      <c r="H53" s="87">
        <v>0</v>
      </c>
      <c r="I53" s="87">
        <f>+SUM(K53,+M53,O53+P53)</f>
        <v>27893</v>
      </c>
      <c r="J53" s="88">
        <f>IF(D53&gt;0,I53/D53*100,"-")</f>
        <v>97.907964477517638</v>
      </c>
      <c r="K53" s="87">
        <v>21499</v>
      </c>
      <c r="L53" s="88">
        <f>IF(D53&gt;0,K53/D53*100,"-")</f>
        <v>75.464214258134717</v>
      </c>
      <c r="M53" s="87">
        <v>0</v>
      </c>
      <c r="N53" s="88">
        <f>IF(D53&gt;0,M53/D53*100,"-")</f>
        <v>0</v>
      </c>
      <c r="O53" s="87">
        <v>0</v>
      </c>
      <c r="P53" s="87">
        <f>SUM(Q53:S53)</f>
        <v>6394</v>
      </c>
      <c r="Q53" s="87">
        <v>2813</v>
      </c>
      <c r="R53" s="87">
        <v>3581</v>
      </c>
      <c r="S53" s="87">
        <v>0</v>
      </c>
      <c r="T53" s="88">
        <f>IF(D53&gt;0,P53/D53*100,"-")</f>
        <v>22.44375021938292</v>
      </c>
      <c r="U53" s="87">
        <v>427</v>
      </c>
      <c r="V53" s="85" t="s">
        <v>263</v>
      </c>
      <c r="W53" s="85"/>
      <c r="X53" s="85"/>
      <c r="Y53" s="85"/>
      <c r="Z53" s="85" t="s">
        <v>263</v>
      </c>
      <c r="AA53" s="85"/>
      <c r="AB53" s="85"/>
      <c r="AC53" s="85"/>
      <c r="AD53" s="184" t="s">
        <v>262</v>
      </c>
    </row>
    <row r="54" spans="1:30" ht="13.5" customHeight="1">
      <c r="A54" s="85" t="s">
        <v>31</v>
      </c>
      <c r="B54" s="86" t="s">
        <v>354</v>
      </c>
      <c r="C54" s="85" t="s">
        <v>355</v>
      </c>
      <c r="D54" s="87">
        <f>+SUM(E54,+I54)</f>
        <v>50308</v>
      </c>
      <c r="E54" s="87">
        <f>+SUM(G54+H54)</f>
        <v>1022</v>
      </c>
      <c r="F54" s="106">
        <f>IF(D54&gt;0,E54/D54*100,"-")</f>
        <v>2.0314860459569055</v>
      </c>
      <c r="G54" s="87">
        <v>1022</v>
      </c>
      <c r="H54" s="87">
        <v>0</v>
      </c>
      <c r="I54" s="87">
        <f>+SUM(K54,+M54,O54+P54)</f>
        <v>49286</v>
      </c>
      <c r="J54" s="88">
        <f>IF(D54&gt;0,I54/D54*100,"-")</f>
        <v>97.96851395404309</v>
      </c>
      <c r="K54" s="87">
        <v>37807</v>
      </c>
      <c r="L54" s="88">
        <f>IF(D54&gt;0,K54/D54*100,"-")</f>
        <v>75.151069412419488</v>
      </c>
      <c r="M54" s="87">
        <v>0</v>
      </c>
      <c r="N54" s="88">
        <f>IF(D54&gt;0,M54/D54*100,"-")</f>
        <v>0</v>
      </c>
      <c r="O54" s="87">
        <v>0</v>
      </c>
      <c r="P54" s="87">
        <f>SUM(Q54:S54)</f>
        <v>11479</v>
      </c>
      <c r="Q54" s="87">
        <v>7079</v>
      </c>
      <c r="R54" s="87">
        <v>4400</v>
      </c>
      <c r="S54" s="87">
        <v>0</v>
      </c>
      <c r="T54" s="88">
        <f>IF(D54&gt;0,P54/D54*100,"-")</f>
        <v>22.817444541623601</v>
      </c>
      <c r="U54" s="87">
        <v>1629</v>
      </c>
      <c r="V54" s="85"/>
      <c r="W54" s="85" t="s">
        <v>263</v>
      </c>
      <c r="X54" s="85"/>
      <c r="Y54" s="85"/>
      <c r="Z54" s="85"/>
      <c r="AA54" s="85"/>
      <c r="AB54" s="85"/>
      <c r="AC54" s="85" t="s">
        <v>263</v>
      </c>
      <c r="AD54" s="184" t="s">
        <v>262</v>
      </c>
    </row>
    <row r="55" spans="1:30" ht="13.5" customHeight="1">
      <c r="A55" s="85" t="s">
        <v>31</v>
      </c>
      <c r="B55" s="86" t="s">
        <v>356</v>
      </c>
      <c r="C55" s="85" t="s">
        <v>357</v>
      </c>
      <c r="D55" s="87">
        <f>+SUM(E55,+I55)</f>
        <v>16122</v>
      </c>
      <c r="E55" s="87">
        <f>+SUM(G55+H55)</f>
        <v>1671</v>
      </c>
      <c r="F55" s="106">
        <f>IF(D55&gt;0,E55/D55*100,"-")</f>
        <v>10.364719017491627</v>
      </c>
      <c r="G55" s="87">
        <v>1671</v>
      </c>
      <c r="H55" s="87">
        <v>0</v>
      </c>
      <c r="I55" s="87">
        <f>+SUM(K55,+M55,O55+P55)</f>
        <v>14451</v>
      </c>
      <c r="J55" s="88">
        <f>IF(D55&gt;0,I55/D55*100,"-")</f>
        <v>89.635280982508363</v>
      </c>
      <c r="K55" s="87">
        <v>0</v>
      </c>
      <c r="L55" s="88">
        <f>IF(D55&gt;0,K55/D55*100,"-")</f>
        <v>0</v>
      </c>
      <c r="M55" s="87">
        <v>0</v>
      </c>
      <c r="N55" s="88">
        <f>IF(D55&gt;0,M55/D55*100,"-")</f>
        <v>0</v>
      </c>
      <c r="O55" s="87">
        <v>1674</v>
      </c>
      <c r="P55" s="87">
        <f>SUM(Q55:S55)</f>
        <v>12777</v>
      </c>
      <c r="Q55" s="87">
        <v>7339</v>
      </c>
      <c r="R55" s="87">
        <v>5438</v>
      </c>
      <c r="S55" s="87">
        <v>0</v>
      </c>
      <c r="T55" s="88">
        <f>IF(D55&gt;0,P55/D55*100,"-")</f>
        <v>79.251953851879421</v>
      </c>
      <c r="U55" s="87">
        <v>494</v>
      </c>
      <c r="V55" s="85" t="s">
        <v>263</v>
      </c>
      <c r="W55" s="85"/>
      <c r="X55" s="85"/>
      <c r="Y55" s="85"/>
      <c r="Z55" s="85" t="s">
        <v>263</v>
      </c>
      <c r="AA55" s="85"/>
      <c r="AB55" s="85"/>
      <c r="AC55" s="85"/>
      <c r="AD55" s="184" t="s">
        <v>262</v>
      </c>
    </row>
    <row r="56" spans="1:30" ht="13.5" customHeight="1">
      <c r="A56" s="85" t="s">
        <v>31</v>
      </c>
      <c r="B56" s="86" t="s">
        <v>358</v>
      </c>
      <c r="C56" s="85" t="s">
        <v>359</v>
      </c>
      <c r="D56" s="87">
        <f>+SUM(E56,+I56)</f>
        <v>21175</v>
      </c>
      <c r="E56" s="87">
        <f>+SUM(G56+H56)</f>
        <v>980</v>
      </c>
      <c r="F56" s="106">
        <f>IF(D56&gt;0,E56/D56*100,"-")</f>
        <v>4.6280991735537187</v>
      </c>
      <c r="G56" s="87">
        <v>980</v>
      </c>
      <c r="H56" s="87">
        <v>0</v>
      </c>
      <c r="I56" s="87">
        <f>+SUM(K56,+M56,O56+P56)</f>
        <v>20195</v>
      </c>
      <c r="J56" s="88">
        <f>IF(D56&gt;0,I56/D56*100,"-")</f>
        <v>95.371900826446279</v>
      </c>
      <c r="K56" s="87">
        <v>0</v>
      </c>
      <c r="L56" s="88">
        <f>IF(D56&gt;0,K56/D56*100,"-")</f>
        <v>0</v>
      </c>
      <c r="M56" s="87">
        <v>0</v>
      </c>
      <c r="N56" s="88">
        <f>IF(D56&gt;0,M56/D56*100,"-")</f>
        <v>0</v>
      </c>
      <c r="O56" s="87">
        <v>166</v>
      </c>
      <c r="P56" s="87">
        <f>SUM(Q56:S56)</f>
        <v>20029</v>
      </c>
      <c r="Q56" s="87">
        <v>7336</v>
      </c>
      <c r="R56" s="87">
        <v>12563</v>
      </c>
      <c r="S56" s="87">
        <v>130</v>
      </c>
      <c r="T56" s="88">
        <f>IF(D56&gt;0,P56/D56*100,"-")</f>
        <v>94.587957497048407</v>
      </c>
      <c r="U56" s="87">
        <v>377</v>
      </c>
      <c r="V56" s="85" t="s">
        <v>263</v>
      </c>
      <c r="W56" s="85"/>
      <c r="X56" s="85"/>
      <c r="Y56" s="85"/>
      <c r="Z56" s="85" t="s">
        <v>263</v>
      </c>
      <c r="AA56" s="85"/>
      <c r="AB56" s="85"/>
      <c r="AC56" s="85"/>
      <c r="AD56" s="184" t="s">
        <v>262</v>
      </c>
    </row>
    <row r="57" spans="1:30" ht="13.5" customHeight="1">
      <c r="A57" s="85" t="s">
        <v>31</v>
      </c>
      <c r="B57" s="86" t="s">
        <v>360</v>
      </c>
      <c r="C57" s="85" t="s">
        <v>361</v>
      </c>
      <c r="D57" s="87">
        <f>+SUM(E57,+I57)</f>
        <v>43346</v>
      </c>
      <c r="E57" s="87">
        <f>+SUM(G57+H57)</f>
        <v>649</v>
      </c>
      <c r="F57" s="106">
        <f>IF(D57&gt;0,E57/D57*100,"-")</f>
        <v>1.4972546486411664</v>
      </c>
      <c r="G57" s="87">
        <v>649</v>
      </c>
      <c r="H57" s="87">
        <v>0</v>
      </c>
      <c r="I57" s="87">
        <f>+SUM(K57,+M57,O57+P57)</f>
        <v>42697</v>
      </c>
      <c r="J57" s="88">
        <f>IF(D57&gt;0,I57/D57*100,"-")</f>
        <v>98.50274535135884</v>
      </c>
      <c r="K57" s="87">
        <v>31494</v>
      </c>
      <c r="L57" s="88">
        <f>IF(D57&gt;0,K57/D57*100,"-")</f>
        <v>72.657223273197076</v>
      </c>
      <c r="M57" s="87">
        <v>0</v>
      </c>
      <c r="N57" s="88">
        <f>IF(D57&gt;0,M57/D57*100,"-")</f>
        <v>0</v>
      </c>
      <c r="O57" s="87">
        <v>0</v>
      </c>
      <c r="P57" s="87">
        <f>SUM(Q57:S57)</f>
        <v>11203</v>
      </c>
      <c r="Q57" s="87">
        <v>7626</v>
      </c>
      <c r="R57" s="87">
        <v>3577</v>
      </c>
      <c r="S57" s="87">
        <v>0</v>
      </c>
      <c r="T57" s="88">
        <f>IF(D57&gt;0,P57/D57*100,"-")</f>
        <v>25.845522078161771</v>
      </c>
      <c r="U57" s="87">
        <v>1183</v>
      </c>
      <c r="V57" s="85" t="s">
        <v>263</v>
      </c>
      <c r="W57" s="85"/>
      <c r="X57" s="85"/>
      <c r="Y57" s="85"/>
      <c r="Z57" s="85"/>
      <c r="AA57" s="85"/>
      <c r="AB57" s="85"/>
      <c r="AC57" s="85" t="s">
        <v>263</v>
      </c>
      <c r="AD57" s="184" t="s">
        <v>262</v>
      </c>
    </row>
    <row r="58" spans="1:30" ht="13.5" customHeight="1">
      <c r="A58" s="85" t="s">
        <v>31</v>
      </c>
      <c r="B58" s="86" t="s">
        <v>362</v>
      </c>
      <c r="C58" s="85" t="s">
        <v>363</v>
      </c>
      <c r="D58" s="87">
        <f>+SUM(E58,+I58)</f>
        <v>42412</v>
      </c>
      <c r="E58" s="87">
        <f>+SUM(G58+H58)</f>
        <v>237</v>
      </c>
      <c r="F58" s="106">
        <f>IF(D58&gt;0,E58/D58*100,"-")</f>
        <v>0.55880411204376124</v>
      </c>
      <c r="G58" s="87">
        <v>237</v>
      </c>
      <c r="H58" s="87">
        <v>0</v>
      </c>
      <c r="I58" s="87">
        <f>+SUM(K58,+M58,O58+P58)</f>
        <v>42175</v>
      </c>
      <c r="J58" s="88">
        <f>IF(D58&gt;0,I58/D58*100,"-")</f>
        <v>99.441195887956241</v>
      </c>
      <c r="K58" s="87">
        <v>30068</v>
      </c>
      <c r="L58" s="88">
        <f>IF(D58&gt;0,K58/D58*100,"-")</f>
        <v>70.895029708573048</v>
      </c>
      <c r="M58" s="87">
        <v>0</v>
      </c>
      <c r="N58" s="88">
        <f>IF(D58&gt;0,M58/D58*100,"-")</f>
        <v>0</v>
      </c>
      <c r="O58" s="87">
        <v>0</v>
      </c>
      <c r="P58" s="87">
        <f>SUM(Q58:S58)</f>
        <v>12107</v>
      </c>
      <c r="Q58" s="87">
        <v>1025</v>
      </c>
      <c r="R58" s="87">
        <v>11082</v>
      </c>
      <c r="S58" s="87">
        <v>0</v>
      </c>
      <c r="T58" s="88">
        <f>IF(D58&gt;0,P58/D58*100,"-")</f>
        <v>28.546166179383192</v>
      </c>
      <c r="U58" s="87">
        <v>1138</v>
      </c>
      <c r="V58" s="85" t="s">
        <v>263</v>
      </c>
      <c r="W58" s="85"/>
      <c r="X58" s="85"/>
      <c r="Y58" s="85"/>
      <c r="Z58" s="85" t="s">
        <v>263</v>
      </c>
      <c r="AA58" s="85"/>
      <c r="AB58" s="85"/>
      <c r="AC58" s="85"/>
      <c r="AD58" s="184" t="s">
        <v>262</v>
      </c>
    </row>
    <row r="59" spans="1:30" ht="13.5" customHeight="1">
      <c r="A59" s="85" t="s">
        <v>31</v>
      </c>
      <c r="B59" s="86" t="s">
        <v>364</v>
      </c>
      <c r="C59" s="85" t="s">
        <v>365</v>
      </c>
      <c r="D59" s="87">
        <f>+SUM(E59,+I59)</f>
        <v>4373</v>
      </c>
      <c r="E59" s="87">
        <f>+SUM(G59+H59)</f>
        <v>453</v>
      </c>
      <c r="F59" s="106">
        <f>IF(D59&gt;0,E59/D59*100,"-")</f>
        <v>10.359021266864852</v>
      </c>
      <c r="G59" s="87">
        <v>453</v>
      </c>
      <c r="H59" s="87">
        <v>0</v>
      </c>
      <c r="I59" s="87">
        <f>+SUM(K59,+M59,O59+P59)</f>
        <v>3920</v>
      </c>
      <c r="J59" s="88">
        <f>IF(D59&gt;0,I59/D59*100,"-")</f>
        <v>89.640978733135142</v>
      </c>
      <c r="K59" s="87">
        <v>246</v>
      </c>
      <c r="L59" s="88">
        <f>IF(D59&gt;0,K59/D59*100,"-")</f>
        <v>5.6254287674365422</v>
      </c>
      <c r="M59" s="87">
        <v>0</v>
      </c>
      <c r="N59" s="88">
        <f>IF(D59&gt;0,M59/D59*100,"-")</f>
        <v>0</v>
      </c>
      <c r="O59" s="87">
        <v>1498</v>
      </c>
      <c r="P59" s="87">
        <f>SUM(Q59:S59)</f>
        <v>2176</v>
      </c>
      <c r="Q59" s="87">
        <v>429</v>
      </c>
      <c r="R59" s="87">
        <v>1747</v>
      </c>
      <c r="S59" s="87">
        <v>0</v>
      </c>
      <c r="T59" s="88">
        <f>IF(D59&gt;0,P59/D59*100,"-")</f>
        <v>49.759890235536247</v>
      </c>
      <c r="U59" s="87">
        <v>39</v>
      </c>
      <c r="V59" s="85"/>
      <c r="W59" s="85"/>
      <c r="X59" s="85"/>
      <c r="Y59" s="85" t="s">
        <v>263</v>
      </c>
      <c r="Z59" s="85"/>
      <c r="AA59" s="85"/>
      <c r="AB59" s="85"/>
      <c r="AC59" s="85" t="s">
        <v>263</v>
      </c>
      <c r="AD59" s="184" t="s">
        <v>262</v>
      </c>
    </row>
    <row r="60" spans="1:30" ht="13.5" customHeight="1">
      <c r="A60" s="85" t="s">
        <v>31</v>
      </c>
      <c r="B60" s="86" t="s">
        <v>366</v>
      </c>
      <c r="C60" s="85" t="s">
        <v>367</v>
      </c>
      <c r="D60" s="87">
        <f>+SUM(E60,+I60)</f>
        <v>2879</v>
      </c>
      <c r="E60" s="87">
        <f>+SUM(G60+H60)</f>
        <v>226</v>
      </c>
      <c r="F60" s="106">
        <f>IF(D60&gt;0,E60/D60*100,"-")</f>
        <v>7.8499478985758948</v>
      </c>
      <c r="G60" s="87">
        <v>226</v>
      </c>
      <c r="H60" s="87">
        <v>0</v>
      </c>
      <c r="I60" s="87">
        <f>+SUM(K60,+M60,O60+P60)</f>
        <v>2653</v>
      </c>
      <c r="J60" s="88">
        <f>IF(D60&gt;0,I60/D60*100,"-")</f>
        <v>92.150052101424109</v>
      </c>
      <c r="K60" s="87">
        <v>1363</v>
      </c>
      <c r="L60" s="88">
        <f>IF(D60&gt;0,K60/D60*100,"-")</f>
        <v>47.342827370614799</v>
      </c>
      <c r="M60" s="87">
        <v>0</v>
      </c>
      <c r="N60" s="88">
        <f>IF(D60&gt;0,M60/D60*100,"-")</f>
        <v>0</v>
      </c>
      <c r="O60" s="87">
        <v>208</v>
      </c>
      <c r="P60" s="87">
        <f>SUM(Q60:S60)</f>
        <v>1082</v>
      </c>
      <c r="Q60" s="87">
        <v>563</v>
      </c>
      <c r="R60" s="87">
        <v>519</v>
      </c>
      <c r="S60" s="87">
        <v>0</v>
      </c>
      <c r="T60" s="88">
        <f>IF(D60&gt;0,P60/D60*100,"-")</f>
        <v>37.582493921500522</v>
      </c>
      <c r="U60" s="87">
        <v>18</v>
      </c>
      <c r="V60" s="85"/>
      <c r="W60" s="85"/>
      <c r="X60" s="85"/>
      <c r="Y60" s="85" t="s">
        <v>263</v>
      </c>
      <c r="Z60" s="85"/>
      <c r="AA60" s="85"/>
      <c r="AB60" s="85"/>
      <c r="AC60" s="85" t="s">
        <v>263</v>
      </c>
      <c r="AD60" s="184" t="s">
        <v>262</v>
      </c>
    </row>
    <row r="61" spans="1:30" ht="13.5" customHeight="1">
      <c r="A61" s="85" t="s">
        <v>31</v>
      </c>
      <c r="B61" s="86" t="s">
        <v>368</v>
      </c>
      <c r="C61" s="85" t="s">
        <v>369</v>
      </c>
      <c r="D61" s="87">
        <f>+SUM(E61,+I61)</f>
        <v>975</v>
      </c>
      <c r="E61" s="87">
        <f>+SUM(G61+H61)</f>
        <v>119</v>
      </c>
      <c r="F61" s="106">
        <f>IF(D61&gt;0,E61/D61*100,"-")</f>
        <v>12.205128205128204</v>
      </c>
      <c r="G61" s="87">
        <v>119</v>
      </c>
      <c r="H61" s="87">
        <v>0</v>
      </c>
      <c r="I61" s="87">
        <f>+SUM(K61,+M61,O61+P61)</f>
        <v>856</v>
      </c>
      <c r="J61" s="88">
        <f>IF(D61&gt;0,I61/D61*100,"-")</f>
        <v>87.794871794871796</v>
      </c>
      <c r="K61" s="87">
        <v>0</v>
      </c>
      <c r="L61" s="88">
        <f>IF(D61&gt;0,K61/D61*100,"-")</f>
        <v>0</v>
      </c>
      <c r="M61" s="87">
        <v>0</v>
      </c>
      <c r="N61" s="88">
        <f>IF(D61&gt;0,M61/D61*100,"-")</f>
        <v>0</v>
      </c>
      <c r="O61" s="87">
        <v>0</v>
      </c>
      <c r="P61" s="87">
        <f>SUM(Q61:S61)</f>
        <v>856</v>
      </c>
      <c r="Q61" s="87">
        <v>124</v>
      </c>
      <c r="R61" s="87">
        <v>732</v>
      </c>
      <c r="S61" s="87">
        <v>0</v>
      </c>
      <c r="T61" s="88">
        <f>IF(D61&gt;0,P61/D61*100,"-")</f>
        <v>87.794871794871796</v>
      </c>
      <c r="U61" s="87">
        <v>19</v>
      </c>
      <c r="V61" s="85"/>
      <c r="W61" s="85"/>
      <c r="X61" s="85"/>
      <c r="Y61" s="85" t="s">
        <v>263</v>
      </c>
      <c r="Z61" s="85"/>
      <c r="AA61" s="85"/>
      <c r="AB61" s="85"/>
      <c r="AC61" s="85" t="s">
        <v>263</v>
      </c>
      <c r="AD61" s="184" t="s">
        <v>262</v>
      </c>
    </row>
    <row r="62" spans="1:30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30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30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61">
    <sortCondition ref="A8:A61"/>
    <sortCondition ref="B8:B61"/>
    <sortCondition ref="C8:C61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愛知県</v>
      </c>
      <c r="B7" s="90" t="str">
        <f>水洗化人口等!B7</f>
        <v>23000</v>
      </c>
      <c r="C7" s="89" t="s">
        <v>199</v>
      </c>
      <c r="D7" s="91">
        <f>SUM(E7,+H7,+K7)</f>
        <v>1139794</v>
      </c>
      <c r="E7" s="91">
        <f>SUM(F7:G7)</f>
        <v>9691</v>
      </c>
      <c r="F7" s="91">
        <f>SUM(F$8:F$207)</f>
        <v>9691</v>
      </c>
      <c r="G7" s="91">
        <f>SUM(G$8:G$207)</f>
        <v>0</v>
      </c>
      <c r="H7" s="91">
        <f>SUM(I7:J7)</f>
        <v>125892</v>
      </c>
      <c r="I7" s="91">
        <f>SUM(I$8:I$207)</f>
        <v>35982</v>
      </c>
      <c r="J7" s="91">
        <f>SUM(J$8:J$207)</f>
        <v>89910</v>
      </c>
      <c r="K7" s="91">
        <f>SUM(L7:M7)</f>
        <v>1004211</v>
      </c>
      <c r="L7" s="91">
        <f>SUM(L$8:L$207)</f>
        <v>33058</v>
      </c>
      <c r="M7" s="91">
        <f>SUM(M$8:M$207)</f>
        <v>971153</v>
      </c>
      <c r="N7" s="91">
        <f>SUM(O7,+V7,+AC7)</f>
        <v>1139794</v>
      </c>
      <c r="O7" s="91">
        <f>SUM(P7:U7)</f>
        <v>78731</v>
      </c>
      <c r="P7" s="91">
        <f t="shared" ref="P7:U7" si="0">SUM(P$8:P$207)</f>
        <v>61766</v>
      </c>
      <c r="Q7" s="91">
        <f t="shared" si="0"/>
        <v>0</v>
      </c>
      <c r="R7" s="91">
        <f t="shared" si="0"/>
        <v>1133</v>
      </c>
      <c r="S7" s="91">
        <f t="shared" si="0"/>
        <v>15832</v>
      </c>
      <c r="T7" s="91">
        <f t="shared" si="0"/>
        <v>0</v>
      </c>
      <c r="U7" s="91">
        <f t="shared" si="0"/>
        <v>0</v>
      </c>
      <c r="V7" s="91">
        <f>SUM(W7:AB7)</f>
        <v>1061063</v>
      </c>
      <c r="W7" s="91">
        <f t="shared" ref="W7:AB7" si="1">SUM(W$8:W$207)</f>
        <v>879584</v>
      </c>
      <c r="X7" s="91">
        <f t="shared" si="1"/>
        <v>0</v>
      </c>
      <c r="Y7" s="91">
        <f t="shared" si="1"/>
        <v>50940</v>
      </c>
      <c r="Z7" s="91">
        <f t="shared" si="1"/>
        <v>128146</v>
      </c>
      <c r="AA7" s="91">
        <f t="shared" si="1"/>
        <v>2393</v>
      </c>
      <c r="AB7" s="91">
        <f t="shared" si="1"/>
        <v>0</v>
      </c>
      <c r="AC7" s="91">
        <f>SUM(AD7:AE7)</f>
        <v>0</v>
      </c>
      <c r="AD7" s="91">
        <f>SUM(AD$8:AD$207)</f>
        <v>0</v>
      </c>
      <c r="AE7" s="91">
        <f>SUM(AE$8:AE$207)</f>
        <v>0</v>
      </c>
      <c r="AF7" s="91">
        <f>SUM(AG7:AI7)</f>
        <v>24754</v>
      </c>
      <c r="AG7" s="91">
        <f>SUM(AG$8:AG$207)</f>
        <v>24245</v>
      </c>
      <c r="AH7" s="91">
        <f>SUM(AH$8:AH$207)</f>
        <v>0</v>
      </c>
      <c r="AI7" s="91">
        <f>SUM(AI$8:AI$207)</f>
        <v>509</v>
      </c>
      <c r="AJ7" s="91">
        <f>SUM(AK7:AS7)</f>
        <v>41814</v>
      </c>
      <c r="AK7" s="91">
        <f t="shared" ref="AK7:AS7" si="2">SUM(AK$8:AK$207)</f>
        <v>17685</v>
      </c>
      <c r="AL7" s="91">
        <f t="shared" si="2"/>
        <v>323</v>
      </c>
      <c r="AM7" s="91">
        <f t="shared" si="2"/>
        <v>18984</v>
      </c>
      <c r="AN7" s="91">
        <f t="shared" si="2"/>
        <v>1248</v>
      </c>
      <c r="AO7" s="91">
        <f t="shared" si="2"/>
        <v>0</v>
      </c>
      <c r="AP7" s="91">
        <f t="shared" si="2"/>
        <v>0</v>
      </c>
      <c r="AQ7" s="91">
        <f t="shared" si="2"/>
        <v>923</v>
      </c>
      <c r="AR7" s="91">
        <f t="shared" si="2"/>
        <v>596</v>
      </c>
      <c r="AS7" s="91">
        <f t="shared" si="2"/>
        <v>2055</v>
      </c>
      <c r="AT7" s="91">
        <f>SUM(AU7:AY7)</f>
        <v>1231</v>
      </c>
      <c r="AU7" s="91">
        <f>SUM(AU$8:AU$207)</f>
        <v>439</v>
      </c>
      <c r="AV7" s="91">
        <f>SUM(AV$8:AV$207)</f>
        <v>0</v>
      </c>
      <c r="AW7" s="91">
        <f>SUM(AW$8:AW$207)</f>
        <v>792</v>
      </c>
      <c r="AX7" s="91">
        <f>SUM(AX$8:AX$207)</f>
        <v>0</v>
      </c>
      <c r="AY7" s="91">
        <f>SUM(AY$8:AY$207)</f>
        <v>0</v>
      </c>
      <c r="AZ7" s="91">
        <f>SUM(BA7:BC7)</f>
        <v>811</v>
      </c>
      <c r="BA7" s="91">
        <f>SUM(BA$8:BA$207)</f>
        <v>811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31</v>
      </c>
      <c r="B8" s="96" t="s">
        <v>260</v>
      </c>
      <c r="C8" s="85" t="s">
        <v>261</v>
      </c>
      <c r="D8" s="87">
        <f>SUM(E8,+H8,+K8)</f>
        <v>29608</v>
      </c>
      <c r="E8" s="87">
        <f>SUM(F8:G8)</f>
        <v>8804</v>
      </c>
      <c r="F8" s="87">
        <v>8804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20804</v>
      </c>
      <c r="L8" s="87">
        <v>0</v>
      </c>
      <c r="M8" s="87">
        <v>20804</v>
      </c>
      <c r="N8" s="87">
        <f>SUM(O8,+V8,+AC8)</f>
        <v>29608</v>
      </c>
      <c r="O8" s="87">
        <f>SUM(P8:U8)</f>
        <v>8804</v>
      </c>
      <c r="P8" s="87">
        <v>0</v>
      </c>
      <c r="Q8" s="87">
        <v>0</v>
      </c>
      <c r="R8" s="87">
        <v>0</v>
      </c>
      <c r="S8" s="87">
        <v>8804</v>
      </c>
      <c r="T8" s="87">
        <v>0</v>
      </c>
      <c r="U8" s="87">
        <v>0</v>
      </c>
      <c r="V8" s="87">
        <f>SUM(W8:AB8)</f>
        <v>20804</v>
      </c>
      <c r="W8" s="87">
        <v>0</v>
      </c>
      <c r="X8" s="87">
        <v>0</v>
      </c>
      <c r="Y8" s="87">
        <v>0</v>
      </c>
      <c r="Z8" s="87">
        <v>20804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31</v>
      </c>
      <c r="B9" s="96" t="s">
        <v>264</v>
      </c>
      <c r="C9" s="85" t="s">
        <v>265</v>
      </c>
      <c r="D9" s="87">
        <f>SUM(E9,+H9,+K9)</f>
        <v>52073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52073</v>
      </c>
      <c r="L9" s="87">
        <v>1133</v>
      </c>
      <c r="M9" s="87">
        <v>50940</v>
      </c>
      <c r="N9" s="87">
        <f>SUM(O9,+V9,+AC9)</f>
        <v>52073</v>
      </c>
      <c r="O9" s="87">
        <f>SUM(P9:U9)</f>
        <v>1133</v>
      </c>
      <c r="P9" s="87">
        <v>0</v>
      </c>
      <c r="Q9" s="87">
        <v>0</v>
      </c>
      <c r="R9" s="87">
        <v>1133</v>
      </c>
      <c r="S9" s="87">
        <v>0</v>
      </c>
      <c r="T9" s="87">
        <v>0</v>
      </c>
      <c r="U9" s="87">
        <v>0</v>
      </c>
      <c r="V9" s="87">
        <f>SUM(W9:AB9)</f>
        <v>50940</v>
      </c>
      <c r="W9" s="87">
        <v>0</v>
      </c>
      <c r="X9" s="87">
        <v>0</v>
      </c>
      <c r="Y9" s="87">
        <v>50940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509</v>
      </c>
      <c r="AG9" s="87">
        <v>0</v>
      </c>
      <c r="AH9" s="87">
        <v>0</v>
      </c>
      <c r="AI9" s="87">
        <v>509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31</v>
      </c>
      <c r="B10" s="96" t="s">
        <v>266</v>
      </c>
      <c r="C10" s="85" t="s">
        <v>267</v>
      </c>
      <c r="D10" s="87">
        <f>SUM(E10,+H10,+K10)</f>
        <v>39574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39574</v>
      </c>
      <c r="L10" s="87">
        <v>1780</v>
      </c>
      <c r="M10" s="87">
        <v>37794</v>
      </c>
      <c r="N10" s="87">
        <f>SUM(O10,+V10,+AC10)</f>
        <v>39574</v>
      </c>
      <c r="O10" s="87">
        <f>SUM(P10:U10)</f>
        <v>1780</v>
      </c>
      <c r="P10" s="87">
        <v>1780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37794</v>
      </c>
      <c r="W10" s="87">
        <v>37794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1446</v>
      </c>
      <c r="AG10" s="87">
        <v>1446</v>
      </c>
      <c r="AH10" s="87">
        <v>0</v>
      </c>
      <c r="AI10" s="87">
        <v>0</v>
      </c>
      <c r="AJ10" s="87">
        <f>SUM(AK10:AS10)</f>
        <v>1446</v>
      </c>
      <c r="AK10" s="87">
        <v>0</v>
      </c>
      <c r="AL10" s="87">
        <v>0</v>
      </c>
      <c r="AM10" s="87">
        <v>1446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18</v>
      </c>
      <c r="AU10" s="87">
        <v>0</v>
      </c>
      <c r="AV10" s="87">
        <v>0</v>
      </c>
      <c r="AW10" s="87">
        <v>18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31</v>
      </c>
      <c r="B11" s="96" t="s">
        <v>268</v>
      </c>
      <c r="C11" s="85" t="s">
        <v>269</v>
      </c>
      <c r="D11" s="87">
        <f>SUM(E11,+H11,+K11)</f>
        <v>81807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81807</v>
      </c>
      <c r="L11" s="87">
        <v>8603</v>
      </c>
      <c r="M11" s="87">
        <v>73204</v>
      </c>
      <c r="N11" s="87">
        <f>SUM(O11,+V11,+AC11)</f>
        <v>81807</v>
      </c>
      <c r="O11" s="87">
        <f>SUM(P11:U11)</f>
        <v>8603</v>
      </c>
      <c r="P11" s="87">
        <v>8504</v>
      </c>
      <c r="Q11" s="87">
        <v>0</v>
      </c>
      <c r="R11" s="87">
        <v>0</v>
      </c>
      <c r="S11" s="87">
        <v>99</v>
      </c>
      <c r="T11" s="87">
        <v>0</v>
      </c>
      <c r="U11" s="87">
        <v>0</v>
      </c>
      <c r="V11" s="87">
        <f>SUM(W11:AB11)</f>
        <v>73204</v>
      </c>
      <c r="W11" s="87">
        <v>72778</v>
      </c>
      <c r="X11" s="87">
        <v>0</v>
      </c>
      <c r="Y11" s="87">
        <v>0</v>
      </c>
      <c r="Z11" s="87">
        <v>426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2619</v>
      </c>
      <c r="AG11" s="87">
        <v>2619</v>
      </c>
      <c r="AH11" s="87">
        <v>0</v>
      </c>
      <c r="AI11" s="87">
        <v>0</v>
      </c>
      <c r="AJ11" s="87">
        <f>SUM(AK11:AS11)</f>
        <v>2619</v>
      </c>
      <c r="AK11" s="87">
        <v>0</v>
      </c>
      <c r="AL11" s="87">
        <v>0</v>
      </c>
      <c r="AM11" s="87">
        <v>2619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31</v>
      </c>
      <c r="B12" s="96" t="s">
        <v>270</v>
      </c>
      <c r="C12" s="85" t="s">
        <v>271</v>
      </c>
      <c r="D12" s="87">
        <f>SUM(E12,+H12,+K12)</f>
        <v>29270</v>
      </c>
      <c r="E12" s="87">
        <f>SUM(F12:G12)</f>
        <v>0</v>
      </c>
      <c r="F12" s="87">
        <v>0</v>
      </c>
      <c r="G12" s="87">
        <v>0</v>
      </c>
      <c r="H12" s="87">
        <f>SUM(I12:J12)</f>
        <v>29270</v>
      </c>
      <c r="I12" s="87">
        <v>2762</v>
      </c>
      <c r="J12" s="87">
        <v>26508</v>
      </c>
      <c r="K12" s="87">
        <f>SUM(L12:M12)</f>
        <v>0</v>
      </c>
      <c r="L12" s="87">
        <v>0</v>
      </c>
      <c r="M12" s="87">
        <v>0</v>
      </c>
      <c r="N12" s="87">
        <f>SUM(O12,+V12,+AC12)</f>
        <v>29270</v>
      </c>
      <c r="O12" s="87">
        <f>SUM(P12:U12)</f>
        <v>2762</v>
      </c>
      <c r="P12" s="87">
        <v>2762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26508</v>
      </c>
      <c r="W12" s="87">
        <v>26508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477</v>
      </c>
      <c r="AG12" s="87">
        <v>477</v>
      </c>
      <c r="AH12" s="87">
        <v>0</v>
      </c>
      <c r="AI12" s="87">
        <v>0</v>
      </c>
      <c r="AJ12" s="87">
        <f>SUM(AK12:AS12)</f>
        <v>477</v>
      </c>
      <c r="AK12" s="87">
        <v>0</v>
      </c>
      <c r="AL12" s="87">
        <v>0</v>
      </c>
      <c r="AM12" s="87">
        <v>0</v>
      </c>
      <c r="AN12" s="87">
        <v>477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31</v>
      </c>
      <c r="B13" s="96" t="s">
        <v>272</v>
      </c>
      <c r="C13" s="85" t="s">
        <v>273</v>
      </c>
      <c r="D13" s="87">
        <f>SUM(E13,+H13,+K13)</f>
        <v>18555</v>
      </c>
      <c r="E13" s="87">
        <f>SUM(F13:G13)</f>
        <v>0</v>
      </c>
      <c r="F13" s="87">
        <v>0</v>
      </c>
      <c r="G13" s="87">
        <v>0</v>
      </c>
      <c r="H13" s="87">
        <f>SUM(I13:J13)</f>
        <v>1305</v>
      </c>
      <c r="I13" s="87">
        <v>1305</v>
      </c>
      <c r="J13" s="87">
        <v>0</v>
      </c>
      <c r="K13" s="87">
        <f>SUM(L13:M13)</f>
        <v>17250</v>
      </c>
      <c r="L13" s="87">
        <v>0</v>
      </c>
      <c r="M13" s="87">
        <v>17250</v>
      </c>
      <c r="N13" s="87">
        <f>SUM(O13,+V13,+AC13)</f>
        <v>18555</v>
      </c>
      <c r="O13" s="87">
        <f>SUM(P13:U13)</f>
        <v>1305</v>
      </c>
      <c r="P13" s="87">
        <v>1305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17250</v>
      </c>
      <c r="W13" s="87">
        <v>17250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394</v>
      </c>
      <c r="AG13" s="87">
        <v>394</v>
      </c>
      <c r="AH13" s="87">
        <v>0</v>
      </c>
      <c r="AI13" s="87">
        <v>0</v>
      </c>
      <c r="AJ13" s="87">
        <f>SUM(AK13:AS13)</f>
        <v>394</v>
      </c>
      <c r="AK13" s="87">
        <v>0</v>
      </c>
      <c r="AL13" s="87">
        <v>0</v>
      </c>
      <c r="AM13" s="87">
        <v>394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31</v>
      </c>
      <c r="B14" s="96" t="s">
        <v>274</v>
      </c>
      <c r="C14" s="85" t="s">
        <v>275</v>
      </c>
      <c r="D14" s="87">
        <f>SUM(E14,+H14,+K14)</f>
        <v>54233</v>
      </c>
      <c r="E14" s="87">
        <f>SUM(F14:G14)</f>
        <v>521</v>
      </c>
      <c r="F14" s="87">
        <v>521</v>
      </c>
      <c r="G14" s="87">
        <v>0</v>
      </c>
      <c r="H14" s="87">
        <f>SUM(I14:J14)</f>
        <v>5047</v>
      </c>
      <c r="I14" s="87">
        <v>5047</v>
      </c>
      <c r="J14" s="87">
        <v>0</v>
      </c>
      <c r="K14" s="87">
        <f>SUM(L14:M14)</f>
        <v>48665</v>
      </c>
      <c r="L14" s="87">
        <v>0</v>
      </c>
      <c r="M14" s="87">
        <v>48665</v>
      </c>
      <c r="N14" s="87">
        <f>SUM(O14,+V14,+AC14)</f>
        <v>54233</v>
      </c>
      <c r="O14" s="87">
        <f>SUM(P14:U14)</f>
        <v>5568</v>
      </c>
      <c r="P14" s="87">
        <v>5568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48665</v>
      </c>
      <c r="W14" s="87">
        <v>48665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111</v>
      </c>
      <c r="AG14" s="87">
        <v>111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111</v>
      </c>
      <c r="AU14" s="87">
        <v>111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31</v>
      </c>
      <c r="B15" s="96" t="s">
        <v>276</v>
      </c>
      <c r="C15" s="85" t="s">
        <v>277</v>
      </c>
      <c r="D15" s="87">
        <f>SUM(E15,+H15,+K15)</f>
        <v>19847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19847</v>
      </c>
      <c r="L15" s="87">
        <v>1071</v>
      </c>
      <c r="M15" s="87">
        <v>18776</v>
      </c>
      <c r="N15" s="87">
        <f>SUM(O15,+V15,+AC15)</f>
        <v>19847</v>
      </c>
      <c r="O15" s="87">
        <f>SUM(P15:U15)</f>
        <v>1071</v>
      </c>
      <c r="P15" s="87">
        <v>0</v>
      </c>
      <c r="Q15" s="87">
        <v>0</v>
      </c>
      <c r="R15" s="87">
        <v>0</v>
      </c>
      <c r="S15" s="87">
        <v>1071</v>
      </c>
      <c r="T15" s="87">
        <v>0</v>
      </c>
      <c r="U15" s="87">
        <v>0</v>
      </c>
      <c r="V15" s="87">
        <f>SUM(W15:AB15)</f>
        <v>18776</v>
      </c>
      <c r="W15" s="87">
        <v>0</v>
      </c>
      <c r="X15" s="87">
        <v>0</v>
      </c>
      <c r="Y15" s="87">
        <v>0</v>
      </c>
      <c r="Z15" s="87">
        <v>18776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31</v>
      </c>
      <c r="B16" s="96" t="s">
        <v>278</v>
      </c>
      <c r="C16" s="85" t="s">
        <v>279</v>
      </c>
      <c r="D16" s="87">
        <f>SUM(E16,+H16,+K16)</f>
        <v>22740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22740</v>
      </c>
      <c r="L16" s="87">
        <v>892</v>
      </c>
      <c r="M16" s="87">
        <v>21848</v>
      </c>
      <c r="N16" s="87">
        <f>SUM(O16,+V16,+AC16)</f>
        <v>22740</v>
      </c>
      <c r="O16" s="87">
        <f>SUM(P16:U16)</f>
        <v>892</v>
      </c>
      <c r="P16" s="87">
        <v>892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21848</v>
      </c>
      <c r="W16" s="87">
        <v>21848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1109</v>
      </c>
      <c r="AG16" s="87">
        <v>1109</v>
      </c>
      <c r="AH16" s="87">
        <v>0</v>
      </c>
      <c r="AI16" s="87">
        <v>0</v>
      </c>
      <c r="AJ16" s="87">
        <f>SUM(AK16:AS16)</f>
        <v>16372</v>
      </c>
      <c r="AK16" s="87">
        <v>15361</v>
      </c>
      <c r="AL16" s="87">
        <v>0</v>
      </c>
      <c r="AM16" s="87">
        <v>1011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143</v>
      </c>
      <c r="AU16" s="87">
        <v>98</v>
      </c>
      <c r="AV16" s="87">
        <v>0</v>
      </c>
      <c r="AW16" s="87">
        <v>45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31</v>
      </c>
      <c r="B17" s="96" t="s">
        <v>280</v>
      </c>
      <c r="C17" s="85" t="s">
        <v>281</v>
      </c>
      <c r="D17" s="87">
        <f>SUM(E17,+H17,+K17)</f>
        <v>15294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15294</v>
      </c>
      <c r="L17" s="87">
        <v>950</v>
      </c>
      <c r="M17" s="87">
        <v>14344</v>
      </c>
      <c r="N17" s="87">
        <f>SUM(O17,+V17,+AC17)</f>
        <v>15294</v>
      </c>
      <c r="O17" s="87">
        <f>SUM(P17:U17)</f>
        <v>950</v>
      </c>
      <c r="P17" s="87">
        <v>0</v>
      </c>
      <c r="Q17" s="87">
        <v>0</v>
      </c>
      <c r="R17" s="87">
        <v>0</v>
      </c>
      <c r="S17" s="87">
        <v>950</v>
      </c>
      <c r="T17" s="87">
        <v>0</v>
      </c>
      <c r="U17" s="87">
        <v>0</v>
      </c>
      <c r="V17" s="87">
        <f>SUM(W17:AB17)</f>
        <v>14344</v>
      </c>
      <c r="W17" s="87">
        <v>0</v>
      </c>
      <c r="X17" s="87">
        <v>0</v>
      </c>
      <c r="Y17" s="87">
        <v>0</v>
      </c>
      <c r="Z17" s="87">
        <v>14344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31</v>
      </c>
      <c r="B18" s="96" t="s">
        <v>282</v>
      </c>
      <c r="C18" s="85" t="s">
        <v>283</v>
      </c>
      <c r="D18" s="87">
        <f>SUM(E18,+H18,+K18)</f>
        <v>20085</v>
      </c>
      <c r="E18" s="87">
        <f>SUM(F18:G18)</f>
        <v>0</v>
      </c>
      <c r="F18" s="87">
        <v>0</v>
      </c>
      <c r="G18" s="87">
        <v>0</v>
      </c>
      <c r="H18" s="87">
        <f>SUM(I18:J18)</f>
        <v>20085</v>
      </c>
      <c r="I18" s="87">
        <v>824</v>
      </c>
      <c r="J18" s="87">
        <v>19261</v>
      </c>
      <c r="K18" s="87">
        <f>SUM(L18:M18)</f>
        <v>0</v>
      </c>
      <c r="L18" s="87">
        <v>0</v>
      </c>
      <c r="M18" s="87">
        <v>0</v>
      </c>
      <c r="N18" s="87">
        <f>SUM(O18,+V18,+AC18)</f>
        <v>20085</v>
      </c>
      <c r="O18" s="87">
        <f>SUM(P18:U18)</f>
        <v>824</v>
      </c>
      <c r="P18" s="87">
        <v>494</v>
      </c>
      <c r="Q18" s="87">
        <v>0</v>
      </c>
      <c r="R18" s="87">
        <v>0</v>
      </c>
      <c r="S18" s="87">
        <v>330</v>
      </c>
      <c r="T18" s="87">
        <v>0</v>
      </c>
      <c r="U18" s="87">
        <v>0</v>
      </c>
      <c r="V18" s="87">
        <f>SUM(W18:AB18)</f>
        <v>19261</v>
      </c>
      <c r="W18" s="87">
        <v>11557</v>
      </c>
      <c r="X18" s="87">
        <v>0</v>
      </c>
      <c r="Y18" s="87">
        <v>0</v>
      </c>
      <c r="Z18" s="87">
        <v>7704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102</v>
      </c>
      <c r="AG18" s="87">
        <v>102</v>
      </c>
      <c r="AH18" s="87">
        <v>0</v>
      </c>
      <c r="AI18" s="87">
        <v>0</v>
      </c>
      <c r="AJ18" s="87">
        <f>SUM(AK18:AS18)</f>
        <v>128</v>
      </c>
      <c r="AK18" s="87">
        <v>128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102</v>
      </c>
      <c r="AU18" s="87">
        <v>102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31</v>
      </c>
      <c r="B19" s="96" t="s">
        <v>284</v>
      </c>
      <c r="C19" s="85" t="s">
        <v>285</v>
      </c>
      <c r="D19" s="87">
        <f>SUM(E19,+H19,+K19)</f>
        <v>105399</v>
      </c>
      <c r="E19" s="87">
        <f>SUM(F19:G19)</f>
        <v>336</v>
      </c>
      <c r="F19" s="87">
        <v>336</v>
      </c>
      <c r="G19" s="87">
        <v>0</v>
      </c>
      <c r="H19" s="87">
        <f>SUM(I19:J19)</f>
        <v>6153</v>
      </c>
      <c r="I19" s="87">
        <v>6153</v>
      </c>
      <c r="J19" s="87">
        <v>0</v>
      </c>
      <c r="K19" s="87">
        <f>SUM(L19:M19)</f>
        <v>98910</v>
      </c>
      <c r="L19" s="87">
        <v>0</v>
      </c>
      <c r="M19" s="87">
        <v>98910</v>
      </c>
      <c r="N19" s="87">
        <f>SUM(O19,+V19,+AC19)</f>
        <v>105399</v>
      </c>
      <c r="O19" s="87">
        <f>SUM(P19:U19)</f>
        <v>6489</v>
      </c>
      <c r="P19" s="87">
        <v>6489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98910</v>
      </c>
      <c r="W19" s="87">
        <v>98910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1871</v>
      </c>
      <c r="AG19" s="87">
        <v>1871</v>
      </c>
      <c r="AH19" s="87">
        <v>0</v>
      </c>
      <c r="AI19" s="87">
        <v>0</v>
      </c>
      <c r="AJ19" s="87">
        <f>SUM(AK19:AS19)</f>
        <v>1859</v>
      </c>
      <c r="AK19" s="87">
        <v>0</v>
      </c>
      <c r="AL19" s="87">
        <v>0</v>
      </c>
      <c r="AM19" s="87">
        <v>1820</v>
      </c>
      <c r="AN19" s="87">
        <v>0</v>
      </c>
      <c r="AO19" s="87">
        <v>0</v>
      </c>
      <c r="AP19" s="87">
        <v>0</v>
      </c>
      <c r="AQ19" s="87">
        <v>0</v>
      </c>
      <c r="AR19" s="87">
        <v>39</v>
      </c>
      <c r="AS19" s="87">
        <v>0</v>
      </c>
      <c r="AT19" s="87">
        <f>SUM(AU19:AY19)</f>
        <v>12</v>
      </c>
      <c r="AU19" s="87">
        <v>12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336</v>
      </c>
      <c r="BA19" s="87">
        <v>336</v>
      </c>
      <c r="BB19" s="87">
        <v>0</v>
      </c>
      <c r="BC19" s="87">
        <v>0</v>
      </c>
    </row>
    <row r="20" spans="1:55" ht="13.5" customHeight="1">
      <c r="A20" s="98" t="s">
        <v>31</v>
      </c>
      <c r="B20" s="96" t="s">
        <v>286</v>
      </c>
      <c r="C20" s="85" t="s">
        <v>287</v>
      </c>
      <c r="D20" s="87">
        <f>SUM(E20,+H20,+K20)</f>
        <v>29841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29841</v>
      </c>
      <c r="L20" s="87">
        <v>1410</v>
      </c>
      <c r="M20" s="87">
        <v>28431</v>
      </c>
      <c r="N20" s="87">
        <f>SUM(O20,+V20,+AC20)</f>
        <v>29841</v>
      </c>
      <c r="O20" s="87">
        <f>SUM(P20:U20)</f>
        <v>1410</v>
      </c>
      <c r="P20" s="87">
        <v>1410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28431</v>
      </c>
      <c r="W20" s="87">
        <v>28431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932</v>
      </c>
      <c r="AG20" s="87">
        <v>932</v>
      </c>
      <c r="AH20" s="87">
        <v>0</v>
      </c>
      <c r="AI20" s="87">
        <v>0</v>
      </c>
      <c r="AJ20" s="87">
        <f>SUM(AK20:AS20)</f>
        <v>932</v>
      </c>
      <c r="AK20" s="87">
        <v>0</v>
      </c>
      <c r="AL20" s="87">
        <v>0</v>
      </c>
      <c r="AM20" s="87">
        <v>932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123</v>
      </c>
      <c r="AU20" s="87">
        <v>0</v>
      </c>
      <c r="AV20" s="87">
        <v>0</v>
      </c>
      <c r="AW20" s="87">
        <v>123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31</v>
      </c>
      <c r="B21" s="96" t="s">
        <v>288</v>
      </c>
      <c r="C21" s="85" t="s">
        <v>289</v>
      </c>
      <c r="D21" s="87">
        <f>SUM(E21,+H21,+K21)</f>
        <v>36520</v>
      </c>
      <c r="E21" s="87">
        <f>SUM(F21:G21)</f>
        <v>0</v>
      </c>
      <c r="F21" s="87">
        <v>0</v>
      </c>
      <c r="G21" s="87">
        <v>0</v>
      </c>
      <c r="H21" s="87">
        <f>SUM(I21:J21)</f>
        <v>2246</v>
      </c>
      <c r="I21" s="87">
        <v>2246</v>
      </c>
      <c r="J21" s="87">
        <v>0</v>
      </c>
      <c r="K21" s="87">
        <f>SUM(L21:M21)</f>
        <v>34274</v>
      </c>
      <c r="L21" s="87">
        <v>0</v>
      </c>
      <c r="M21" s="87">
        <v>34274</v>
      </c>
      <c r="N21" s="87">
        <f>SUM(O21,+V21,+AC21)</f>
        <v>36520</v>
      </c>
      <c r="O21" s="87">
        <f>SUM(P21:U21)</f>
        <v>2246</v>
      </c>
      <c r="P21" s="87">
        <v>2246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34274</v>
      </c>
      <c r="W21" s="87">
        <v>34274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1426</v>
      </c>
      <c r="AG21" s="87">
        <v>1426</v>
      </c>
      <c r="AH21" s="87">
        <v>0</v>
      </c>
      <c r="AI21" s="87">
        <v>0</v>
      </c>
      <c r="AJ21" s="87">
        <f>SUM(AK21:AS21)</f>
        <v>1426</v>
      </c>
      <c r="AK21" s="87">
        <v>0</v>
      </c>
      <c r="AL21" s="87">
        <v>0</v>
      </c>
      <c r="AM21" s="87">
        <v>1426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31</v>
      </c>
      <c r="B22" s="96" t="s">
        <v>290</v>
      </c>
      <c r="C22" s="85" t="s">
        <v>291</v>
      </c>
      <c r="D22" s="87">
        <f>SUM(E22,+H22,+K22)</f>
        <v>17552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17552</v>
      </c>
      <c r="L22" s="87">
        <v>1972</v>
      </c>
      <c r="M22" s="87">
        <v>15580</v>
      </c>
      <c r="N22" s="87">
        <f>SUM(O22,+V22,+AC22)</f>
        <v>17552</v>
      </c>
      <c r="O22" s="87">
        <f>SUM(P22:U22)</f>
        <v>1972</v>
      </c>
      <c r="P22" s="87">
        <v>0</v>
      </c>
      <c r="Q22" s="87">
        <v>0</v>
      </c>
      <c r="R22" s="87">
        <v>0</v>
      </c>
      <c r="S22" s="87">
        <v>1972</v>
      </c>
      <c r="T22" s="87">
        <v>0</v>
      </c>
      <c r="U22" s="87">
        <v>0</v>
      </c>
      <c r="V22" s="87">
        <f>SUM(W22:AB22)</f>
        <v>15580</v>
      </c>
      <c r="W22" s="87">
        <v>0</v>
      </c>
      <c r="X22" s="87">
        <v>0</v>
      </c>
      <c r="Y22" s="87">
        <v>0</v>
      </c>
      <c r="Z22" s="87">
        <v>15580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31</v>
      </c>
      <c r="B23" s="96" t="s">
        <v>292</v>
      </c>
      <c r="C23" s="85" t="s">
        <v>293</v>
      </c>
      <c r="D23" s="87">
        <f>SUM(E23,+H23,+K23)</f>
        <v>15385</v>
      </c>
      <c r="E23" s="87">
        <f>SUM(F23:G23)</f>
        <v>0</v>
      </c>
      <c r="F23" s="87">
        <v>0</v>
      </c>
      <c r="G23" s="87">
        <v>0</v>
      </c>
      <c r="H23" s="87">
        <f>SUM(I23:J23)</f>
        <v>1341</v>
      </c>
      <c r="I23" s="87">
        <v>1341</v>
      </c>
      <c r="J23" s="87">
        <v>0</v>
      </c>
      <c r="K23" s="87">
        <f>SUM(L23:M23)</f>
        <v>14044</v>
      </c>
      <c r="L23" s="87">
        <v>0</v>
      </c>
      <c r="M23" s="87">
        <v>14044</v>
      </c>
      <c r="N23" s="87">
        <f>SUM(O23,+V23,+AC23)</f>
        <v>15385</v>
      </c>
      <c r="O23" s="87">
        <f>SUM(P23:U23)</f>
        <v>1341</v>
      </c>
      <c r="P23" s="87">
        <v>1341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14044</v>
      </c>
      <c r="W23" s="87">
        <v>14044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420</v>
      </c>
      <c r="AG23" s="87">
        <v>420</v>
      </c>
      <c r="AH23" s="87">
        <v>0</v>
      </c>
      <c r="AI23" s="87">
        <v>0</v>
      </c>
      <c r="AJ23" s="87">
        <f>SUM(AK23:AS23)</f>
        <v>420</v>
      </c>
      <c r="AK23" s="87">
        <v>0</v>
      </c>
      <c r="AL23" s="87">
        <v>0</v>
      </c>
      <c r="AM23" s="87">
        <v>43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377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31</v>
      </c>
      <c r="B24" s="96" t="s">
        <v>294</v>
      </c>
      <c r="C24" s="85" t="s">
        <v>295</v>
      </c>
      <c r="D24" s="87">
        <f>SUM(E24,+H24,+K24)</f>
        <v>24192</v>
      </c>
      <c r="E24" s="87">
        <f>SUM(F24:G24)</f>
        <v>0</v>
      </c>
      <c r="F24" s="87">
        <v>0</v>
      </c>
      <c r="G24" s="87">
        <v>0</v>
      </c>
      <c r="H24" s="87">
        <f>SUM(I24:J24)</f>
        <v>1785</v>
      </c>
      <c r="I24" s="87">
        <v>1785</v>
      </c>
      <c r="J24" s="87">
        <v>0</v>
      </c>
      <c r="K24" s="87">
        <f>SUM(L24:M24)</f>
        <v>22407</v>
      </c>
      <c r="L24" s="87">
        <v>0</v>
      </c>
      <c r="M24" s="87">
        <v>22407</v>
      </c>
      <c r="N24" s="87">
        <f>SUM(O24,+V24,+AC24)</f>
        <v>24192</v>
      </c>
      <c r="O24" s="87">
        <f>SUM(P24:U24)</f>
        <v>1785</v>
      </c>
      <c r="P24" s="87">
        <v>1785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22407</v>
      </c>
      <c r="W24" s="87">
        <v>22407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514</v>
      </c>
      <c r="AG24" s="87">
        <v>514</v>
      </c>
      <c r="AH24" s="87">
        <v>0</v>
      </c>
      <c r="AI24" s="87">
        <v>0</v>
      </c>
      <c r="AJ24" s="87">
        <f>SUM(AK24:AS24)</f>
        <v>514</v>
      </c>
      <c r="AK24" s="87">
        <v>0</v>
      </c>
      <c r="AL24" s="87">
        <v>0</v>
      </c>
      <c r="AM24" s="87">
        <v>514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31</v>
      </c>
      <c r="B25" s="96" t="s">
        <v>296</v>
      </c>
      <c r="C25" s="85" t="s">
        <v>297</v>
      </c>
      <c r="D25" s="87">
        <f>SUM(E25,+H25,+K25)</f>
        <v>39773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39773</v>
      </c>
      <c r="L25" s="87">
        <v>1930</v>
      </c>
      <c r="M25" s="87">
        <v>37843</v>
      </c>
      <c r="N25" s="87">
        <f>SUM(O25,+V25,+AC25)</f>
        <v>39773</v>
      </c>
      <c r="O25" s="87">
        <f>SUM(P25:U25)</f>
        <v>1930</v>
      </c>
      <c r="P25" s="87">
        <v>1930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37843</v>
      </c>
      <c r="W25" s="87">
        <v>37843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1082</v>
      </c>
      <c r="AG25" s="87">
        <v>1082</v>
      </c>
      <c r="AH25" s="87">
        <v>0</v>
      </c>
      <c r="AI25" s="87">
        <v>0</v>
      </c>
      <c r="AJ25" s="87">
        <f>SUM(AK25:AS25)</f>
        <v>1082</v>
      </c>
      <c r="AK25" s="87">
        <v>0</v>
      </c>
      <c r="AL25" s="87">
        <v>0</v>
      </c>
      <c r="AM25" s="87">
        <v>111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971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31</v>
      </c>
      <c r="B26" s="96" t="s">
        <v>298</v>
      </c>
      <c r="C26" s="85" t="s">
        <v>299</v>
      </c>
      <c r="D26" s="87">
        <f>SUM(E26,+H26,+K26)</f>
        <v>23485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23485</v>
      </c>
      <c r="L26" s="87">
        <v>1118</v>
      </c>
      <c r="M26" s="87">
        <v>22367</v>
      </c>
      <c r="N26" s="87">
        <f>SUM(O26,+V26,+AC26)</f>
        <v>23485</v>
      </c>
      <c r="O26" s="87">
        <f>SUM(P26:U26)</f>
        <v>1118</v>
      </c>
      <c r="P26" s="87">
        <v>1118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22367</v>
      </c>
      <c r="W26" s="87">
        <v>22367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802</v>
      </c>
      <c r="AG26" s="87">
        <v>802</v>
      </c>
      <c r="AH26" s="87">
        <v>0</v>
      </c>
      <c r="AI26" s="87">
        <v>0</v>
      </c>
      <c r="AJ26" s="87">
        <f>SUM(AK26:AS26)</f>
        <v>802</v>
      </c>
      <c r="AK26" s="87">
        <v>0</v>
      </c>
      <c r="AL26" s="87">
        <v>0</v>
      </c>
      <c r="AM26" s="87">
        <v>802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31</v>
      </c>
      <c r="B27" s="96" t="s">
        <v>300</v>
      </c>
      <c r="C27" s="85" t="s">
        <v>301</v>
      </c>
      <c r="D27" s="87">
        <f>SUM(E27,+H27,+K27)</f>
        <v>46559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46559</v>
      </c>
      <c r="L27" s="87">
        <v>2498</v>
      </c>
      <c r="M27" s="87">
        <v>44061</v>
      </c>
      <c r="N27" s="87">
        <f>SUM(O27,+V27,+AC27)</f>
        <v>46559</v>
      </c>
      <c r="O27" s="87">
        <f>SUM(P27:U27)</f>
        <v>2498</v>
      </c>
      <c r="P27" s="87">
        <v>2498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44061</v>
      </c>
      <c r="W27" s="87">
        <v>44061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1773</v>
      </c>
      <c r="AG27" s="87">
        <v>1773</v>
      </c>
      <c r="AH27" s="87">
        <v>0</v>
      </c>
      <c r="AI27" s="87">
        <v>0</v>
      </c>
      <c r="AJ27" s="87">
        <f>SUM(AK27:AS27)</f>
        <v>1773</v>
      </c>
      <c r="AK27" s="87">
        <v>0</v>
      </c>
      <c r="AL27" s="87">
        <v>0</v>
      </c>
      <c r="AM27" s="87">
        <v>1773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181</v>
      </c>
      <c r="AU27" s="87">
        <v>0</v>
      </c>
      <c r="AV27" s="87">
        <v>0</v>
      </c>
      <c r="AW27" s="87">
        <v>181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31</v>
      </c>
      <c r="B28" s="96" t="s">
        <v>302</v>
      </c>
      <c r="C28" s="85" t="s">
        <v>303</v>
      </c>
      <c r="D28" s="87">
        <f>SUM(E28,+H28,+K28)</f>
        <v>14600</v>
      </c>
      <c r="E28" s="87">
        <f>SUM(F28:G28)</f>
        <v>0</v>
      </c>
      <c r="F28" s="87">
        <v>0</v>
      </c>
      <c r="G28" s="87">
        <v>0</v>
      </c>
      <c r="H28" s="87">
        <f>SUM(I28:J28)</f>
        <v>14600</v>
      </c>
      <c r="I28" s="87">
        <v>1240</v>
      </c>
      <c r="J28" s="87">
        <v>13360</v>
      </c>
      <c r="K28" s="87">
        <f>SUM(L28:M28)</f>
        <v>0</v>
      </c>
      <c r="L28" s="87">
        <v>0</v>
      </c>
      <c r="M28" s="87">
        <v>0</v>
      </c>
      <c r="N28" s="87">
        <f>SUM(O28,+V28,+AC28)</f>
        <v>14600</v>
      </c>
      <c r="O28" s="87">
        <f>SUM(P28:U28)</f>
        <v>1240</v>
      </c>
      <c r="P28" s="87">
        <v>0</v>
      </c>
      <c r="Q28" s="87">
        <v>0</v>
      </c>
      <c r="R28" s="87">
        <v>0</v>
      </c>
      <c r="S28" s="87">
        <v>1240</v>
      </c>
      <c r="T28" s="87">
        <v>0</v>
      </c>
      <c r="U28" s="87">
        <v>0</v>
      </c>
      <c r="V28" s="87">
        <f>SUM(W28:AB28)</f>
        <v>13360</v>
      </c>
      <c r="W28" s="87">
        <v>0</v>
      </c>
      <c r="X28" s="87">
        <v>0</v>
      </c>
      <c r="Y28" s="87">
        <v>0</v>
      </c>
      <c r="Z28" s="87">
        <v>13360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0</v>
      </c>
      <c r="AG28" s="87">
        <v>0</v>
      </c>
      <c r="AH28" s="87">
        <v>0</v>
      </c>
      <c r="AI28" s="87">
        <v>0</v>
      </c>
      <c r="AJ28" s="87">
        <f>SUM(AK28:AS28)</f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31</v>
      </c>
      <c r="B29" s="96" t="s">
        <v>304</v>
      </c>
      <c r="C29" s="85" t="s">
        <v>305</v>
      </c>
      <c r="D29" s="87">
        <f>SUM(E29,+H29,+K29)</f>
        <v>19720</v>
      </c>
      <c r="E29" s="87">
        <f>SUM(F29:G29)</f>
        <v>0</v>
      </c>
      <c r="F29" s="87">
        <v>0</v>
      </c>
      <c r="G29" s="87">
        <v>0</v>
      </c>
      <c r="H29" s="87">
        <f>SUM(I29:J29)</f>
        <v>1905</v>
      </c>
      <c r="I29" s="87">
        <v>1905</v>
      </c>
      <c r="J29" s="87">
        <v>0</v>
      </c>
      <c r="K29" s="87">
        <f>SUM(L29:M29)</f>
        <v>17815</v>
      </c>
      <c r="L29" s="87">
        <v>0</v>
      </c>
      <c r="M29" s="87">
        <v>17815</v>
      </c>
      <c r="N29" s="87">
        <f>SUM(O29,+V29,+AC29)</f>
        <v>19720</v>
      </c>
      <c r="O29" s="87">
        <f>SUM(P29:U29)</f>
        <v>1905</v>
      </c>
      <c r="P29" s="87">
        <v>1905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17815</v>
      </c>
      <c r="W29" s="87">
        <v>17815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183</v>
      </c>
      <c r="AG29" s="87">
        <v>183</v>
      </c>
      <c r="AH29" s="87">
        <v>0</v>
      </c>
      <c r="AI29" s="87">
        <v>0</v>
      </c>
      <c r="AJ29" s="87">
        <f>SUM(AK29:AS29)</f>
        <v>453</v>
      </c>
      <c r="AK29" s="87">
        <v>308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145</v>
      </c>
      <c r="AR29" s="87">
        <v>0</v>
      </c>
      <c r="AS29" s="87">
        <v>0</v>
      </c>
      <c r="AT29" s="87">
        <f>SUM(AU29:AY29)</f>
        <v>38</v>
      </c>
      <c r="AU29" s="87">
        <v>38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31</v>
      </c>
      <c r="B30" s="96" t="s">
        <v>306</v>
      </c>
      <c r="C30" s="85" t="s">
        <v>307</v>
      </c>
      <c r="D30" s="87">
        <f>SUM(E30,+H30,+K30)</f>
        <v>15085</v>
      </c>
      <c r="E30" s="87">
        <f>SUM(F30:G30)</f>
        <v>0</v>
      </c>
      <c r="F30" s="87">
        <v>0</v>
      </c>
      <c r="G30" s="87">
        <v>0</v>
      </c>
      <c r="H30" s="87">
        <f>SUM(I30:J30)</f>
        <v>969</v>
      </c>
      <c r="I30" s="87">
        <v>969</v>
      </c>
      <c r="J30" s="87">
        <v>0</v>
      </c>
      <c r="K30" s="87">
        <f>SUM(L30:M30)</f>
        <v>14116</v>
      </c>
      <c r="L30" s="87">
        <v>0</v>
      </c>
      <c r="M30" s="87">
        <v>14116</v>
      </c>
      <c r="N30" s="87">
        <f>SUM(O30,+V30,+AC30)</f>
        <v>15085</v>
      </c>
      <c r="O30" s="87">
        <f>SUM(P30:U30)</f>
        <v>969</v>
      </c>
      <c r="P30" s="87">
        <v>969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14116</v>
      </c>
      <c r="W30" s="87">
        <v>14116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303</v>
      </c>
      <c r="AG30" s="87">
        <v>303</v>
      </c>
      <c r="AH30" s="87">
        <v>0</v>
      </c>
      <c r="AI30" s="87">
        <v>0</v>
      </c>
      <c r="AJ30" s="87">
        <f>SUM(AK30:AS30)</f>
        <v>303</v>
      </c>
      <c r="AK30" s="87">
        <v>0</v>
      </c>
      <c r="AL30" s="87">
        <v>0</v>
      </c>
      <c r="AM30" s="87">
        <v>303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31</v>
      </c>
      <c r="B31" s="96" t="s">
        <v>308</v>
      </c>
      <c r="C31" s="85" t="s">
        <v>309</v>
      </c>
      <c r="D31" s="87">
        <f>SUM(E31,+H31,+K31)</f>
        <v>4397</v>
      </c>
      <c r="E31" s="87">
        <f>SUM(F31:G31)</f>
        <v>0</v>
      </c>
      <c r="F31" s="87">
        <v>0</v>
      </c>
      <c r="G31" s="87">
        <v>0</v>
      </c>
      <c r="H31" s="87">
        <f>SUM(I31:J31)</f>
        <v>748</v>
      </c>
      <c r="I31" s="87">
        <v>748</v>
      </c>
      <c r="J31" s="87">
        <v>0</v>
      </c>
      <c r="K31" s="87">
        <f>SUM(L31:M31)</f>
        <v>3649</v>
      </c>
      <c r="L31" s="87">
        <v>0</v>
      </c>
      <c r="M31" s="87">
        <v>3649</v>
      </c>
      <c r="N31" s="87">
        <f>SUM(O31,+V31,+AC31)</f>
        <v>4397</v>
      </c>
      <c r="O31" s="87">
        <f>SUM(P31:U31)</f>
        <v>748</v>
      </c>
      <c r="P31" s="87">
        <v>748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3649</v>
      </c>
      <c r="W31" s="87">
        <v>3649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40</v>
      </c>
      <c r="AG31" s="87">
        <v>40</v>
      </c>
      <c r="AH31" s="87">
        <v>0</v>
      </c>
      <c r="AI31" s="87">
        <v>0</v>
      </c>
      <c r="AJ31" s="87">
        <f>SUM(AK31:AS31)</f>
        <v>101</v>
      </c>
      <c r="AK31" s="87">
        <v>69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32</v>
      </c>
      <c r="AR31" s="87">
        <v>0</v>
      </c>
      <c r="AS31" s="87">
        <v>0</v>
      </c>
      <c r="AT31" s="87">
        <f>SUM(AU31:AY31)</f>
        <v>8</v>
      </c>
      <c r="AU31" s="87">
        <v>8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31</v>
      </c>
      <c r="B32" s="96" t="s">
        <v>310</v>
      </c>
      <c r="C32" s="85" t="s">
        <v>311</v>
      </c>
      <c r="D32" s="87">
        <f>SUM(E32,+H32,+K32)</f>
        <v>18423</v>
      </c>
      <c r="E32" s="87">
        <f>SUM(F32:G32)</f>
        <v>0</v>
      </c>
      <c r="F32" s="87">
        <v>0</v>
      </c>
      <c r="G32" s="87">
        <v>0</v>
      </c>
      <c r="H32" s="87">
        <f>SUM(I32:J32)</f>
        <v>18423</v>
      </c>
      <c r="I32" s="87">
        <v>612</v>
      </c>
      <c r="J32" s="87">
        <v>17811</v>
      </c>
      <c r="K32" s="87">
        <f>SUM(L32:M32)</f>
        <v>0</v>
      </c>
      <c r="L32" s="87">
        <v>0</v>
      </c>
      <c r="M32" s="87">
        <v>0</v>
      </c>
      <c r="N32" s="87">
        <f>SUM(O32,+V32,+AC32)</f>
        <v>18423</v>
      </c>
      <c r="O32" s="87">
        <f>SUM(P32:U32)</f>
        <v>612</v>
      </c>
      <c r="P32" s="87">
        <v>612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17811</v>
      </c>
      <c r="W32" s="87">
        <v>17811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94</v>
      </c>
      <c r="AG32" s="87">
        <v>94</v>
      </c>
      <c r="AH32" s="87">
        <v>0</v>
      </c>
      <c r="AI32" s="87">
        <v>0</v>
      </c>
      <c r="AJ32" s="87">
        <f>SUM(AK32:AS32)</f>
        <v>91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91</v>
      </c>
      <c r="AR32" s="87">
        <v>0</v>
      </c>
      <c r="AS32" s="87">
        <v>0</v>
      </c>
      <c r="AT32" s="87">
        <f>SUM(AU32:AY32)</f>
        <v>3</v>
      </c>
      <c r="AU32" s="87">
        <v>3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31</v>
      </c>
      <c r="B33" s="96" t="s">
        <v>312</v>
      </c>
      <c r="C33" s="85" t="s">
        <v>313</v>
      </c>
      <c r="D33" s="87">
        <f>SUM(E33,+H33,+K33)</f>
        <v>12672</v>
      </c>
      <c r="E33" s="87">
        <f>SUM(F33:G33)</f>
        <v>0</v>
      </c>
      <c r="F33" s="87">
        <v>0</v>
      </c>
      <c r="G33" s="87">
        <v>0</v>
      </c>
      <c r="H33" s="87">
        <f>SUM(I33:J33)</f>
        <v>447</v>
      </c>
      <c r="I33" s="87">
        <v>447</v>
      </c>
      <c r="J33" s="87">
        <v>0</v>
      </c>
      <c r="K33" s="87">
        <f>SUM(L33:M33)</f>
        <v>12225</v>
      </c>
      <c r="L33" s="87">
        <v>0</v>
      </c>
      <c r="M33" s="87">
        <v>12225</v>
      </c>
      <c r="N33" s="87">
        <f>SUM(O33,+V33,+AC33)</f>
        <v>12672</v>
      </c>
      <c r="O33" s="87">
        <f>SUM(P33:U33)</f>
        <v>447</v>
      </c>
      <c r="P33" s="87">
        <v>447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12225</v>
      </c>
      <c r="W33" s="87">
        <v>12225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458</v>
      </c>
      <c r="AG33" s="87">
        <v>458</v>
      </c>
      <c r="AH33" s="87">
        <v>0</v>
      </c>
      <c r="AI33" s="87">
        <v>0</v>
      </c>
      <c r="AJ33" s="87">
        <f>SUM(AK33:AS33)</f>
        <v>458</v>
      </c>
      <c r="AK33" s="87">
        <v>0</v>
      </c>
      <c r="AL33" s="87">
        <v>0</v>
      </c>
      <c r="AM33" s="87">
        <v>30</v>
      </c>
      <c r="AN33" s="87">
        <v>0</v>
      </c>
      <c r="AO33" s="87">
        <v>0</v>
      </c>
      <c r="AP33" s="87">
        <v>0</v>
      </c>
      <c r="AQ33" s="87">
        <v>428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31</v>
      </c>
      <c r="B34" s="96" t="s">
        <v>314</v>
      </c>
      <c r="C34" s="85" t="s">
        <v>315</v>
      </c>
      <c r="D34" s="87">
        <f>SUM(E34,+H34,+K34)</f>
        <v>13787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13787</v>
      </c>
      <c r="L34" s="87">
        <v>456</v>
      </c>
      <c r="M34" s="87">
        <v>13331</v>
      </c>
      <c r="N34" s="87">
        <f>SUM(O34,+V34,+AC34)</f>
        <v>13787</v>
      </c>
      <c r="O34" s="87">
        <f>SUM(P34:U34)</f>
        <v>456</v>
      </c>
      <c r="P34" s="87">
        <v>0</v>
      </c>
      <c r="Q34" s="87">
        <v>0</v>
      </c>
      <c r="R34" s="87">
        <v>0</v>
      </c>
      <c r="S34" s="87">
        <v>456</v>
      </c>
      <c r="T34" s="87">
        <v>0</v>
      </c>
      <c r="U34" s="87">
        <v>0</v>
      </c>
      <c r="V34" s="87">
        <f>SUM(W34:AB34)</f>
        <v>13331</v>
      </c>
      <c r="W34" s="87">
        <v>0</v>
      </c>
      <c r="X34" s="87">
        <v>0</v>
      </c>
      <c r="Y34" s="87">
        <v>0</v>
      </c>
      <c r="Z34" s="87">
        <v>13331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0</v>
      </c>
      <c r="AG34" s="87">
        <v>0</v>
      </c>
      <c r="AH34" s="87">
        <v>0</v>
      </c>
      <c r="AI34" s="87">
        <v>0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31</v>
      </c>
      <c r="B35" s="96" t="s">
        <v>316</v>
      </c>
      <c r="C35" s="85" t="s">
        <v>317</v>
      </c>
      <c r="D35" s="87">
        <f>SUM(E35,+H35,+K35)</f>
        <v>9702</v>
      </c>
      <c r="E35" s="87">
        <f>SUM(F35:G35)</f>
        <v>0</v>
      </c>
      <c r="F35" s="87">
        <v>0</v>
      </c>
      <c r="G35" s="87">
        <v>0</v>
      </c>
      <c r="H35" s="87">
        <f>SUM(I35:J35)</f>
        <v>359</v>
      </c>
      <c r="I35" s="87">
        <v>359</v>
      </c>
      <c r="J35" s="87">
        <v>0</v>
      </c>
      <c r="K35" s="87">
        <f>SUM(L35:M35)</f>
        <v>9343</v>
      </c>
      <c r="L35" s="87">
        <v>0</v>
      </c>
      <c r="M35" s="87">
        <v>9343</v>
      </c>
      <c r="N35" s="87">
        <f>SUM(O35,+V35,+AC35)</f>
        <v>9702</v>
      </c>
      <c r="O35" s="87">
        <f>SUM(P35:U35)</f>
        <v>359</v>
      </c>
      <c r="P35" s="87">
        <v>359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9343</v>
      </c>
      <c r="W35" s="87">
        <v>9343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265</v>
      </c>
      <c r="AG35" s="87">
        <v>265</v>
      </c>
      <c r="AH35" s="87">
        <v>0</v>
      </c>
      <c r="AI35" s="87">
        <v>0</v>
      </c>
      <c r="AJ35" s="87">
        <f>SUM(AK35:AS35)</f>
        <v>265</v>
      </c>
      <c r="AK35" s="87">
        <v>0</v>
      </c>
      <c r="AL35" s="87">
        <v>0</v>
      </c>
      <c r="AM35" s="87">
        <v>27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238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31</v>
      </c>
      <c r="B36" s="96" t="s">
        <v>318</v>
      </c>
      <c r="C36" s="85" t="s">
        <v>319</v>
      </c>
      <c r="D36" s="87">
        <f>SUM(E36,+H36,+K36)</f>
        <v>7968</v>
      </c>
      <c r="E36" s="87">
        <f>SUM(F36:G36)</f>
        <v>0</v>
      </c>
      <c r="F36" s="87">
        <v>0</v>
      </c>
      <c r="G36" s="87">
        <v>0</v>
      </c>
      <c r="H36" s="87">
        <f>SUM(I36:J36)</f>
        <v>511</v>
      </c>
      <c r="I36" s="87">
        <v>511</v>
      </c>
      <c r="J36" s="87">
        <v>0</v>
      </c>
      <c r="K36" s="87">
        <f>SUM(L36:M36)</f>
        <v>7457</v>
      </c>
      <c r="L36" s="87">
        <v>0</v>
      </c>
      <c r="M36" s="87">
        <v>7457</v>
      </c>
      <c r="N36" s="87">
        <f>SUM(O36,+V36,+AC36)</f>
        <v>7968</v>
      </c>
      <c r="O36" s="87">
        <f>SUM(P36:U36)</f>
        <v>511</v>
      </c>
      <c r="P36" s="87">
        <v>511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7457</v>
      </c>
      <c r="W36" s="87">
        <v>7457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161</v>
      </c>
      <c r="AG36" s="87">
        <v>161</v>
      </c>
      <c r="AH36" s="87">
        <v>0</v>
      </c>
      <c r="AI36" s="87">
        <v>0</v>
      </c>
      <c r="AJ36" s="87">
        <f>SUM(AK36:AS36)</f>
        <v>161</v>
      </c>
      <c r="AK36" s="87">
        <v>0</v>
      </c>
      <c r="AL36" s="87">
        <v>0</v>
      </c>
      <c r="AM36" s="87">
        <v>161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4</v>
      </c>
      <c r="AU36" s="87">
        <v>0</v>
      </c>
      <c r="AV36" s="87">
        <v>0</v>
      </c>
      <c r="AW36" s="87">
        <v>4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31</v>
      </c>
      <c r="B37" s="96" t="s">
        <v>320</v>
      </c>
      <c r="C37" s="85" t="s">
        <v>321</v>
      </c>
      <c r="D37" s="87">
        <f>SUM(E37,+H37,+K37)</f>
        <v>13667</v>
      </c>
      <c r="E37" s="87">
        <f>SUM(F37:G37)</f>
        <v>0</v>
      </c>
      <c r="F37" s="87">
        <v>0</v>
      </c>
      <c r="G37" s="87">
        <v>0</v>
      </c>
      <c r="H37" s="87">
        <f>SUM(I37:J37)</f>
        <v>342</v>
      </c>
      <c r="I37" s="87">
        <v>342</v>
      </c>
      <c r="J37" s="87">
        <v>0</v>
      </c>
      <c r="K37" s="87">
        <f>SUM(L37:M37)</f>
        <v>13325</v>
      </c>
      <c r="L37" s="87">
        <v>0</v>
      </c>
      <c r="M37" s="87">
        <v>13325</v>
      </c>
      <c r="N37" s="87">
        <f>SUM(O37,+V37,+AC37)</f>
        <v>13667</v>
      </c>
      <c r="O37" s="87">
        <f>SUM(P37:U37)</f>
        <v>342</v>
      </c>
      <c r="P37" s="87">
        <v>0</v>
      </c>
      <c r="Q37" s="87">
        <v>0</v>
      </c>
      <c r="R37" s="87">
        <v>0</v>
      </c>
      <c r="S37" s="87">
        <v>342</v>
      </c>
      <c r="T37" s="87">
        <v>0</v>
      </c>
      <c r="U37" s="87">
        <v>0</v>
      </c>
      <c r="V37" s="87">
        <f>SUM(W37:AB37)</f>
        <v>13325</v>
      </c>
      <c r="W37" s="87">
        <v>0</v>
      </c>
      <c r="X37" s="87">
        <v>0</v>
      </c>
      <c r="Y37" s="87">
        <v>0</v>
      </c>
      <c r="Z37" s="87">
        <v>13325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31</v>
      </c>
      <c r="B38" s="96" t="s">
        <v>322</v>
      </c>
      <c r="C38" s="85" t="s">
        <v>323</v>
      </c>
      <c r="D38" s="87">
        <f>SUM(E38,+H38,+K38)</f>
        <v>2655</v>
      </c>
      <c r="E38" s="87">
        <f>SUM(F38:G38)</f>
        <v>30</v>
      </c>
      <c r="F38" s="87">
        <v>30</v>
      </c>
      <c r="G38" s="87">
        <v>0</v>
      </c>
      <c r="H38" s="87">
        <f>SUM(I38:J38)</f>
        <v>2393</v>
      </c>
      <c r="I38" s="87">
        <v>0</v>
      </c>
      <c r="J38" s="87">
        <v>2393</v>
      </c>
      <c r="K38" s="87">
        <f>SUM(L38:M38)</f>
        <v>232</v>
      </c>
      <c r="L38" s="87">
        <v>0</v>
      </c>
      <c r="M38" s="87">
        <v>232</v>
      </c>
      <c r="N38" s="87">
        <f>SUM(O38,+V38,+AC38)</f>
        <v>2655</v>
      </c>
      <c r="O38" s="87">
        <f>SUM(P38:U38)</f>
        <v>30</v>
      </c>
      <c r="P38" s="87">
        <v>30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2625</v>
      </c>
      <c r="W38" s="87">
        <v>232</v>
      </c>
      <c r="X38" s="87">
        <v>0</v>
      </c>
      <c r="Y38" s="87">
        <v>0</v>
      </c>
      <c r="Z38" s="87">
        <v>0</v>
      </c>
      <c r="AA38" s="87">
        <v>2393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227</v>
      </c>
      <c r="AG38" s="87">
        <v>227</v>
      </c>
      <c r="AH38" s="87">
        <v>0</v>
      </c>
      <c r="AI38" s="87">
        <v>0</v>
      </c>
      <c r="AJ38" s="87">
        <f>SUM(AK38:AS38)</f>
        <v>227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227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31</v>
      </c>
      <c r="B39" s="96" t="s">
        <v>324</v>
      </c>
      <c r="C39" s="85" t="s">
        <v>325</v>
      </c>
      <c r="D39" s="87">
        <f>SUM(E39,+H39,+K39)</f>
        <v>20938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20938</v>
      </c>
      <c r="L39" s="87">
        <v>1191</v>
      </c>
      <c r="M39" s="87">
        <v>19747</v>
      </c>
      <c r="N39" s="87">
        <f>SUM(O39,+V39,+AC39)</f>
        <v>20938</v>
      </c>
      <c r="O39" s="87">
        <f>SUM(P39:U39)</f>
        <v>1191</v>
      </c>
      <c r="P39" s="87">
        <v>1191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19747</v>
      </c>
      <c r="W39" s="87">
        <v>19747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979</v>
      </c>
      <c r="AG39" s="87">
        <v>979</v>
      </c>
      <c r="AH39" s="87">
        <v>0</v>
      </c>
      <c r="AI39" s="87">
        <v>0</v>
      </c>
      <c r="AJ39" s="87">
        <f>SUM(AK39:AS39)</f>
        <v>979</v>
      </c>
      <c r="AK39" s="87">
        <v>0</v>
      </c>
      <c r="AL39" s="87">
        <v>0</v>
      </c>
      <c r="AM39" s="87">
        <v>311</v>
      </c>
      <c r="AN39" s="87">
        <v>115</v>
      </c>
      <c r="AO39" s="87">
        <v>0</v>
      </c>
      <c r="AP39" s="87">
        <v>0</v>
      </c>
      <c r="AQ39" s="87">
        <v>0</v>
      </c>
      <c r="AR39" s="87">
        <v>553</v>
      </c>
      <c r="AS39" s="87">
        <v>0</v>
      </c>
      <c r="AT39" s="87">
        <f>SUM(AU39:AY39)</f>
        <v>43</v>
      </c>
      <c r="AU39" s="87">
        <v>0</v>
      </c>
      <c r="AV39" s="87">
        <v>0</v>
      </c>
      <c r="AW39" s="87">
        <v>43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31</v>
      </c>
      <c r="B40" s="96" t="s">
        <v>326</v>
      </c>
      <c r="C40" s="85" t="s">
        <v>327</v>
      </c>
      <c r="D40" s="87">
        <f>SUM(E40,+H40,+K40)</f>
        <v>31600</v>
      </c>
      <c r="E40" s="87">
        <f>SUM(F40:G40)</f>
        <v>0</v>
      </c>
      <c r="F40" s="87">
        <v>0</v>
      </c>
      <c r="G40" s="87">
        <v>0</v>
      </c>
      <c r="H40" s="87">
        <f>SUM(I40:J40)</f>
        <v>1521</v>
      </c>
      <c r="I40" s="87">
        <v>1521</v>
      </c>
      <c r="J40" s="87">
        <v>0</v>
      </c>
      <c r="K40" s="87">
        <f>SUM(L40:M40)</f>
        <v>30079</v>
      </c>
      <c r="L40" s="87">
        <v>0</v>
      </c>
      <c r="M40" s="87">
        <v>30079</v>
      </c>
      <c r="N40" s="87">
        <f>SUM(O40,+V40,+AC40)</f>
        <v>31600</v>
      </c>
      <c r="O40" s="87">
        <f>SUM(P40:U40)</f>
        <v>1521</v>
      </c>
      <c r="P40" s="87">
        <v>1521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30079</v>
      </c>
      <c r="W40" s="87">
        <v>30079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42</v>
      </c>
      <c r="AG40" s="87">
        <v>42</v>
      </c>
      <c r="AH40" s="87">
        <v>0</v>
      </c>
      <c r="AI40" s="87">
        <v>0</v>
      </c>
      <c r="AJ40" s="87">
        <f>SUM(AK40:AS40)</f>
        <v>253</v>
      </c>
      <c r="AK40" s="87">
        <v>0</v>
      </c>
      <c r="AL40" s="87">
        <v>211</v>
      </c>
      <c r="AM40" s="87">
        <v>38</v>
      </c>
      <c r="AN40" s="87">
        <v>0</v>
      </c>
      <c r="AO40" s="87">
        <v>0</v>
      </c>
      <c r="AP40" s="87">
        <v>0</v>
      </c>
      <c r="AQ40" s="87">
        <v>0</v>
      </c>
      <c r="AR40" s="87">
        <v>4</v>
      </c>
      <c r="AS40" s="87">
        <v>0</v>
      </c>
      <c r="AT40" s="87">
        <f>SUM(AU40:AY40)</f>
        <v>8</v>
      </c>
      <c r="AU40" s="87">
        <v>0</v>
      </c>
      <c r="AV40" s="87">
        <v>0</v>
      </c>
      <c r="AW40" s="87">
        <v>8</v>
      </c>
      <c r="AX40" s="87">
        <v>0</v>
      </c>
      <c r="AY40" s="87">
        <v>0</v>
      </c>
      <c r="AZ40" s="87">
        <f>SUM(BA40:BC40)</f>
        <v>211</v>
      </c>
      <c r="BA40" s="87">
        <v>211</v>
      </c>
      <c r="BB40" s="87">
        <v>0</v>
      </c>
      <c r="BC40" s="87">
        <v>0</v>
      </c>
    </row>
    <row r="41" spans="1:55" ht="13.5" customHeight="1">
      <c r="A41" s="98" t="s">
        <v>31</v>
      </c>
      <c r="B41" s="96" t="s">
        <v>328</v>
      </c>
      <c r="C41" s="85" t="s">
        <v>329</v>
      </c>
      <c r="D41" s="87">
        <f>SUM(E41,+H41,+K41)</f>
        <v>25685</v>
      </c>
      <c r="E41" s="87">
        <f>SUM(F41:G41)</f>
        <v>0</v>
      </c>
      <c r="F41" s="87">
        <v>0</v>
      </c>
      <c r="G41" s="87">
        <v>0</v>
      </c>
      <c r="H41" s="87">
        <f>SUM(I41:J41)</f>
        <v>1143</v>
      </c>
      <c r="I41" s="87">
        <v>1143</v>
      </c>
      <c r="J41" s="87">
        <v>0</v>
      </c>
      <c r="K41" s="87">
        <f>SUM(L41:M41)</f>
        <v>24542</v>
      </c>
      <c r="L41" s="87">
        <v>0</v>
      </c>
      <c r="M41" s="87">
        <v>24542</v>
      </c>
      <c r="N41" s="87">
        <f>SUM(O41,+V41,+AC41)</f>
        <v>25685</v>
      </c>
      <c r="O41" s="87">
        <f>SUM(P41:U41)</f>
        <v>1143</v>
      </c>
      <c r="P41" s="87">
        <v>1143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24542</v>
      </c>
      <c r="W41" s="87">
        <v>24542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438</v>
      </c>
      <c r="AG41" s="87">
        <v>438</v>
      </c>
      <c r="AH41" s="87">
        <v>0</v>
      </c>
      <c r="AI41" s="87">
        <v>0</v>
      </c>
      <c r="AJ41" s="87">
        <f>SUM(AK41:AS41)</f>
        <v>438</v>
      </c>
      <c r="AK41" s="87">
        <v>0</v>
      </c>
      <c r="AL41" s="87">
        <v>0</v>
      </c>
      <c r="AM41" s="87">
        <v>438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57</v>
      </c>
      <c r="AU41" s="87">
        <v>0</v>
      </c>
      <c r="AV41" s="87">
        <v>0</v>
      </c>
      <c r="AW41" s="87">
        <v>57</v>
      </c>
      <c r="AX41" s="87">
        <v>0</v>
      </c>
      <c r="AY41" s="87">
        <v>0</v>
      </c>
      <c r="AZ41" s="87">
        <f>SUM(BA41:BC41)</f>
        <v>117</v>
      </c>
      <c r="BA41" s="87">
        <v>117</v>
      </c>
      <c r="BB41" s="87">
        <v>0</v>
      </c>
      <c r="BC41" s="87">
        <v>0</v>
      </c>
    </row>
    <row r="42" spans="1:55" ht="13.5" customHeight="1">
      <c r="A42" s="98" t="s">
        <v>31</v>
      </c>
      <c r="B42" s="96" t="s">
        <v>330</v>
      </c>
      <c r="C42" s="85" t="s">
        <v>331</v>
      </c>
      <c r="D42" s="87">
        <f>SUM(E42,+H42,+K42)</f>
        <v>25143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25143</v>
      </c>
      <c r="L42" s="87">
        <v>1223</v>
      </c>
      <c r="M42" s="87">
        <v>23920</v>
      </c>
      <c r="N42" s="87">
        <f>SUM(O42,+V42,+AC42)</f>
        <v>25143</v>
      </c>
      <c r="O42" s="87">
        <f>SUM(P42:U42)</f>
        <v>1223</v>
      </c>
      <c r="P42" s="87">
        <v>1223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23920</v>
      </c>
      <c r="W42" s="87">
        <v>23920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1143</v>
      </c>
      <c r="AG42" s="87">
        <v>1143</v>
      </c>
      <c r="AH42" s="87">
        <v>0</v>
      </c>
      <c r="AI42" s="87">
        <v>0</v>
      </c>
      <c r="AJ42" s="87">
        <f>SUM(AK42:AS42)</f>
        <v>1143</v>
      </c>
      <c r="AK42" s="87">
        <v>0</v>
      </c>
      <c r="AL42" s="87">
        <v>0</v>
      </c>
      <c r="AM42" s="87">
        <v>1049</v>
      </c>
      <c r="AN42" s="87">
        <v>94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143</v>
      </c>
      <c r="AU42" s="87">
        <v>0</v>
      </c>
      <c r="AV42" s="87">
        <v>0</v>
      </c>
      <c r="AW42" s="87">
        <v>143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31</v>
      </c>
      <c r="B43" s="96" t="s">
        <v>332</v>
      </c>
      <c r="C43" s="85" t="s">
        <v>333</v>
      </c>
      <c r="D43" s="87">
        <f>SUM(E43,+H43,+K43)</f>
        <v>5206</v>
      </c>
      <c r="E43" s="87">
        <f>SUM(F43:G43)</f>
        <v>0</v>
      </c>
      <c r="F43" s="87">
        <v>0</v>
      </c>
      <c r="G43" s="87">
        <v>0</v>
      </c>
      <c r="H43" s="87">
        <f>SUM(I43:J43)</f>
        <v>5206</v>
      </c>
      <c r="I43" s="87">
        <v>353</v>
      </c>
      <c r="J43" s="87">
        <v>4853</v>
      </c>
      <c r="K43" s="87">
        <f>SUM(L43:M43)</f>
        <v>0</v>
      </c>
      <c r="L43" s="87">
        <v>0</v>
      </c>
      <c r="M43" s="87">
        <v>0</v>
      </c>
      <c r="N43" s="87">
        <f>SUM(O43,+V43,+AC43)</f>
        <v>5206</v>
      </c>
      <c r="O43" s="87">
        <f>SUM(P43:U43)</f>
        <v>353</v>
      </c>
      <c r="P43" s="87">
        <v>353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4853</v>
      </c>
      <c r="W43" s="87">
        <v>4853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3</v>
      </c>
      <c r="AG43" s="87">
        <v>3</v>
      </c>
      <c r="AH43" s="87">
        <v>0</v>
      </c>
      <c r="AI43" s="87">
        <v>0</v>
      </c>
      <c r="AJ43" s="87">
        <f>SUM(AK43:AS43)</f>
        <v>1819</v>
      </c>
      <c r="AK43" s="87">
        <v>1819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3</v>
      </c>
      <c r="AU43" s="87">
        <v>3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31</v>
      </c>
      <c r="B44" s="96" t="s">
        <v>334</v>
      </c>
      <c r="C44" s="85" t="s">
        <v>335</v>
      </c>
      <c r="D44" s="87">
        <f>SUM(E44,+H44,+K44)</f>
        <v>32485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32485</v>
      </c>
      <c r="L44" s="87">
        <v>2027</v>
      </c>
      <c r="M44" s="87">
        <v>30458</v>
      </c>
      <c r="N44" s="87">
        <f>SUM(O44,+V44,+AC44)</f>
        <v>32485</v>
      </c>
      <c r="O44" s="87">
        <f>SUM(P44:U44)</f>
        <v>2027</v>
      </c>
      <c r="P44" s="87">
        <v>2027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30458</v>
      </c>
      <c r="W44" s="87">
        <v>30458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762</v>
      </c>
      <c r="AG44" s="87">
        <v>762</v>
      </c>
      <c r="AH44" s="87">
        <v>0</v>
      </c>
      <c r="AI44" s="87">
        <v>0</v>
      </c>
      <c r="AJ44" s="87">
        <f>SUM(AK44:AS44)</f>
        <v>874</v>
      </c>
      <c r="AK44" s="87">
        <v>0</v>
      </c>
      <c r="AL44" s="87">
        <v>112</v>
      </c>
      <c r="AM44" s="87">
        <v>227</v>
      </c>
      <c r="AN44" s="87">
        <v>535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33</v>
      </c>
      <c r="AU44" s="87">
        <v>0</v>
      </c>
      <c r="AV44" s="87">
        <v>0</v>
      </c>
      <c r="AW44" s="87">
        <v>33</v>
      </c>
      <c r="AX44" s="87">
        <v>0</v>
      </c>
      <c r="AY44" s="87">
        <v>0</v>
      </c>
      <c r="AZ44" s="87">
        <f>SUM(BA44:BC44)</f>
        <v>112</v>
      </c>
      <c r="BA44" s="87">
        <v>112</v>
      </c>
      <c r="BB44" s="87">
        <v>0</v>
      </c>
      <c r="BC44" s="87">
        <v>0</v>
      </c>
    </row>
    <row r="45" spans="1:55" ht="13.5" customHeight="1">
      <c r="A45" s="98" t="s">
        <v>31</v>
      </c>
      <c r="B45" s="96" t="s">
        <v>336</v>
      </c>
      <c r="C45" s="85" t="s">
        <v>337</v>
      </c>
      <c r="D45" s="87">
        <f>SUM(E45,+H45,+K45)</f>
        <v>3752</v>
      </c>
      <c r="E45" s="87">
        <f>SUM(F45:G45)</f>
        <v>0</v>
      </c>
      <c r="F45" s="87">
        <v>0</v>
      </c>
      <c r="G45" s="87">
        <v>0</v>
      </c>
      <c r="H45" s="87">
        <f>SUM(I45:J45)</f>
        <v>349</v>
      </c>
      <c r="I45" s="87">
        <v>349</v>
      </c>
      <c r="J45" s="87">
        <v>0</v>
      </c>
      <c r="K45" s="87">
        <f>SUM(L45:M45)</f>
        <v>3403</v>
      </c>
      <c r="L45" s="87">
        <v>0</v>
      </c>
      <c r="M45" s="87">
        <v>3403</v>
      </c>
      <c r="N45" s="87">
        <f>SUM(O45,+V45,+AC45)</f>
        <v>3752</v>
      </c>
      <c r="O45" s="87">
        <f>SUM(P45:U45)</f>
        <v>349</v>
      </c>
      <c r="P45" s="87">
        <v>0</v>
      </c>
      <c r="Q45" s="87">
        <v>0</v>
      </c>
      <c r="R45" s="87">
        <v>0</v>
      </c>
      <c r="S45" s="87">
        <v>349</v>
      </c>
      <c r="T45" s="87">
        <v>0</v>
      </c>
      <c r="U45" s="87">
        <v>0</v>
      </c>
      <c r="V45" s="87">
        <f>SUM(W45:AB45)</f>
        <v>3403</v>
      </c>
      <c r="W45" s="87">
        <v>0</v>
      </c>
      <c r="X45" s="87">
        <v>0</v>
      </c>
      <c r="Y45" s="87">
        <v>0</v>
      </c>
      <c r="Z45" s="87">
        <v>3403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0</v>
      </c>
      <c r="AG45" s="87">
        <v>0</v>
      </c>
      <c r="AH45" s="87">
        <v>0</v>
      </c>
      <c r="AI45" s="87">
        <v>0</v>
      </c>
      <c r="AJ45" s="87">
        <f>SUM(AK45:AS45)</f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31</v>
      </c>
      <c r="B46" s="96" t="s">
        <v>338</v>
      </c>
      <c r="C46" s="85" t="s">
        <v>339</v>
      </c>
      <c r="D46" s="87">
        <f>SUM(E46,+H46,+K46)</f>
        <v>7312</v>
      </c>
      <c r="E46" s="87">
        <f>SUM(F46:G46)</f>
        <v>0</v>
      </c>
      <c r="F46" s="87">
        <v>0</v>
      </c>
      <c r="G46" s="87">
        <v>0</v>
      </c>
      <c r="H46" s="87">
        <f>SUM(I46:J46)</f>
        <v>219</v>
      </c>
      <c r="I46" s="87">
        <v>219</v>
      </c>
      <c r="J46" s="87">
        <v>0</v>
      </c>
      <c r="K46" s="87">
        <f>SUM(L46:M46)</f>
        <v>7093</v>
      </c>
      <c r="L46" s="87">
        <v>0</v>
      </c>
      <c r="M46" s="87">
        <v>7093</v>
      </c>
      <c r="N46" s="87">
        <f>SUM(O46,+V46,+AC46)</f>
        <v>7312</v>
      </c>
      <c r="O46" s="87">
        <f>SUM(P46:U46)</f>
        <v>219</v>
      </c>
      <c r="P46" s="87">
        <v>0</v>
      </c>
      <c r="Q46" s="87">
        <v>0</v>
      </c>
      <c r="R46" s="87">
        <v>0</v>
      </c>
      <c r="S46" s="87">
        <v>219</v>
      </c>
      <c r="T46" s="87">
        <v>0</v>
      </c>
      <c r="U46" s="87">
        <v>0</v>
      </c>
      <c r="V46" s="87">
        <f>SUM(W46:AB46)</f>
        <v>7093</v>
      </c>
      <c r="W46" s="87">
        <v>0</v>
      </c>
      <c r="X46" s="87">
        <v>0</v>
      </c>
      <c r="Y46" s="87">
        <v>0</v>
      </c>
      <c r="Z46" s="87">
        <v>7093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0</v>
      </c>
      <c r="AG46" s="87">
        <v>0</v>
      </c>
      <c r="AH46" s="87">
        <v>0</v>
      </c>
      <c r="AI46" s="87">
        <v>0</v>
      </c>
      <c r="AJ46" s="87">
        <f>SUM(AK46:AS46)</f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31</v>
      </c>
      <c r="B47" s="96" t="s">
        <v>340</v>
      </c>
      <c r="C47" s="85" t="s">
        <v>341</v>
      </c>
      <c r="D47" s="87">
        <f>SUM(E47,+H47,+K47)</f>
        <v>7433</v>
      </c>
      <c r="E47" s="87">
        <f>SUM(F47:G47)</f>
        <v>0</v>
      </c>
      <c r="F47" s="87">
        <v>0</v>
      </c>
      <c r="G47" s="87">
        <v>0</v>
      </c>
      <c r="H47" s="87">
        <f>SUM(I47:J47)</f>
        <v>4510</v>
      </c>
      <c r="I47" s="87">
        <v>253</v>
      </c>
      <c r="J47" s="87">
        <v>4257</v>
      </c>
      <c r="K47" s="87">
        <f>SUM(L47:M47)</f>
        <v>2923</v>
      </c>
      <c r="L47" s="87">
        <v>0</v>
      </c>
      <c r="M47" s="87">
        <v>2923</v>
      </c>
      <c r="N47" s="87">
        <f>SUM(O47,+V47,+AC47)</f>
        <v>7433</v>
      </c>
      <c r="O47" s="87">
        <f>SUM(P47:U47)</f>
        <v>253</v>
      </c>
      <c r="P47" s="87">
        <v>253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7180</v>
      </c>
      <c r="W47" s="87">
        <v>7180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132</v>
      </c>
      <c r="AG47" s="87">
        <v>132</v>
      </c>
      <c r="AH47" s="87">
        <v>0</v>
      </c>
      <c r="AI47" s="87">
        <v>0</v>
      </c>
      <c r="AJ47" s="87">
        <f>SUM(AK47:AS47)</f>
        <v>132</v>
      </c>
      <c r="AK47" s="87">
        <v>0</v>
      </c>
      <c r="AL47" s="87">
        <v>0</v>
      </c>
      <c r="AM47" s="87">
        <v>132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17</v>
      </c>
      <c r="AU47" s="87">
        <v>0</v>
      </c>
      <c r="AV47" s="87">
        <v>0</v>
      </c>
      <c r="AW47" s="87">
        <v>17</v>
      </c>
      <c r="AX47" s="87">
        <v>0</v>
      </c>
      <c r="AY47" s="87">
        <v>0</v>
      </c>
      <c r="AZ47" s="87">
        <f>SUM(BA47:BC47)</f>
        <v>14</v>
      </c>
      <c r="BA47" s="87">
        <v>14</v>
      </c>
      <c r="BB47" s="87">
        <v>0</v>
      </c>
      <c r="BC47" s="87">
        <v>0</v>
      </c>
    </row>
    <row r="48" spans="1:55" ht="13.5" customHeight="1">
      <c r="A48" s="98" t="s">
        <v>31</v>
      </c>
      <c r="B48" s="96" t="s">
        <v>342</v>
      </c>
      <c r="C48" s="85" t="s">
        <v>343</v>
      </c>
      <c r="D48" s="87">
        <f>SUM(E48,+H48,+K48)</f>
        <v>2859</v>
      </c>
      <c r="E48" s="87">
        <f>SUM(F48:G48)</f>
        <v>0</v>
      </c>
      <c r="F48" s="87">
        <v>0</v>
      </c>
      <c r="G48" s="87">
        <v>0</v>
      </c>
      <c r="H48" s="87">
        <f>SUM(I48:J48)</f>
        <v>0</v>
      </c>
      <c r="I48" s="87">
        <v>0</v>
      </c>
      <c r="J48" s="87">
        <v>0</v>
      </c>
      <c r="K48" s="87">
        <f>SUM(L48:M48)</f>
        <v>2859</v>
      </c>
      <c r="L48" s="87">
        <v>307</v>
      </c>
      <c r="M48" s="87">
        <v>2552</v>
      </c>
      <c r="N48" s="87">
        <f>SUM(O48,+V48,+AC48)</f>
        <v>2859</v>
      </c>
      <c r="O48" s="87">
        <f>SUM(P48:U48)</f>
        <v>307</v>
      </c>
      <c r="P48" s="87">
        <v>307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2552</v>
      </c>
      <c r="W48" s="87">
        <v>2552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79</v>
      </c>
      <c r="AG48" s="87">
        <v>79</v>
      </c>
      <c r="AH48" s="87">
        <v>0</v>
      </c>
      <c r="AI48" s="87">
        <v>0</v>
      </c>
      <c r="AJ48" s="87">
        <f>SUM(AK48:AS48)</f>
        <v>79</v>
      </c>
      <c r="AK48" s="87">
        <v>0</v>
      </c>
      <c r="AL48" s="87">
        <v>0</v>
      </c>
      <c r="AM48" s="87">
        <v>8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71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 t="s">
        <v>31</v>
      </c>
      <c r="B49" s="96" t="s">
        <v>344</v>
      </c>
      <c r="C49" s="85" t="s">
        <v>345</v>
      </c>
      <c r="D49" s="87">
        <f>SUM(E49,+H49,+K49)</f>
        <v>14681</v>
      </c>
      <c r="E49" s="87">
        <f>SUM(F49:G49)</f>
        <v>0</v>
      </c>
      <c r="F49" s="87">
        <v>0</v>
      </c>
      <c r="G49" s="87">
        <v>0</v>
      </c>
      <c r="H49" s="87">
        <f>SUM(I49:J49)</f>
        <v>730</v>
      </c>
      <c r="I49" s="87">
        <v>730</v>
      </c>
      <c r="J49" s="87">
        <v>0</v>
      </c>
      <c r="K49" s="87">
        <f>SUM(L49:M49)</f>
        <v>13951</v>
      </c>
      <c r="L49" s="87">
        <v>0</v>
      </c>
      <c r="M49" s="87">
        <v>13951</v>
      </c>
      <c r="N49" s="87">
        <f>SUM(O49,+V49,+AC49)</f>
        <v>14681</v>
      </c>
      <c r="O49" s="87">
        <f>SUM(P49:U49)</f>
        <v>730</v>
      </c>
      <c r="P49" s="87">
        <v>730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SUM(W49:AB49)</f>
        <v>13951</v>
      </c>
      <c r="W49" s="87">
        <v>13951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400</v>
      </c>
      <c r="AG49" s="87">
        <v>400</v>
      </c>
      <c r="AH49" s="87">
        <v>0</v>
      </c>
      <c r="AI49" s="87">
        <v>0</v>
      </c>
      <c r="AJ49" s="87">
        <f>SUM(AK49:AS49)</f>
        <v>400</v>
      </c>
      <c r="AK49" s="87">
        <v>0</v>
      </c>
      <c r="AL49" s="87">
        <v>0</v>
      </c>
      <c r="AM49" s="87">
        <v>41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359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 t="s">
        <v>31</v>
      </c>
      <c r="B50" s="96" t="s">
        <v>346</v>
      </c>
      <c r="C50" s="85" t="s">
        <v>347</v>
      </c>
      <c r="D50" s="87">
        <f>SUM(E50,+H50,+K50)</f>
        <v>13990</v>
      </c>
      <c r="E50" s="87">
        <f>SUM(F50:G50)</f>
        <v>0</v>
      </c>
      <c r="F50" s="87">
        <v>0</v>
      </c>
      <c r="G50" s="87">
        <v>0</v>
      </c>
      <c r="H50" s="87">
        <f>SUM(I50:J50)</f>
        <v>0</v>
      </c>
      <c r="I50" s="87">
        <v>0</v>
      </c>
      <c r="J50" s="87">
        <v>0</v>
      </c>
      <c r="K50" s="87">
        <f>SUM(L50:M50)</f>
        <v>13990</v>
      </c>
      <c r="L50" s="87">
        <v>383</v>
      </c>
      <c r="M50" s="87">
        <v>13607</v>
      </c>
      <c r="N50" s="87">
        <f>SUM(O50,+V50,+AC50)</f>
        <v>13990</v>
      </c>
      <c r="O50" s="87">
        <f>SUM(P50:U50)</f>
        <v>383</v>
      </c>
      <c r="P50" s="87">
        <v>383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13607</v>
      </c>
      <c r="W50" s="87">
        <v>13607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371</v>
      </c>
      <c r="AG50" s="87">
        <v>371</v>
      </c>
      <c r="AH50" s="87">
        <v>0</v>
      </c>
      <c r="AI50" s="87">
        <v>0</v>
      </c>
      <c r="AJ50" s="87">
        <f>SUM(AK50:AS50)</f>
        <v>326</v>
      </c>
      <c r="AK50" s="87">
        <v>0</v>
      </c>
      <c r="AL50" s="87">
        <v>0</v>
      </c>
      <c r="AM50" s="87">
        <v>326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f>SUM(AU50:AY50)</f>
        <v>112</v>
      </c>
      <c r="AU50" s="87">
        <v>45</v>
      </c>
      <c r="AV50" s="87">
        <v>0</v>
      </c>
      <c r="AW50" s="87">
        <v>67</v>
      </c>
      <c r="AX50" s="87">
        <v>0</v>
      </c>
      <c r="AY50" s="87">
        <v>0</v>
      </c>
      <c r="AZ50" s="87">
        <f>SUM(BA50:BC50)</f>
        <v>0</v>
      </c>
      <c r="BA50" s="87">
        <v>0</v>
      </c>
      <c r="BB50" s="87">
        <v>0</v>
      </c>
      <c r="BC50" s="87">
        <v>0</v>
      </c>
    </row>
    <row r="51" spans="1:55" ht="13.5" customHeight="1">
      <c r="A51" s="98" t="s">
        <v>31</v>
      </c>
      <c r="B51" s="96" t="s">
        <v>348</v>
      </c>
      <c r="C51" s="85" t="s">
        <v>349</v>
      </c>
      <c r="D51" s="87">
        <f>SUM(E51,+H51,+K51)</f>
        <v>15925</v>
      </c>
      <c r="E51" s="87">
        <f>SUM(F51:G51)</f>
        <v>0</v>
      </c>
      <c r="F51" s="87">
        <v>0</v>
      </c>
      <c r="G51" s="87">
        <v>0</v>
      </c>
      <c r="H51" s="87">
        <f>SUM(I51:J51)</f>
        <v>0</v>
      </c>
      <c r="I51" s="87">
        <v>0</v>
      </c>
      <c r="J51" s="87">
        <v>0</v>
      </c>
      <c r="K51" s="87">
        <f>SUM(L51:M51)</f>
        <v>15925</v>
      </c>
      <c r="L51" s="87">
        <v>480</v>
      </c>
      <c r="M51" s="87">
        <v>15445</v>
      </c>
      <c r="N51" s="87">
        <f>SUM(O51,+V51,+AC51)</f>
        <v>15925</v>
      </c>
      <c r="O51" s="87">
        <f>SUM(P51:U51)</f>
        <v>480</v>
      </c>
      <c r="P51" s="87">
        <v>480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15445</v>
      </c>
      <c r="W51" s="87">
        <v>15445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815</v>
      </c>
      <c r="AG51" s="87">
        <v>815</v>
      </c>
      <c r="AH51" s="87">
        <v>0</v>
      </c>
      <c r="AI51" s="87">
        <v>0</v>
      </c>
      <c r="AJ51" s="87">
        <f>SUM(AK51:AS51)</f>
        <v>815</v>
      </c>
      <c r="AK51" s="87">
        <v>0</v>
      </c>
      <c r="AL51" s="87">
        <v>0</v>
      </c>
      <c r="AM51" s="87">
        <v>815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f>SUM(AU51:AY51)</f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0</v>
      </c>
      <c r="BA51" s="87">
        <v>0</v>
      </c>
      <c r="BB51" s="87">
        <v>0</v>
      </c>
      <c r="BC51" s="87">
        <v>0</v>
      </c>
    </row>
    <row r="52" spans="1:55" ht="13.5" customHeight="1">
      <c r="A52" s="98" t="s">
        <v>31</v>
      </c>
      <c r="B52" s="96" t="s">
        <v>350</v>
      </c>
      <c r="C52" s="85" t="s">
        <v>351</v>
      </c>
      <c r="D52" s="87">
        <f>SUM(E52,+H52,+K52)</f>
        <v>7233</v>
      </c>
      <c r="E52" s="87">
        <f>SUM(F52:G52)</f>
        <v>0</v>
      </c>
      <c r="F52" s="87">
        <v>0</v>
      </c>
      <c r="G52" s="87">
        <v>0</v>
      </c>
      <c r="H52" s="87">
        <f>SUM(I52:J52)</f>
        <v>0</v>
      </c>
      <c r="I52" s="87">
        <v>0</v>
      </c>
      <c r="J52" s="87">
        <v>0</v>
      </c>
      <c r="K52" s="87">
        <f>SUM(L52:M52)</f>
        <v>7233</v>
      </c>
      <c r="L52" s="87">
        <v>266</v>
      </c>
      <c r="M52" s="87">
        <v>6967</v>
      </c>
      <c r="N52" s="87">
        <f>SUM(O52,+V52,+AC52)</f>
        <v>7233</v>
      </c>
      <c r="O52" s="87">
        <f>SUM(P52:U52)</f>
        <v>266</v>
      </c>
      <c r="P52" s="87">
        <v>266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f>SUM(W52:AB52)</f>
        <v>6967</v>
      </c>
      <c r="W52" s="87">
        <v>6967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f>SUM(AD52:AE52)</f>
        <v>0</v>
      </c>
      <c r="AD52" s="87">
        <v>0</v>
      </c>
      <c r="AE52" s="87">
        <v>0</v>
      </c>
      <c r="AF52" s="87">
        <f>SUM(AG52:AI52)</f>
        <v>370</v>
      </c>
      <c r="AG52" s="87">
        <v>370</v>
      </c>
      <c r="AH52" s="87">
        <v>0</v>
      </c>
      <c r="AI52" s="87">
        <v>0</v>
      </c>
      <c r="AJ52" s="87">
        <f>SUM(AK52:AS52)</f>
        <v>370</v>
      </c>
      <c r="AK52" s="87">
        <v>0</v>
      </c>
      <c r="AL52" s="87">
        <v>0</v>
      </c>
      <c r="AM52" s="87">
        <v>343</v>
      </c>
      <c r="AN52" s="87">
        <v>27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f>SUM(AU52:AY52)</f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f>SUM(BA52:BC52)</f>
        <v>0</v>
      </c>
      <c r="BA52" s="87">
        <v>0</v>
      </c>
      <c r="BB52" s="87">
        <v>0</v>
      </c>
      <c r="BC52" s="87">
        <v>0</v>
      </c>
    </row>
    <row r="53" spans="1:55" ht="13.5" customHeight="1">
      <c r="A53" s="98" t="s">
        <v>31</v>
      </c>
      <c r="B53" s="96" t="s">
        <v>352</v>
      </c>
      <c r="C53" s="85" t="s">
        <v>353</v>
      </c>
      <c r="D53" s="87">
        <f>SUM(E53,+H53,+K53)</f>
        <v>6200</v>
      </c>
      <c r="E53" s="87">
        <f>SUM(F53:G53)</f>
        <v>0</v>
      </c>
      <c r="F53" s="87">
        <v>0</v>
      </c>
      <c r="G53" s="87">
        <v>0</v>
      </c>
      <c r="H53" s="87">
        <f>SUM(I53:J53)</f>
        <v>485</v>
      </c>
      <c r="I53" s="87">
        <v>485</v>
      </c>
      <c r="J53" s="87">
        <v>0</v>
      </c>
      <c r="K53" s="87">
        <f>SUM(L53:M53)</f>
        <v>5715</v>
      </c>
      <c r="L53" s="87">
        <v>0</v>
      </c>
      <c r="M53" s="87">
        <v>5715</v>
      </c>
      <c r="N53" s="87">
        <f>SUM(O53,+V53,+AC53)</f>
        <v>6200</v>
      </c>
      <c r="O53" s="87">
        <f>SUM(P53:U53)</f>
        <v>485</v>
      </c>
      <c r="P53" s="87">
        <v>485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f>SUM(W53:AB53)</f>
        <v>5715</v>
      </c>
      <c r="W53" s="87">
        <v>5715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f>SUM(AD53:AE53)</f>
        <v>0</v>
      </c>
      <c r="AD53" s="87">
        <v>0</v>
      </c>
      <c r="AE53" s="87">
        <v>0</v>
      </c>
      <c r="AF53" s="87">
        <f>SUM(AG53:AI53)</f>
        <v>125</v>
      </c>
      <c r="AG53" s="87">
        <v>125</v>
      </c>
      <c r="AH53" s="87">
        <v>0</v>
      </c>
      <c r="AI53" s="87">
        <v>0</v>
      </c>
      <c r="AJ53" s="87">
        <f>SUM(AK53:AS53)</f>
        <v>125</v>
      </c>
      <c r="AK53" s="87">
        <v>0</v>
      </c>
      <c r="AL53" s="87">
        <v>0</v>
      </c>
      <c r="AM53" s="87">
        <v>125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f>SUM(AU53:AY53)</f>
        <v>3</v>
      </c>
      <c r="AU53" s="87">
        <v>0</v>
      </c>
      <c r="AV53" s="87">
        <v>0</v>
      </c>
      <c r="AW53" s="87">
        <v>3</v>
      </c>
      <c r="AX53" s="87">
        <v>0</v>
      </c>
      <c r="AY53" s="87">
        <v>0</v>
      </c>
      <c r="AZ53" s="87">
        <f>SUM(BA53:BC53)</f>
        <v>0</v>
      </c>
      <c r="BA53" s="87">
        <v>0</v>
      </c>
      <c r="BB53" s="87">
        <v>0</v>
      </c>
      <c r="BC53" s="87">
        <v>0</v>
      </c>
    </row>
    <row r="54" spans="1:55" ht="13.5" customHeight="1">
      <c r="A54" s="98" t="s">
        <v>31</v>
      </c>
      <c r="B54" s="96" t="s">
        <v>354</v>
      </c>
      <c r="C54" s="85" t="s">
        <v>355</v>
      </c>
      <c r="D54" s="87">
        <f>SUM(E54,+H54,+K54)</f>
        <v>10582</v>
      </c>
      <c r="E54" s="87">
        <f>SUM(F54:G54)</f>
        <v>0</v>
      </c>
      <c r="F54" s="87">
        <v>0</v>
      </c>
      <c r="G54" s="87">
        <v>0</v>
      </c>
      <c r="H54" s="87">
        <f>SUM(I54:J54)</f>
        <v>1023</v>
      </c>
      <c r="I54" s="87">
        <v>1023</v>
      </c>
      <c r="J54" s="87">
        <v>0</v>
      </c>
      <c r="K54" s="87">
        <f>SUM(L54:M54)</f>
        <v>9559</v>
      </c>
      <c r="L54" s="87">
        <v>0</v>
      </c>
      <c r="M54" s="87">
        <v>9559</v>
      </c>
      <c r="N54" s="87">
        <f>SUM(O54,+V54,+AC54)</f>
        <v>10582</v>
      </c>
      <c r="O54" s="87">
        <f>SUM(P54:U54)</f>
        <v>1023</v>
      </c>
      <c r="P54" s="87">
        <v>1023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f>SUM(W54:AB54)</f>
        <v>9559</v>
      </c>
      <c r="W54" s="87">
        <v>9559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f>SUM(AD54:AE54)</f>
        <v>0</v>
      </c>
      <c r="AD54" s="87">
        <v>0</v>
      </c>
      <c r="AE54" s="87">
        <v>0</v>
      </c>
      <c r="AF54" s="87">
        <f>SUM(AG54:AI54)</f>
        <v>213</v>
      </c>
      <c r="AG54" s="87">
        <v>213</v>
      </c>
      <c r="AH54" s="87">
        <v>0</v>
      </c>
      <c r="AI54" s="87">
        <v>0</v>
      </c>
      <c r="AJ54" s="87">
        <f>SUM(AK54:AS54)</f>
        <v>213</v>
      </c>
      <c r="AK54" s="87">
        <v>0</v>
      </c>
      <c r="AL54" s="87">
        <v>0</v>
      </c>
      <c r="AM54" s="87">
        <v>213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f>SUM(AU54:AY54)</f>
        <v>5</v>
      </c>
      <c r="AU54" s="87">
        <v>0</v>
      </c>
      <c r="AV54" s="87">
        <v>0</v>
      </c>
      <c r="AW54" s="87">
        <v>5</v>
      </c>
      <c r="AX54" s="87">
        <v>0</v>
      </c>
      <c r="AY54" s="87">
        <v>0</v>
      </c>
      <c r="AZ54" s="87">
        <f>SUM(BA54:BC54)</f>
        <v>0</v>
      </c>
      <c r="BA54" s="87">
        <v>0</v>
      </c>
      <c r="BB54" s="87">
        <v>0</v>
      </c>
      <c r="BC54" s="87">
        <v>0</v>
      </c>
    </row>
    <row r="55" spans="1:55" ht="13.5" customHeight="1">
      <c r="A55" s="98" t="s">
        <v>31</v>
      </c>
      <c r="B55" s="96" t="s">
        <v>356</v>
      </c>
      <c r="C55" s="85" t="s">
        <v>357</v>
      </c>
      <c r="D55" s="87">
        <f>SUM(E55,+H55,+K55)</f>
        <v>13265</v>
      </c>
      <c r="E55" s="87">
        <f>SUM(F55:G55)</f>
        <v>0</v>
      </c>
      <c r="F55" s="87">
        <v>0</v>
      </c>
      <c r="G55" s="87">
        <v>0</v>
      </c>
      <c r="H55" s="87">
        <f>SUM(I55:J55)</f>
        <v>1588</v>
      </c>
      <c r="I55" s="87">
        <v>121</v>
      </c>
      <c r="J55" s="87">
        <v>1467</v>
      </c>
      <c r="K55" s="87">
        <f>SUM(L55:M55)</f>
        <v>11677</v>
      </c>
      <c r="L55" s="87">
        <v>1211</v>
      </c>
      <c r="M55" s="87">
        <v>10466</v>
      </c>
      <c r="N55" s="87">
        <f>SUM(O55,+V55,+AC55)</f>
        <v>13265</v>
      </c>
      <c r="O55" s="87">
        <f>SUM(P55:U55)</f>
        <v>1332</v>
      </c>
      <c r="P55" s="87">
        <v>1332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f>SUM(W55:AB55)</f>
        <v>11933</v>
      </c>
      <c r="W55" s="87">
        <v>11933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f>SUM(AD55:AE55)</f>
        <v>0</v>
      </c>
      <c r="AD55" s="87">
        <v>0</v>
      </c>
      <c r="AE55" s="87">
        <v>0</v>
      </c>
      <c r="AF55" s="87">
        <f>SUM(AG55:AI55)</f>
        <v>412</v>
      </c>
      <c r="AG55" s="87">
        <v>412</v>
      </c>
      <c r="AH55" s="87">
        <v>0</v>
      </c>
      <c r="AI55" s="87">
        <v>0</v>
      </c>
      <c r="AJ55" s="87">
        <f>SUM(AK55:AS55)</f>
        <v>412</v>
      </c>
      <c r="AK55" s="87">
        <v>0</v>
      </c>
      <c r="AL55" s="87">
        <v>0</v>
      </c>
      <c r="AM55" s="87">
        <v>373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39</v>
      </c>
      <c r="AT55" s="87">
        <f>SUM(AU55:AY55)</f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f>SUM(BA55:BC55)</f>
        <v>0</v>
      </c>
      <c r="BA55" s="87">
        <v>0</v>
      </c>
      <c r="BB55" s="87">
        <v>0</v>
      </c>
      <c r="BC55" s="87">
        <v>0</v>
      </c>
    </row>
    <row r="56" spans="1:55" ht="13.5" customHeight="1">
      <c r="A56" s="98" t="s">
        <v>31</v>
      </c>
      <c r="B56" s="96" t="s">
        <v>358</v>
      </c>
      <c r="C56" s="85" t="s">
        <v>359</v>
      </c>
      <c r="D56" s="87">
        <f>SUM(E56,+H56,+K56)</f>
        <v>15145</v>
      </c>
      <c r="E56" s="87">
        <f>SUM(F56:G56)</f>
        <v>0</v>
      </c>
      <c r="F56" s="87">
        <v>0</v>
      </c>
      <c r="G56" s="87">
        <v>0</v>
      </c>
      <c r="H56" s="87">
        <f>SUM(I56:J56)</f>
        <v>0</v>
      </c>
      <c r="I56" s="87">
        <v>0</v>
      </c>
      <c r="J56" s="87">
        <v>0</v>
      </c>
      <c r="K56" s="87">
        <f>SUM(L56:M56)</f>
        <v>15145</v>
      </c>
      <c r="L56" s="87">
        <v>1169</v>
      </c>
      <c r="M56" s="87">
        <v>13976</v>
      </c>
      <c r="N56" s="87">
        <f>SUM(O56,+V56,+AC56)</f>
        <v>15145</v>
      </c>
      <c r="O56" s="87">
        <f>SUM(P56:U56)</f>
        <v>1169</v>
      </c>
      <c r="P56" s="87">
        <v>1169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>SUM(W56:AB56)</f>
        <v>13976</v>
      </c>
      <c r="W56" s="87">
        <v>13976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f>SUM(AD56:AE56)</f>
        <v>0</v>
      </c>
      <c r="AD56" s="87">
        <v>0</v>
      </c>
      <c r="AE56" s="87">
        <v>0</v>
      </c>
      <c r="AF56" s="87">
        <f>SUM(AG56:AI56)</f>
        <v>458</v>
      </c>
      <c r="AG56" s="87">
        <v>458</v>
      </c>
      <c r="AH56" s="87">
        <v>0</v>
      </c>
      <c r="AI56" s="87">
        <v>0</v>
      </c>
      <c r="AJ56" s="87">
        <f>SUM(AK56:AS56)</f>
        <v>443</v>
      </c>
      <c r="AK56" s="87">
        <v>0</v>
      </c>
      <c r="AL56" s="87">
        <v>0</v>
      </c>
      <c r="AM56" s="87">
        <v>443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0</v>
      </c>
      <c r="AT56" s="87">
        <f>SUM(AU56:AY56)</f>
        <v>15</v>
      </c>
      <c r="AU56" s="87">
        <v>15</v>
      </c>
      <c r="AV56" s="87">
        <v>0</v>
      </c>
      <c r="AW56" s="87">
        <v>0</v>
      </c>
      <c r="AX56" s="87">
        <v>0</v>
      </c>
      <c r="AY56" s="87">
        <v>0</v>
      </c>
      <c r="AZ56" s="87">
        <f>SUM(BA56:BC56)</f>
        <v>0</v>
      </c>
      <c r="BA56" s="87">
        <v>0</v>
      </c>
      <c r="BB56" s="87">
        <v>0</v>
      </c>
      <c r="BC56" s="87">
        <v>0</v>
      </c>
    </row>
    <row r="57" spans="1:55" ht="13.5" customHeight="1">
      <c r="A57" s="98" t="s">
        <v>31</v>
      </c>
      <c r="B57" s="96" t="s">
        <v>360</v>
      </c>
      <c r="C57" s="85" t="s">
        <v>361</v>
      </c>
      <c r="D57" s="87">
        <f>SUM(E57,+H57,+K57)</f>
        <v>11113</v>
      </c>
      <c r="E57" s="87">
        <f>SUM(F57:G57)</f>
        <v>0</v>
      </c>
      <c r="F57" s="87">
        <v>0</v>
      </c>
      <c r="G57" s="87">
        <v>0</v>
      </c>
      <c r="H57" s="87">
        <f>SUM(I57:J57)</f>
        <v>1189</v>
      </c>
      <c r="I57" s="87">
        <v>1189</v>
      </c>
      <c r="J57" s="87">
        <v>0</v>
      </c>
      <c r="K57" s="87">
        <f>SUM(L57:M57)</f>
        <v>9924</v>
      </c>
      <c r="L57" s="87">
        <v>0</v>
      </c>
      <c r="M57" s="87">
        <v>9924</v>
      </c>
      <c r="N57" s="87">
        <f>SUM(O57,+V57,+AC57)</f>
        <v>11113</v>
      </c>
      <c r="O57" s="87">
        <f>SUM(P57:U57)</f>
        <v>1189</v>
      </c>
      <c r="P57" s="87">
        <v>1189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>SUM(W57:AB57)</f>
        <v>9924</v>
      </c>
      <c r="W57" s="87">
        <v>9924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f>SUM(AD57:AE57)</f>
        <v>0</v>
      </c>
      <c r="AD57" s="87">
        <v>0</v>
      </c>
      <c r="AE57" s="87">
        <v>0</v>
      </c>
      <c r="AF57" s="87">
        <f>SUM(AG57:AI57)</f>
        <v>236</v>
      </c>
      <c r="AG57" s="87">
        <v>236</v>
      </c>
      <c r="AH57" s="87">
        <v>0</v>
      </c>
      <c r="AI57" s="87">
        <v>0</v>
      </c>
      <c r="AJ57" s="87">
        <f>SUM(AK57:AS57)</f>
        <v>236</v>
      </c>
      <c r="AK57" s="87">
        <v>0</v>
      </c>
      <c r="AL57" s="87">
        <v>0</v>
      </c>
      <c r="AM57" s="87">
        <v>236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f>SUM(AU57:AY57)</f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f>SUM(BA57:BC57)</f>
        <v>0</v>
      </c>
      <c r="BA57" s="87">
        <v>0</v>
      </c>
      <c r="BB57" s="87">
        <v>0</v>
      </c>
      <c r="BC57" s="87">
        <v>0</v>
      </c>
    </row>
    <row r="58" spans="1:55" ht="13.5" customHeight="1">
      <c r="A58" s="98" t="s">
        <v>31</v>
      </c>
      <c r="B58" s="96" t="s">
        <v>362</v>
      </c>
      <c r="C58" s="85" t="s">
        <v>363</v>
      </c>
      <c r="D58" s="87">
        <f>SUM(E58,+H58,+K58)</f>
        <v>9054</v>
      </c>
      <c r="E58" s="87">
        <f>SUM(F58:G58)</f>
        <v>0</v>
      </c>
      <c r="F58" s="87">
        <v>0</v>
      </c>
      <c r="G58" s="87">
        <v>0</v>
      </c>
      <c r="H58" s="87">
        <f>SUM(I58:J58)</f>
        <v>0</v>
      </c>
      <c r="I58" s="87">
        <v>0</v>
      </c>
      <c r="J58" s="87">
        <v>0</v>
      </c>
      <c r="K58" s="87">
        <f>SUM(L58:M58)</f>
        <v>9054</v>
      </c>
      <c r="L58" s="87">
        <v>496</v>
      </c>
      <c r="M58" s="87">
        <v>8558</v>
      </c>
      <c r="N58" s="87">
        <f>SUM(O58,+V58,+AC58)</f>
        <v>9054</v>
      </c>
      <c r="O58" s="87">
        <f>SUM(P58:U58)</f>
        <v>496</v>
      </c>
      <c r="P58" s="87">
        <v>496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f>SUM(W58:AB58)</f>
        <v>8558</v>
      </c>
      <c r="W58" s="87">
        <v>8558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f>SUM(AD58:AE58)</f>
        <v>0</v>
      </c>
      <c r="AD58" s="87">
        <v>0</v>
      </c>
      <c r="AE58" s="87">
        <v>0</v>
      </c>
      <c r="AF58" s="87">
        <f>SUM(AG58:AI58)</f>
        <v>454</v>
      </c>
      <c r="AG58" s="87">
        <v>454</v>
      </c>
      <c r="AH58" s="87">
        <v>0</v>
      </c>
      <c r="AI58" s="87">
        <v>0</v>
      </c>
      <c r="AJ58" s="87">
        <f>SUM(AK58:AS58)</f>
        <v>454</v>
      </c>
      <c r="AK58" s="87">
        <v>0</v>
      </c>
      <c r="AL58" s="87">
        <v>0</v>
      </c>
      <c r="AM58" s="87">
        <v>454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f>SUM(AU58:AY58)</f>
        <v>45</v>
      </c>
      <c r="AU58" s="87">
        <v>0</v>
      </c>
      <c r="AV58" s="87">
        <v>0</v>
      </c>
      <c r="AW58" s="87">
        <v>45</v>
      </c>
      <c r="AX58" s="87">
        <v>0</v>
      </c>
      <c r="AY58" s="87">
        <v>0</v>
      </c>
      <c r="AZ58" s="87">
        <f>SUM(BA58:BC58)</f>
        <v>0</v>
      </c>
      <c r="BA58" s="87">
        <v>0</v>
      </c>
      <c r="BB58" s="87">
        <v>0</v>
      </c>
      <c r="BC58" s="87">
        <v>0</v>
      </c>
    </row>
    <row r="59" spans="1:55" ht="13.5" customHeight="1">
      <c r="A59" s="98" t="s">
        <v>31</v>
      </c>
      <c r="B59" s="96" t="s">
        <v>364</v>
      </c>
      <c r="C59" s="85" t="s">
        <v>365</v>
      </c>
      <c r="D59" s="87">
        <f>SUM(E59,+H59,+K59)</f>
        <v>3678</v>
      </c>
      <c r="E59" s="87">
        <f>SUM(F59:G59)</f>
        <v>0</v>
      </c>
      <c r="F59" s="87">
        <v>0</v>
      </c>
      <c r="G59" s="87">
        <v>0</v>
      </c>
      <c r="H59" s="87">
        <f>SUM(I59:J59)</f>
        <v>0</v>
      </c>
      <c r="I59" s="87">
        <v>0</v>
      </c>
      <c r="J59" s="87">
        <v>0</v>
      </c>
      <c r="K59" s="87">
        <f>SUM(L59:M59)</f>
        <v>3678</v>
      </c>
      <c r="L59" s="87">
        <v>325</v>
      </c>
      <c r="M59" s="87">
        <v>3353</v>
      </c>
      <c r="N59" s="87">
        <f>SUM(O59,+V59,+AC59)</f>
        <v>3678</v>
      </c>
      <c r="O59" s="87">
        <f>SUM(P59:U59)</f>
        <v>325</v>
      </c>
      <c r="P59" s="87">
        <v>325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>SUM(W59:AB59)</f>
        <v>3353</v>
      </c>
      <c r="W59" s="87">
        <v>3353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f>SUM(AD59:AE59)</f>
        <v>0</v>
      </c>
      <c r="AD59" s="87">
        <v>0</v>
      </c>
      <c r="AE59" s="87">
        <v>0</v>
      </c>
      <c r="AF59" s="87">
        <f>SUM(AG59:AI59)</f>
        <v>2</v>
      </c>
      <c r="AG59" s="87">
        <v>2</v>
      </c>
      <c r="AH59" s="87">
        <v>0</v>
      </c>
      <c r="AI59" s="87">
        <v>0</v>
      </c>
      <c r="AJ59" s="87">
        <f>SUM(AK59:AS59)</f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f>SUM(AU59:AY59)</f>
        <v>2</v>
      </c>
      <c r="AU59" s="87">
        <v>2</v>
      </c>
      <c r="AV59" s="87">
        <v>0</v>
      </c>
      <c r="AW59" s="87">
        <v>0</v>
      </c>
      <c r="AX59" s="87">
        <v>0</v>
      </c>
      <c r="AY59" s="87">
        <v>0</v>
      </c>
      <c r="AZ59" s="87">
        <f>SUM(BA59:BC59)</f>
        <v>16</v>
      </c>
      <c r="BA59" s="87">
        <v>16</v>
      </c>
      <c r="BB59" s="87">
        <v>0</v>
      </c>
      <c r="BC59" s="87">
        <v>0</v>
      </c>
    </row>
    <row r="60" spans="1:55" ht="13.5" customHeight="1">
      <c r="A60" s="98" t="s">
        <v>31</v>
      </c>
      <c r="B60" s="96" t="s">
        <v>366</v>
      </c>
      <c r="C60" s="85" t="s">
        <v>367</v>
      </c>
      <c r="D60" s="87">
        <f>SUM(E60,+H60,+K60)</f>
        <v>937</v>
      </c>
      <c r="E60" s="87">
        <f>SUM(F60:G60)</f>
        <v>0</v>
      </c>
      <c r="F60" s="87">
        <v>0</v>
      </c>
      <c r="G60" s="87">
        <v>0</v>
      </c>
      <c r="H60" s="87">
        <f>SUM(I60:J60)</f>
        <v>0</v>
      </c>
      <c r="I60" s="87">
        <v>0</v>
      </c>
      <c r="J60" s="87">
        <v>0</v>
      </c>
      <c r="K60" s="87">
        <f>SUM(L60:M60)</f>
        <v>937</v>
      </c>
      <c r="L60" s="87">
        <v>97</v>
      </c>
      <c r="M60" s="87">
        <v>840</v>
      </c>
      <c r="N60" s="87">
        <f>SUM(O60,+V60,+AC60)</f>
        <v>937</v>
      </c>
      <c r="O60" s="87">
        <f>SUM(P60:U60)</f>
        <v>97</v>
      </c>
      <c r="P60" s="87">
        <v>97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>SUM(W60:AB60)</f>
        <v>840</v>
      </c>
      <c r="W60" s="87">
        <v>840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f>SUM(AD60:AE60)</f>
        <v>0</v>
      </c>
      <c r="AD60" s="87">
        <v>0</v>
      </c>
      <c r="AE60" s="87">
        <v>0</v>
      </c>
      <c r="AF60" s="87">
        <f>SUM(AG60:AI60)</f>
        <v>1</v>
      </c>
      <c r="AG60" s="87">
        <v>1</v>
      </c>
      <c r="AH60" s="87">
        <v>0</v>
      </c>
      <c r="AI60" s="87">
        <v>0</v>
      </c>
      <c r="AJ60" s="87">
        <f>SUM(AK60:AS60)</f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f>SUM(AU60:AY60)</f>
        <v>1</v>
      </c>
      <c r="AU60" s="87">
        <v>1</v>
      </c>
      <c r="AV60" s="87">
        <v>0</v>
      </c>
      <c r="AW60" s="87">
        <v>0</v>
      </c>
      <c r="AX60" s="87">
        <v>0</v>
      </c>
      <c r="AY60" s="87">
        <v>0</v>
      </c>
      <c r="AZ60" s="87">
        <f>SUM(BA60:BC60)</f>
        <v>0</v>
      </c>
      <c r="BA60" s="87">
        <v>0</v>
      </c>
      <c r="BB60" s="87">
        <v>0</v>
      </c>
      <c r="BC60" s="87">
        <v>0</v>
      </c>
    </row>
    <row r="61" spans="1:55" ht="13.5" customHeight="1">
      <c r="A61" s="98" t="s">
        <v>31</v>
      </c>
      <c r="B61" s="96" t="s">
        <v>368</v>
      </c>
      <c r="C61" s="85" t="s">
        <v>369</v>
      </c>
      <c r="D61" s="87">
        <f>SUM(E61,+H61,+K61)</f>
        <v>1110</v>
      </c>
      <c r="E61" s="87">
        <f>SUM(F61:G61)</f>
        <v>0</v>
      </c>
      <c r="F61" s="87">
        <v>0</v>
      </c>
      <c r="G61" s="87">
        <v>0</v>
      </c>
      <c r="H61" s="87">
        <f>SUM(I61:J61)</f>
        <v>0</v>
      </c>
      <c r="I61" s="87">
        <v>0</v>
      </c>
      <c r="J61" s="87">
        <v>0</v>
      </c>
      <c r="K61" s="87">
        <f>SUM(L61:M61)</f>
        <v>1110</v>
      </c>
      <c r="L61" s="87">
        <v>70</v>
      </c>
      <c r="M61" s="87">
        <v>1040</v>
      </c>
      <c r="N61" s="87">
        <f>SUM(O61,+V61,+AC61)</f>
        <v>1110</v>
      </c>
      <c r="O61" s="87">
        <f>SUM(P61:U61)</f>
        <v>70</v>
      </c>
      <c r="P61" s="87">
        <v>70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f>SUM(W61:AB61)</f>
        <v>1040</v>
      </c>
      <c r="W61" s="87">
        <v>1040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f>SUM(AD61:AE61)</f>
        <v>0</v>
      </c>
      <c r="AD61" s="87">
        <v>0</v>
      </c>
      <c r="AE61" s="87">
        <v>0</v>
      </c>
      <c r="AF61" s="87">
        <f>SUM(AG61:AI61)</f>
        <v>1</v>
      </c>
      <c r="AG61" s="87">
        <v>1</v>
      </c>
      <c r="AH61" s="87">
        <v>0</v>
      </c>
      <c r="AI61" s="87">
        <v>0</v>
      </c>
      <c r="AJ61" s="87">
        <f>SUM(AK61:AS61)</f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f>SUM(AU61:AY61)</f>
        <v>1</v>
      </c>
      <c r="AU61" s="87">
        <v>1</v>
      </c>
      <c r="AV61" s="87">
        <v>0</v>
      </c>
      <c r="AW61" s="87">
        <v>0</v>
      </c>
      <c r="AX61" s="87">
        <v>0</v>
      </c>
      <c r="AY61" s="87">
        <v>0</v>
      </c>
      <c r="AZ61" s="87">
        <f>SUM(BA61:BC61)</f>
        <v>5</v>
      </c>
      <c r="BA61" s="87">
        <v>5</v>
      </c>
      <c r="BB61" s="87">
        <v>0</v>
      </c>
      <c r="BC61" s="87">
        <v>0</v>
      </c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61">
    <sortCondition ref="A8:A61"/>
    <sortCondition ref="B8:B61"/>
    <sortCondition ref="C8:C6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23000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23100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23201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23202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23203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23204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23205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23206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23207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23208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23209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23210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23211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23212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23213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23214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23215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23216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23217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23219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23220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23221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23222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23223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23224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23225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23226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23227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23228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23229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23230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23231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23232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23233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23234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23235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23236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23237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23238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23302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23342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23361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23362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23424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23425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 t="str">
        <f>+水洗化人口等!B52</f>
        <v>23427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 t="str">
        <f>+水洗化人口等!B53</f>
        <v>23441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 t="str">
        <f>+水洗化人口等!B54</f>
        <v>23442</v>
      </c>
      <c r="AG54" s="2">
        <v>54</v>
      </c>
    </row>
    <row r="55" spans="27:36">
      <c r="AD55" s="2"/>
      <c r="AF55" s="2" t="str">
        <f>+水洗化人口等!B55</f>
        <v>23445</v>
      </c>
      <c r="AG55" s="2">
        <v>55</v>
      </c>
    </row>
    <row r="56" spans="27:36">
      <c r="AF56" s="2" t="str">
        <f>+水洗化人口等!B56</f>
        <v>23446</v>
      </c>
      <c r="AG56" s="2">
        <v>56</v>
      </c>
    </row>
    <row r="57" spans="27:36">
      <c r="AF57" s="2" t="str">
        <f>+水洗化人口等!B57</f>
        <v>23447</v>
      </c>
      <c r="AG57" s="2">
        <v>57</v>
      </c>
    </row>
    <row r="58" spans="27:36">
      <c r="AF58" s="2" t="str">
        <f>+水洗化人口等!B58</f>
        <v>23501</v>
      </c>
      <c r="AG58" s="2">
        <v>58</v>
      </c>
    </row>
    <row r="59" spans="27:36">
      <c r="AF59" s="2" t="str">
        <f>+水洗化人口等!B59</f>
        <v>23561</v>
      </c>
      <c r="AG59" s="2">
        <v>59</v>
      </c>
    </row>
    <row r="60" spans="27:36">
      <c r="AF60" s="2" t="str">
        <f>+水洗化人口等!B60</f>
        <v>23562</v>
      </c>
      <c r="AG60" s="2">
        <v>60</v>
      </c>
    </row>
    <row r="61" spans="27:36">
      <c r="AF61" s="2" t="str">
        <f>+水洗化人口等!B61</f>
        <v>23563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2024-02-19T02:30:47Z</dcterms:modified>
</cp:coreProperties>
</file>